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500364AB-ABC8-47AB-9B2F-03C969AC3CF7}" xr6:coauthVersionLast="47" xr6:coauthVersionMax="47" xr10:uidLastSave="{00000000-0000-0000-0000-000000000000}"/>
  <bookViews>
    <workbookView xWindow="62205" yWindow="1395" windowWidth="21600" windowHeight="11235" xr2:uid="{00000000-000D-0000-FFFF-FFFF00000000}"/>
  </bookViews>
  <sheets>
    <sheet name="UPR JUL-25 to MAR-26" sheetId="1" r:id="rId1"/>
    <sheet name="PIVOT Additions" sheetId="8" r:id="rId2"/>
    <sheet name="Additions" sheetId="2" r:id="rId3"/>
    <sheet name="PIVOT Retirements" sheetId="7" r:id="rId4"/>
    <sheet name="Retirements" sheetId="6" r:id="rId5"/>
    <sheet name="J338 MAR-26 Retirements" sheetId="9" r:id="rId6"/>
    <sheet name="UNSG Projects" sheetId="4" state="hidden" r:id="rId7"/>
  </sheets>
  <externalReferences>
    <externalReference r:id="rId8"/>
  </externalReferences>
  <definedNames>
    <definedName name="_xlnm._FilterDatabase" localSheetId="2" hidden="1">Additions!$A$8:$U$2100</definedName>
    <definedName name="_xlnm._FilterDatabase" localSheetId="4" hidden="1">Retirements!$A$9:$U$463</definedName>
    <definedName name="IS_RIBBON_CREATE_SUCCESS">TRUE</definedName>
    <definedName name="IS_RIBBON_SHOW_GRAPH_GROUP">FALSE</definedName>
    <definedName name="IS_RIBBON_SHOW_MAIN_GROUP">TRUE</definedName>
    <definedName name="PopCache_GL_INTERFACE_REFERENCE7" hidden="1">[1]PopCache!$A$1:$A$2</definedName>
    <definedName name="ProtectionContents">TRUE</definedName>
    <definedName name="RIBBON_OBJECT_POINTER">2707011035024</definedName>
  </definedNames>
  <calcPr calcId="191029"/>
  <pivotCaches>
    <pivotCache cacheId="0" r:id="rId9"/>
    <pivotCache cacheId="1" r:id="rId10"/>
    <pivotCache cacheId="2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7" l="1"/>
  <c r="F91" i="7"/>
  <c r="E12" i="7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F42" i="1"/>
  <c r="F32" i="1"/>
  <c r="G42" i="1"/>
  <c r="G32" i="1"/>
  <c r="G21" i="1"/>
  <c r="G11" i="1"/>
  <c r="G12" i="1"/>
  <c r="G13" i="1"/>
  <c r="G14" i="1"/>
  <c r="G15" i="1"/>
  <c r="G16" i="1"/>
  <c r="G19" i="1"/>
  <c r="G23" i="1"/>
  <c r="G24" i="1"/>
  <c r="G25" i="1"/>
  <c r="G26" i="1"/>
  <c r="G27" i="1"/>
  <c r="G29" i="1"/>
  <c r="G30" i="1"/>
  <c r="G9" i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6" i="7"/>
  <c r="I28" i="9"/>
  <c r="H28" i="9"/>
  <c r="H27" i="9"/>
  <c r="I27" i="9" s="1"/>
  <c r="H26" i="9"/>
  <c r="I26" i="9" s="1"/>
  <c r="H25" i="9"/>
  <c r="H24" i="9"/>
  <c r="I24" i="9" s="1"/>
  <c r="H23" i="9"/>
  <c r="I23" i="9" s="1"/>
  <c r="H22" i="9"/>
  <c r="I22" i="9" s="1"/>
  <c r="H21" i="9"/>
  <c r="H20" i="9"/>
  <c r="I20" i="9" s="1"/>
  <c r="H19" i="9"/>
  <c r="I19" i="9" s="1"/>
  <c r="H18" i="9"/>
  <c r="I18" i="9" s="1"/>
  <c r="H17" i="9"/>
  <c r="I17" i="9" s="1"/>
  <c r="H16" i="9"/>
  <c r="I16" i="9" s="1"/>
  <c r="I15" i="9"/>
  <c r="H15" i="9"/>
  <c r="H14" i="9"/>
  <c r="I14" i="9" s="1"/>
  <c r="H13" i="9"/>
  <c r="I13" i="9" s="1"/>
  <c r="H12" i="9"/>
  <c r="I12" i="9" s="1"/>
  <c r="H11" i="9"/>
  <c r="I11" i="9" s="1"/>
  <c r="H10" i="9"/>
  <c r="I10" i="9" s="1"/>
  <c r="I9" i="9"/>
  <c r="H9" i="9"/>
  <c r="H8" i="9"/>
  <c r="I8" i="9" s="1"/>
  <c r="H7" i="9"/>
  <c r="I7" i="9" s="1"/>
  <c r="F30" i="1"/>
  <c r="F24" i="1"/>
  <c r="E11" i="7"/>
  <c r="E8" i="7"/>
  <c r="R310" i="6" l="1"/>
  <c r="S310" i="6" s="1"/>
  <c r="R11" i="6"/>
  <c r="S11" i="6" s="1"/>
  <c r="R12" i="6"/>
  <c r="S12" i="6" s="1"/>
  <c r="R13" i="6"/>
  <c r="S13" i="6"/>
  <c r="R14" i="6"/>
  <c r="S14" i="6" s="1"/>
  <c r="R15" i="6"/>
  <c r="S15" i="6"/>
  <c r="R16" i="6"/>
  <c r="S16" i="6" s="1"/>
  <c r="R17" i="6"/>
  <c r="S17" i="6" s="1"/>
  <c r="R18" i="6"/>
  <c r="S18" i="6" s="1"/>
  <c r="R19" i="6"/>
  <c r="S19" i="6"/>
  <c r="R20" i="6"/>
  <c r="S20" i="6"/>
  <c r="R21" i="6"/>
  <c r="S21" i="6"/>
  <c r="R22" i="6"/>
  <c r="S22" i="6" s="1"/>
  <c r="R23" i="6"/>
  <c r="S23" i="6" s="1"/>
  <c r="R24" i="6"/>
  <c r="S24" i="6"/>
  <c r="R25" i="6"/>
  <c r="S25" i="6"/>
  <c r="R26" i="6"/>
  <c r="S26" i="6"/>
  <c r="R27" i="6"/>
  <c r="S27" i="6" s="1"/>
  <c r="R28" i="6"/>
  <c r="S28" i="6" s="1"/>
  <c r="R29" i="6"/>
  <c r="S29" i="6"/>
  <c r="R30" i="6"/>
  <c r="S30" i="6" s="1"/>
  <c r="R31" i="6"/>
  <c r="S31" i="6" s="1"/>
  <c r="R32" i="6"/>
  <c r="S32" i="6" s="1"/>
  <c r="R33" i="6"/>
  <c r="S33" i="6"/>
  <c r="R34" i="6"/>
  <c r="S34" i="6" s="1"/>
  <c r="R35" i="6"/>
  <c r="S35" i="6"/>
  <c r="R36" i="6"/>
  <c r="S36" i="6" s="1"/>
  <c r="R37" i="6"/>
  <c r="S37" i="6"/>
  <c r="R38" i="6"/>
  <c r="S38" i="6"/>
  <c r="R39" i="6"/>
  <c r="S39" i="6"/>
  <c r="R40" i="6"/>
  <c r="S40" i="6" s="1"/>
  <c r="R41" i="6"/>
  <c r="S41" i="6"/>
  <c r="R42" i="6"/>
  <c r="S42" i="6"/>
  <c r="R43" i="6"/>
  <c r="S43" i="6" s="1"/>
  <c r="R44" i="6"/>
  <c r="S44" i="6" s="1"/>
  <c r="R45" i="6"/>
  <c r="S45" i="6" s="1"/>
  <c r="R46" i="6"/>
  <c r="S46" i="6" s="1"/>
  <c r="R47" i="6"/>
  <c r="S47" i="6" s="1"/>
  <c r="R48" i="6"/>
  <c r="S48" i="6"/>
  <c r="R49" i="6"/>
  <c r="S49" i="6" s="1"/>
  <c r="R50" i="6"/>
  <c r="S50" i="6"/>
  <c r="R51" i="6"/>
  <c r="S51" i="6"/>
  <c r="R52" i="6"/>
  <c r="S52" i="6" s="1"/>
  <c r="R53" i="6"/>
  <c r="S53" i="6"/>
  <c r="R54" i="6"/>
  <c r="S54" i="6"/>
  <c r="R55" i="6"/>
  <c r="S55" i="6"/>
  <c r="R56" i="6"/>
  <c r="S56" i="6" s="1"/>
  <c r="R57" i="6"/>
  <c r="S57" i="6" s="1"/>
  <c r="R58" i="6"/>
  <c r="S58" i="6" s="1"/>
  <c r="R59" i="6"/>
  <c r="S59" i="6"/>
  <c r="R60" i="6"/>
  <c r="S60" i="6" s="1"/>
  <c r="R61" i="6"/>
  <c r="S61" i="6"/>
  <c r="R62" i="6"/>
  <c r="S62" i="6" s="1"/>
  <c r="R63" i="6"/>
  <c r="S63" i="6"/>
  <c r="R64" i="6"/>
  <c r="S64" i="6" s="1"/>
  <c r="R65" i="6"/>
  <c r="S65" i="6" s="1"/>
  <c r="R66" i="6"/>
  <c r="S66" i="6"/>
  <c r="R67" i="6"/>
  <c r="S67" i="6"/>
  <c r="R68" i="6"/>
  <c r="S68" i="6"/>
  <c r="R69" i="6"/>
  <c r="S69" i="6" s="1"/>
  <c r="R70" i="6"/>
  <c r="S70" i="6" s="1"/>
  <c r="R71" i="6"/>
  <c r="S71" i="6"/>
  <c r="R72" i="6"/>
  <c r="S72" i="6"/>
  <c r="R73" i="6"/>
  <c r="S73" i="6" s="1"/>
  <c r="R74" i="6"/>
  <c r="S74" i="6"/>
  <c r="R75" i="6"/>
  <c r="S75" i="6" s="1"/>
  <c r="R76" i="6"/>
  <c r="S76" i="6" s="1"/>
  <c r="R77" i="6"/>
  <c r="S77" i="6" s="1"/>
  <c r="R78" i="6"/>
  <c r="S78" i="6" s="1"/>
  <c r="R79" i="6"/>
  <c r="S79" i="6"/>
  <c r="R80" i="6"/>
  <c r="S80" i="6"/>
  <c r="R81" i="6"/>
  <c r="S81" i="6"/>
  <c r="R82" i="6"/>
  <c r="S82" i="6" s="1"/>
  <c r="R83" i="6"/>
  <c r="S83" i="6"/>
  <c r="R84" i="6"/>
  <c r="S84" i="6"/>
  <c r="R85" i="6"/>
  <c r="S85" i="6"/>
  <c r="R86" i="6"/>
  <c r="S86" i="6" s="1"/>
  <c r="R87" i="6"/>
  <c r="S87" i="6"/>
  <c r="R88" i="6"/>
  <c r="S88" i="6" s="1"/>
  <c r="R89" i="6"/>
  <c r="S89" i="6" s="1"/>
  <c r="R90" i="6"/>
  <c r="S90" i="6" s="1"/>
  <c r="R91" i="6"/>
  <c r="S91" i="6" s="1"/>
  <c r="R92" i="6"/>
  <c r="S92" i="6"/>
  <c r="R93" i="6"/>
  <c r="S93" i="6"/>
  <c r="R94" i="6"/>
  <c r="S94" i="6" s="1"/>
  <c r="R95" i="6"/>
  <c r="S95" i="6" s="1"/>
  <c r="R96" i="6"/>
  <c r="S96" i="6"/>
  <c r="R97" i="6"/>
  <c r="S97" i="6"/>
  <c r="R98" i="6"/>
  <c r="S98" i="6"/>
  <c r="R99" i="6"/>
  <c r="S99" i="6" s="1"/>
  <c r="R100" i="6"/>
  <c r="S100" i="6" s="1"/>
  <c r="R101" i="6"/>
  <c r="S101" i="6"/>
  <c r="R102" i="6"/>
  <c r="S102" i="6" s="1"/>
  <c r="R103" i="6"/>
  <c r="S103" i="6" s="1"/>
  <c r="R104" i="6"/>
  <c r="S104" i="6" s="1"/>
  <c r="R105" i="6"/>
  <c r="S105" i="6"/>
  <c r="R106" i="6"/>
  <c r="S106" i="6" s="1"/>
  <c r="R107" i="6"/>
  <c r="S107" i="6"/>
  <c r="R108" i="6"/>
  <c r="S108" i="6" s="1"/>
  <c r="R109" i="6"/>
  <c r="S109" i="6"/>
  <c r="R110" i="6"/>
  <c r="S110" i="6"/>
  <c r="R111" i="6"/>
  <c r="S111" i="6"/>
  <c r="R112" i="6"/>
  <c r="S112" i="6" s="1"/>
  <c r="R113" i="6"/>
  <c r="S113" i="6"/>
  <c r="R114" i="6"/>
  <c r="S114" i="6"/>
  <c r="R115" i="6"/>
  <c r="S115" i="6" s="1"/>
  <c r="R116" i="6"/>
  <c r="S116" i="6" s="1"/>
  <c r="R117" i="6"/>
  <c r="S117" i="6" s="1"/>
  <c r="R118" i="6"/>
  <c r="S118" i="6" s="1"/>
  <c r="R119" i="6"/>
  <c r="S119" i="6" s="1"/>
  <c r="R120" i="6"/>
  <c r="S120" i="6"/>
  <c r="R121" i="6"/>
  <c r="S121" i="6" s="1"/>
  <c r="R122" i="6"/>
  <c r="S122" i="6"/>
  <c r="R123" i="6"/>
  <c r="S123" i="6"/>
  <c r="R124" i="6"/>
  <c r="S124" i="6" s="1"/>
  <c r="R125" i="6"/>
  <c r="S125" i="6"/>
  <c r="R126" i="6"/>
  <c r="S126" i="6"/>
  <c r="R127" i="6"/>
  <c r="S127" i="6"/>
  <c r="R128" i="6"/>
  <c r="S128" i="6" s="1"/>
  <c r="R129" i="6"/>
  <c r="S129" i="6" s="1"/>
  <c r="R130" i="6"/>
  <c r="S130" i="6" s="1"/>
  <c r="R131" i="6"/>
  <c r="S131" i="6"/>
  <c r="R132" i="6"/>
  <c r="S132" i="6" s="1"/>
  <c r="R133" i="6"/>
  <c r="S133" i="6"/>
  <c r="R134" i="6"/>
  <c r="S134" i="6" s="1"/>
  <c r="R135" i="6"/>
  <c r="S135" i="6"/>
  <c r="R136" i="6"/>
  <c r="S136" i="6" s="1"/>
  <c r="R137" i="6"/>
  <c r="S137" i="6" s="1"/>
  <c r="R138" i="6"/>
  <c r="S138" i="6"/>
  <c r="R139" i="6"/>
  <c r="S139" i="6"/>
  <c r="R140" i="6"/>
  <c r="S140" i="6"/>
  <c r="R141" i="6"/>
  <c r="S141" i="6" s="1"/>
  <c r="R142" i="6"/>
  <c r="S142" i="6" s="1"/>
  <c r="R143" i="6"/>
  <c r="S143" i="6"/>
  <c r="R144" i="6"/>
  <c r="S144" i="6"/>
  <c r="R145" i="6"/>
  <c r="S145" i="6" s="1"/>
  <c r="R146" i="6"/>
  <c r="S146" i="6"/>
  <c r="R147" i="6"/>
  <c r="S147" i="6" s="1"/>
  <c r="R148" i="6"/>
  <c r="S148" i="6" s="1"/>
  <c r="R149" i="6"/>
  <c r="S149" i="6" s="1"/>
  <c r="R150" i="6"/>
  <c r="S150" i="6" s="1"/>
  <c r="R151" i="6"/>
  <c r="S151" i="6"/>
  <c r="R152" i="6"/>
  <c r="S152" i="6"/>
  <c r="R153" i="6"/>
  <c r="S153" i="6"/>
  <c r="R154" i="6"/>
  <c r="S154" i="6" s="1"/>
  <c r="R155" i="6"/>
  <c r="S155" i="6"/>
  <c r="R156" i="6"/>
  <c r="S156" i="6"/>
  <c r="R157" i="6"/>
  <c r="S157" i="6"/>
  <c r="R158" i="6"/>
  <c r="S158" i="6" s="1"/>
  <c r="R159" i="6"/>
  <c r="S159" i="6"/>
  <c r="R160" i="6"/>
  <c r="S160" i="6" s="1"/>
  <c r="R161" i="6"/>
  <c r="S161" i="6" s="1"/>
  <c r="R162" i="6"/>
  <c r="S162" i="6" s="1"/>
  <c r="R163" i="6"/>
  <c r="S163" i="6" s="1"/>
  <c r="R164" i="6"/>
  <c r="S164" i="6"/>
  <c r="R165" i="6"/>
  <c r="S165" i="6"/>
  <c r="R166" i="6"/>
  <c r="S166" i="6" s="1"/>
  <c r="R167" i="6"/>
  <c r="S167" i="6" s="1"/>
  <c r="R168" i="6"/>
  <c r="S168" i="6"/>
  <c r="R169" i="6"/>
  <c r="S169" i="6"/>
  <c r="R170" i="6"/>
  <c r="S170" i="6"/>
  <c r="R171" i="6"/>
  <c r="S171" i="6" s="1"/>
  <c r="R172" i="6"/>
  <c r="S172" i="6" s="1"/>
  <c r="R173" i="6"/>
  <c r="S173" i="6"/>
  <c r="R174" i="6"/>
  <c r="S174" i="6" s="1"/>
  <c r="R175" i="6"/>
  <c r="S175" i="6" s="1"/>
  <c r="R176" i="6"/>
  <c r="S176" i="6" s="1"/>
  <c r="R177" i="6"/>
  <c r="S177" i="6"/>
  <c r="R178" i="6"/>
  <c r="S178" i="6" s="1"/>
  <c r="R179" i="6"/>
  <c r="S179" i="6"/>
  <c r="R180" i="6"/>
  <c r="S180" i="6" s="1"/>
  <c r="R181" i="6"/>
  <c r="S181" i="6"/>
  <c r="R182" i="6"/>
  <c r="S182" i="6"/>
  <c r="R183" i="6"/>
  <c r="S183" i="6"/>
  <c r="R184" i="6"/>
  <c r="S184" i="6" s="1"/>
  <c r="R185" i="6"/>
  <c r="S185" i="6"/>
  <c r="R186" i="6"/>
  <c r="S186" i="6"/>
  <c r="R187" i="6"/>
  <c r="S187" i="6" s="1"/>
  <c r="R188" i="6"/>
  <c r="S188" i="6" s="1"/>
  <c r="R189" i="6"/>
  <c r="S189" i="6" s="1"/>
  <c r="R190" i="6"/>
  <c r="S190" i="6" s="1"/>
  <c r="R191" i="6"/>
  <c r="S191" i="6" s="1"/>
  <c r="R192" i="6"/>
  <c r="S192" i="6"/>
  <c r="R193" i="6"/>
  <c r="S193" i="6" s="1"/>
  <c r="R194" i="6"/>
  <c r="S194" i="6"/>
  <c r="R195" i="6"/>
  <c r="S195" i="6"/>
  <c r="R196" i="6"/>
  <c r="S196" i="6" s="1"/>
  <c r="R197" i="6"/>
  <c r="S197" i="6"/>
  <c r="R198" i="6"/>
  <c r="S198" i="6"/>
  <c r="R199" i="6"/>
  <c r="S199" i="6"/>
  <c r="R200" i="6"/>
  <c r="S200" i="6" s="1"/>
  <c r="R201" i="6"/>
  <c r="S201" i="6" s="1"/>
  <c r="R202" i="6"/>
  <c r="S202" i="6" s="1"/>
  <c r="R203" i="6"/>
  <c r="S203" i="6"/>
  <c r="R204" i="6"/>
  <c r="S204" i="6" s="1"/>
  <c r="R205" i="6"/>
  <c r="S205" i="6"/>
  <c r="R206" i="6"/>
  <c r="S206" i="6" s="1"/>
  <c r="R207" i="6"/>
  <c r="S207" i="6"/>
  <c r="R208" i="6"/>
  <c r="S208" i="6" s="1"/>
  <c r="R209" i="6"/>
  <c r="S209" i="6" s="1"/>
  <c r="R210" i="6"/>
  <c r="S210" i="6"/>
  <c r="R211" i="6"/>
  <c r="S211" i="6"/>
  <c r="R212" i="6"/>
  <c r="S212" i="6"/>
  <c r="R213" i="6"/>
  <c r="S213" i="6" s="1"/>
  <c r="R214" i="6"/>
  <c r="S214" i="6" s="1"/>
  <c r="R215" i="6"/>
  <c r="S215" i="6"/>
  <c r="R216" i="6"/>
  <c r="S216" i="6"/>
  <c r="R217" i="6"/>
  <c r="S217" i="6" s="1"/>
  <c r="R218" i="6"/>
  <c r="S218" i="6"/>
  <c r="R219" i="6"/>
  <c r="S219" i="6" s="1"/>
  <c r="R220" i="6"/>
  <c r="S220" i="6" s="1"/>
  <c r="R221" i="6"/>
  <c r="S221" i="6" s="1"/>
  <c r="R222" i="6"/>
  <c r="S222" i="6" s="1"/>
  <c r="R223" i="6"/>
  <c r="S223" i="6"/>
  <c r="R224" i="6"/>
  <c r="S224" i="6"/>
  <c r="R225" i="6"/>
  <c r="S225" i="6"/>
  <c r="R226" i="6"/>
  <c r="S226" i="6" s="1"/>
  <c r="R227" i="6"/>
  <c r="S227" i="6"/>
  <c r="R228" i="6"/>
  <c r="S228" i="6"/>
  <c r="R229" i="6"/>
  <c r="S229" i="6"/>
  <c r="R230" i="6"/>
  <c r="S230" i="6" s="1"/>
  <c r="R231" i="6"/>
  <c r="S231" i="6"/>
  <c r="R232" i="6"/>
  <c r="S232" i="6" s="1"/>
  <c r="R233" i="6"/>
  <c r="S233" i="6" s="1"/>
  <c r="R234" i="6"/>
  <c r="S234" i="6" s="1"/>
  <c r="R235" i="6"/>
  <c r="S235" i="6" s="1"/>
  <c r="R236" i="6"/>
  <c r="S236" i="6"/>
  <c r="R237" i="6"/>
  <c r="S237" i="6"/>
  <c r="R238" i="6"/>
  <c r="S238" i="6" s="1"/>
  <c r="R239" i="6"/>
  <c r="S239" i="6" s="1"/>
  <c r="R240" i="6"/>
  <c r="S240" i="6"/>
  <c r="R241" i="6"/>
  <c r="S241" i="6"/>
  <c r="R242" i="6"/>
  <c r="S242" i="6"/>
  <c r="R243" i="6"/>
  <c r="S243" i="6" s="1"/>
  <c r="R244" i="6"/>
  <c r="S244" i="6" s="1"/>
  <c r="R245" i="6"/>
  <c r="S245" i="6"/>
  <c r="R246" i="6"/>
  <c r="S246" i="6" s="1"/>
  <c r="R247" i="6"/>
  <c r="S247" i="6" s="1"/>
  <c r="R248" i="6"/>
  <c r="S248" i="6" s="1"/>
  <c r="R249" i="6"/>
  <c r="S249" i="6"/>
  <c r="R250" i="6"/>
  <c r="S250" i="6" s="1"/>
  <c r="R251" i="6"/>
  <c r="S251" i="6"/>
  <c r="R252" i="6"/>
  <c r="S252" i="6" s="1"/>
  <c r="R253" i="6"/>
  <c r="S253" i="6"/>
  <c r="R254" i="6"/>
  <c r="S254" i="6"/>
  <c r="R255" i="6"/>
  <c r="S255" i="6"/>
  <c r="R256" i="6"/>
  <c r="S256" i="6" s="1"/>
  <c r="R257" i="6"/>
  <c r="S257" i="6"/>
  <c r="R258" i="6"/>
  <c r="S258" i="6"/>
  <c r="R259" i="6"/>
  <c r="S259" i="6" s="1"/>
  <c r="R260" i="6"/>
  <c r="S260" i="6" s="1"/>
  <c r="R261" i="6"/>
  <c r="S261" i="6" s="1"/>
  <c r="R262" i="6"/>
  <c r="S262" i="6" s="1"/>
  <c r="R263" i="6"/>
  <c r="S263" i="6" s="1"/>
  <c r="R264" i="6"/>
  <c r="S264" i="6"/>
  <c r="R265" i="6"/>
  <c r="S265" i="6" s="1"/>
  <c r="R266" i="6"/>
  <c r="S266" i="6"/>
  <c r="R267" i="6"/>
  <c r="S267" i="6"/>
  <c r="R268" i="6"/>
  <c r="S268" i="6" s="1"/>
  <c r="R269" i="6"/>
  <c r="S269" i="6"/>
  <c r="R270" i="6"/>
  <c r="S270" i="6"/>
  <c r="R271" i="6"/>
  <c r="S271" i="6"/>
  <c r="R272" i="6"/>
  <c r="S272" i="6" s="1"/>
  <c r="R273" i="6"/>
  <c r="S273" i="6" s="1"/>
  <c r="R274" i="6"/>
  <c r="S274" i="6" s="1"/>
  <c r="R275" i="6"/>
  <c r="S275" i="6"/>
  <c r="R276" i="6"/>
  <c r="S276" i="6" s="1"/>
  <c r="R277" i="6"/>
  <c r="S277" i="6"/>
  <c r="R278" i="6"/>
  <c r="S278" i="6" s="1"/>
  <c r="R279" i="6"/>
  <c r="S279" i="6"/>
  <c r="R280" i="6"/>
  <c r="S280" i="6" s="1"/>
  <c r="R281" i="6"/>
  <c r="S281" i="6" s="1"/>
  <c r="R282" i="6"/>
  <c r="S282" i="6"/>
  <c r="R283" i="6"/>
  <c r="S283" i="6"/>
  <c r="R284" i="6"/>
  <c r="S284" i="6"/>
  <c r="R285" i="6"/>
  <c r="S285" i="6" s="1"/>
  <c r="R286" i="6"/>
  <c r="S286" i="6" s="1"/>
  <c r="R287" i="6"/>
  <c r="S287" i="6"/>
  <c r="R288" i="6"/>
  <c r="S288" i="6"/>
  <c r="R289" i="6"/>
  <c r="S289" i="6" s="1"/>
  <c r="R290" i="6"/>
  <c r="S290" i="6"/>
  <c r="R291" i="6"/>
  <c r="S291" i="6" s="1"/>
  <c r="R292" i="6"/>
  <c r="S292" i="6" s="1"/>
  <c r="R293" i="6"/>
  <c r="S293" i="6" s="1"/>
  <c r="R294" i="6"/>
  <c r="S294" i="6" s="1"/>
  <c r="R295" i="6"/>
  <c r="S295" i="6"/>
  <c r="R296" i="6"/>
  <c r="S296" i="6"/>
  <c r="R297" i="6"/>
  <c r="S297" i="6"/>
  <c r="R298" i="6"/>
  <c r="S298" i="6" s="1"/>
  <c r="R299" i="6"/>
  <c r="S299" i="6"/>
  <c r="R300" i="6"/>
  <c r="S300" i="6"/>
  <c r="R301" i="6"/>
  <c r="S301" i="6"/>
  <c r="R302" i="6"/>
  <c r="S302" i="6" s="1"/>
  <c r="R303" i="6"/>
  <c r="S303" i="6"/>
  <c r="R304" i="6"/>
  <c r="S304" i="6" s="1"/>
  <c r="R305" i="6"/>
  <c r="S305" i="6" s="1"/>
  <c r="R306" i="6"/>
  <c r="S306" i="6" s="1"/>
  <c r="R307" i="6"/>
  <c r="S307" i="6" s="1"/>
  <c r="R308" i="6"/>
  <c r="S308" i="6"/>
  <c r="R309" i="6"/>
  <c r="S309" i="6"/>
  <c r="R311" i="6"/>
  <c r="S311" i="6" s="1"/>
  <c r="R312" i="6"/>
  <c r="S312" i="6" s="1"/>
  <c r="R313" i="6"/>
  <c r="S313" i="6"/>
  <c r="R314" i="6"/>
  <c r="S314" i="6"/>
  <c r="R315" i="6"/>
  <c r="S315" i="6"/>
  <c r="R316" i="6"/>
  <c r="S316" i="6" s="1"/>
  <c r="R317" i="6"/>
  <c r="S317" i="6" s="1"/>
  <c r="R318" i="6"/>
  <c r="S318" i="6"/>
  <c r="R319" i="6"/>
  <c r="S319" i="6" s="1"/>
  <c r="R320" i="6"/>
  <c r="S320" i="6" s="1"/>
  <c r="R321" i="6"/>
  <c r="S321" i="6" s="1"/>
  <c r="R322" i="6"/>
  <c r="S322" i="6"/>
  <c r="R323" i="6"/>
  <c r="S323" i="6" s="1"/>
  <c r="R324" i="6"/>
  <c r="S324" i="6"/>
  <c r="R325" i="6"/>
  <c r="S325" i="6" s="1"/>
  <c r="R326" i="6"/>
  <c r="S326" i="6"/>
  <c r="R327" i="6"/>
  <c r="S327" i="6"/>
  <c r="R328" i="6"/>
  <c r="S328" i="6"/>
  <c r="R329" i="6"/>
  <c r="S329" i="6" s="1"/>
  <c r="R330" i="6"/>
  <c r="S330" i="6"/>
  <c r="R331" i="6"/>
  <c r="S331" i="6"/>
  <c r="R332" i="6"/>
  <c r="S332" i="6" s="1"/>
  <c r="R333" i="6"/>
  <c r="S333" i="6" s="1"/>
  <c r="R334" i="6"/>
  <c r="S334" i="6" s="1"/>
  <c r="R335" i="6"/>
  <c r="S335" i="6" s="1"/>
  <c r="R336" i="6"/>
  <c r="S336" i="6" s="1"/>
  <c r="R337" i="6"/>
  <c r="S337" i="6"/>
  <c r="R338" i="6"/>
  <c r="S338" i="6" s="1"/>
  <c r="R339" i="6"/>
  <c r="S339" i="6"/>
  <c r="R340" i="6"/>
  <c r="S340" i="6"/>
  <c r="R341" i="6"/>
  <c r="S341" i="6" s="1"/>
  <c r="R342" i="6"/>
  <c r="S342" i="6"/>
  <c r="R343" i="6"/>
  <c r="S343" i="6"/>
  <c r="R344" i="6"/>
  <c r="S344" i="6"/>
  <c r="R345" i="6"/>
  <c r="S345" i="6" s="1"/>
  <c r="R346" i="6"/>
  <c r="S346" i="6" s="1"/>
  <c r="R347" i="6"/>
  <c r="S347" i="6" s="1"/>
  <c r="R348" i="6"/>
  <c r="S348" i="6"/>
  <c r="R349" i="6"/>
  <c r="S349" i="6" s="1"/>
  <c r="R350" i="6"/>
  <c r="S350" i="6"/>
  <c r="R351" i="6"/>
  <c r="S351" i="6" s="1"/>
  <c r="R352" i="6"/>
  <c r="S352" i="6"/>
  <c r="R353" i="6"/>
  <c r="S353" i="6" s="1"/>
  <c r="R354" i="6"/>
  <c r="S354" i="6" s="1"/>
  <c r="R355" i="6"/>
  <c r="S355" i="6"/>
  <c r="R356" i="6"/>
  <c r="S356" i="6"/>
  <c r="R357" i="6"/>
  <c r="S357" i="6"/>
  <c r="R358" i="6"/>
  <c r="S358" i="6" s="1"/>
  <c r="R359" i="6"/>
  <c r="S359" i="6" s="1"/>
  <c r="R360" i="6"/>
  <c r="S360" i="6"/>
  <c r="R361" i="6"/>
  <c r="S361" i="6"/>
  <c r="R362" i="6"/>
  <c r="S362" i="6" s="1"/>
  <c r="R363" i="6"/>
  <c r="S363" i="6"/>
  <c r="R364" i="6"/>
  <c r="S364" i="6" s="1"/>
  <c r="R365" i="6"/>
  <c r="S365" i="6" s="1"/>
  <c r="R366" i="6"/>
  <c r="S366" i="6" s="1"/>
  <c r="R367" i="6"/>
  <c r="S367" i="6" s="1"/>
  <c r="R368" i="6"/>
  <c r="S368" i="6"/>
  <c r="R369" i="6"/>
  <c r="S369" i="6"/>
  <c r="R370" i="6"/>
  <c r="S370" i="6"/>
  <c r="R371" i="6"/>
  <c r="S371" i="6" s="1"/>
  <c r="R372" i="6"/>
  <c r="S372" i="6"/>
  <c r="R373" i="6"/>
  <c r="S373" i="6"/>
  <c r="R374" i="6"/>
  <c r="S374" i="6"/>
  <c r="R375" i="6"/>
  <c r="S375" i="6" s="1"/>
  <c r="R376" i="6"/>
  <c r="S376" i="6"/>
  <c r="R377" i="6"/>
  <c r="S377" i="6" s="1"/>
  <c r="R378" i="6"/>
  <c r="S378" i="6" s="1"/>
  <c r="R379" i="6"/>
  <c r="S379" i="6" s="1"/>
  <c r="R380" i="6"/>
  <c r="S380" i="6" s="1"/>
  <c r="R381" i="6"/>
  <c r="S381" i="6"/>
  <c r="R382" i="6"/>
  <c r="S382" i="6"/>
  <c r="R383" i="6"/>
  <c r="S383" i="6" s="1"/>
  <c r="R384" i="6"/>
  <c r="S384" i="6" s="1"/>
  <c r="R385" i="6"/>
  <c r="S385" i="6"/>
  <c r="R386" i="6"/>
  <c r="S386" i="6"/>
  <c r="R387" i="6"/>
  <c r="S387" i="6"/>
  <c r="R388" i="6"/>
  <c r="S388" i="6" s="1"/>
  <c r="R389" i="6"/>
  <c r="S389" i="6" s="1"/>
  <c r="R390" i="6"/>
  <c r="S390" i="6"/>
  <c r="R391" i="6"/>
  <c r="S391" i="6" s="1"/>
  <c r="R392" i="6"/>
  <c r="S392" i="6" s="1"/>
  <c r="R393" i="6"/>
  <c r="S393" i="6" s="1"/>
  <c r="R394" i="6"/>
  <c r="S394" i="6"/>
  <c r="R395" i="6"/>
  <c r="S395" i="6" s="1"/>
  <c r="R396" i="6"/>
  <c r="S396" i="6"/>
  <c r="R397" i="6"/>
  <c r="S397" i="6" s="1"/>
  <c r="R398" i="6"/>
  <c r="S398" i="6"/>
  <c r="R399" i="6"/>
  <c r="S399" i="6"/>
  <c r="R400" i="6"/>
  <c r="S400" i="6"/>
  <c r="R401" i="6"/>
  <c r="S401" i="6" s="1"/>
  <c r="R402" i="6"/>
  <c r="S402" i="6"/>
  <c r="R403" i="6"/>
  <c r="S403" i="6"/>
  <c r="R404" i="6"/>
  <c r="S404" i="6" s="1"/>
  <c r="R405" i="6"/>
  <c r="S405" i="6" s="1"/>
  <c r="R406" i="6"/>
  <c r="S406" i="6" s="1"/>
  <c r="R407" i="6"/>
  <c r="S407" i="6" s="1"/>
  <c r="R408" i="6"/>
  <c r="S408" i="6" s="1"/>
  <c r="R409" i="6"/>
  <c r="S409" i="6"/>
  <c r="R410" i="6"/>
  <c r="S410" i="6" s="1"/>
  <c r="R411" i="6"/>
  <c r="S411" i="6"/>
  <c r="R412" i="6"/>
  <c r="S412" i="6"/>
  <c r="R413" i="6"/>
  <c r="S413" i="6" s="1"/>
  <c r="R414" i="6"/>
  <c r="S414" i="6"/>
  <c r="R415" i="6"/>
  <c r="S415" i="6"/>
  <c r="R416" i="6"/>
  <c r="S416" i="6"/>
  <c r="R417" i="6"/>
  <c r="S417" i="6" s="1"/>
  <c r="R418" i="6"/>
  <c r="S418" i="6" s="1"/>
  <c r="R419" i="6"/>
  <c r="S419" i="6" s="1"/>
  <c r="R420" i="6"/>
  <c r="S420" i="6"/>
  <c r="R421" i="6"/>
  <c r="S421" i="6" s="1"/>
  <c r="R422" i="6"/>
  <c r="S422" i="6"/>
  <c r="R423" i="6"/>
  <c r="S423" i="6" s="1"/>
  <c r="R424" i="6"/>
  <c r="S424" i="6"/>
  <c r="R425" i="6"/>
  <c r="S425" i="6" s="1"/>
  <c r="R426" i="6"/>
  <c r="S426" i="6" s="1"/>
  <c r="R427" i="6"/>
  <c r="S427" i="6"/>
  <c r="R428" i="6"/>
  <c r="S428" i="6"/>
  <c r="R429" i="6"/>
  <c r="S429" i="6"/>
  <c r="R430" i="6"/>
  <c r="S430" i="6" s="1"/>
  <c r="R431" i="6"/>
  <c r="S431" i="6" s="1"/>
  <c r="R432" i="6"/>
  <c r="S432" i="6"/>
  <c r="R433" i="6"/>
  <c r="S433" i="6"/>
  <c r="R434" i="6"/>
  <c r="S434" i="6" s="1"/>
  <c r="R435" i="6"/>
  <c r="S435" i="6"/>
  <c r="R436" i="6"/>
  <c r="S436" i="6" s="1"/>
  <c r="R437" i="6"/>
  <c r="S437" i="6" s="1"/>
  <c r="R438" i="6"/>
  <c r="S438" i="6" s="1"/>
  <c r="R439" i="6"/>
  <c r="S439" i="6" s="1"/>
  <c r="R440" i="6"/>
  <c r="S440" i="6"/>
  <c r="R441" i="6"/>
  <c r="S441" i="6"/>
  <c r="R442" i="6"/>
  <c r="S442" i="6"/>
  <c r="R443" i="6"/>
  <c r="S443" i="6" s="1"/>
  <c r="R444" i="6"/>
  <c r="S444" i="6"/>
  <c r="R445" i="6"/>
  <c r="S445" i="6"/>
  <c r="R446" i="6"/>
  <c r="S446" i="6"/>
  <c r="R447" i="6"/>
  <c r="S447" i="6" s="1"/>
  <c r="R448" i="6"/>
  <c r="S448" i="6"/>
  <c r="R449" i="6"/>
  <c r="S449" i="6" s="1"/>
  <c r="R450" i="6"/>
  <c r="S450" i="6" s="1"/>
  <c r="R451" i="6"/>
  <c r="S451" i="6" s="1"/>
  <c r="R452" i="6"/>
  <c r="S452" i="6" s="1"/>
  <c r="R453" i="6"/>
  <c r="S453" i="6"/>
  <c r="R454" i="6"/>
  <c r="S454" i="6"/>
  <c r="R455" i="6"/>
  <c r="S455" i="6" s="1"/>
  <c r="R456" i="6"/>
  <c r="S456" i="6" s="1"/>
  <c r="R457" i="6"/>
  <c r="S457" i="6"/>
  <c r="R458" i="6"/>
  <c r="S458" i="6"/>
  <c r="R459" i="6"/>
  <c r="S459" i="6"/>
  <c r="R460" i="6"/>
  <c r="S460" i="6" s="1"/>
  <c r="R461" i="6"/>
  <c r="S461" i="6" s="1"/>
  <c r="R462" i="6"/>
  <c r="S462" i="6"/>
  <c r="R10" i="6"/>
  <c r="S10" i="6" s="1"/>
  <c r="R9" i="2"/>
  <c r="S9" i="2" s="1"/>
  <c r="R2099" i="2"/>
  <c r="S2099" i="2" s="1"/>
  <c r="R2098" i="2"/>
  <c r="S2098" i="2" s="1"/>
  <c r="R2097" i="2"/>
  <c r="S2097" i="2" s="1"/>
  <c r="R2096" i="2"/>
  <c r="S2096" i="2" s="1"/>
  <c r="R2095" i="2"/>
  <c r="S2095" i="2" s="1"/>
  <c r="R2094" i="2"/>
  <c r="S2094" i="2" s="1"/>
  <c r="R2093" i="2"/>
  <c r="S2093" i="2" s="1"/>
  <c r="R2092" i="2"/>
  <c r="S2092" i="2" s="1"/>
  <c r="R2091" i="2"/>
  <c r="S2091" i="2" s="1"/>
  <c r="R2090" i="2"/>
  <c r="S2090" i="2" s="1"/>
  <c r="R2089" i="2"/>
  <c r="S2089" i="2" s="1"/>
  <c r="R2088" i="2"/>
  <c r="S2088" i="2" s="1"/>
  <c r="R2087" i="2"/>
  <c r="S2087" i="2" s="1"/>
  <c r="R2086" i="2"/>
  <c r="S2086" i="2" s="1"/>
  <c r="R2085" i="2"/>
  <c r="S2085" i="2" s="1"/>
  <c r="R2084" i="2"/>
  <c r="S2084" i="2" s="1"/>
  <c r="R2083" i="2"/>
  <c r="S2083" i="2" s="1"/>
  <c r="R2082" i="2"/>
  <c r="S2082" i="2" s="1"/>
  <c r="R2081" i="2"/>
  <c r="S2081" i="2" s="1"/>
  <c r="R2080" i="2"/>
  <c r="S2080" i="2" s="1"/>
  <c r="R2079" i="2"/>
  <c r="S2079" i="2" s="1"/>
  <c r="R2078" i="2"/>
  <c r="S2078" i="2" s="1"/>
  <c r="R2077" i="2"/>
  <c r="S2077" i="2" s="1"/>
  <c r="R2076" i="2"/>
  <c r="S2076" i="2" s="1"/>
  <c r="R2075" i="2"/>
  <c r="S2075" i="2" s="1"/>
  <c r="R2074" i="2"/>
  <c r="S2074" i="2" s="1"/>
  <c r="R2073" i="2"/>
  <c r="S2073" i="2" s="1"/>
  <c r="R2072" i="2"/>
  <c r="S2072" i="2" s="1"/>
  <c r="R2071" i="2"/>
  <c r="S2071" i="2" s="1"/>
  <c r="R2070" i="2"/>
  <c r="S2070" i="2" s="1"/>
  <c r="R2069" i="2"/>
  <c r="S2069" i="2" s="1"/>
  <c r="R2068" i="2"/>
  <c r="S2068" i="2" s="1"/>
  <c r="R2067" i="2"/>
  <c r="S2067" i="2" s="1"/>
  <c r="R2066" i="2"/>
  <c r="S2066" i="2" s="1"/>
  <c r="R2065" i="2"/>
  <c r="S2065" i="2" s="1"/>
  <c r="R2064" i="2"/>
  <c r="S2064" i="2" s="1"/>
  <c r="R2063" i="2"/>
  <c r="S2063" i="2" s="1"/>
  <c r="R2062" i="2"/>
  <c r="S2062" i="2" s="1"/>
  <c r="R2061" i="2"/>
  <c r="S2061" i="2" s="1"/>
  <c r="R2060" i="2"/>
  <c r="S2060" i="2" s="1"/>
  <c r="R2059" i="2"/>
  <c r="S2059" i="2" s="1"/>
  <c r="R2058" i="2"/>
  <c r="S2058" i="2" s="1"/>
  <c r="R2057" i="2"/>
  <c r="S2057" i="2" s="1"/>
  <c r="R2056" i="2"/>
  <c r="S2056" i="2" s="1"/>
  <c r="R2055" i="2"/>
  <c r="S2055" i="2" s="1"/>
  <c r="R2054" i="2"/>
  <c r="S2054" i="2" s="1"/>
  <c r="R2053" i="2"/>
  <c r="S2053" i="2" s="1"/>
  <c r="R2052" i="2"/>
  <c r="S2052" i="2" s="1"/>
  <c r="R2051" i="2"/>
  <c r="S2051" i="2" s="1"/>
  <c r="R2050" i="2"/>
  <c r="S2050" i="2" s="1"/>
  <c r="R2049" i="2"/>
  <c r="S2049" i="2" s="1"/>
  <c r="R2048" i="2"/>
  <c r="S2048" i="2" s="1"/>
  <c r="R2047" i="2"/>
  <c r="S2047" i="2" s="1"/>
  <c r="R2046" i="2"/>
  <c r="S2046" i="2" s="1"/>
  <c r="R2045" i="2"/>
  <c r="S2045" i="2" s="1"/>
  <c r="R2044" i="2"/>
  <c r="S2044" i="2" s="1"/>
  <c r="R2043" i="2"/>
  <c r="S2043" i="2" s="1"/>
  <c r="R2042" i="2"/>
  <c r="S2042" i="2" s="1"/>
  <c r="R2041" i="2"/>
  <c r="S2041" i="2" s="1"/>
  <c r="R2040" i="2"/>
  <c r="S2040" i="2" s="1"/>
  <c r="R2039" i="2"/>
  <c r="S2039" i="2" s="1"/>
  <c r="R2038" i="2"/>
  <c r="S2038" i="2" s="1"/>
  <c r="R2037" i="2"/>
  <c r="S2037" i="2" s="1"/>
  <c r="R2036" i="2"/>
  <c r="S2036" i="2" s="1"/>
  <c r="R2035" i="2"/>
  <c r="S2035" i="2" s="1"/>
  <c r="R2034" i="2"/>
  <c r="S2034" i="2" s="1"/>
  <c r="R2033" i="2"/>
  <c r="S2033" i="2" s="1"/>
  <c r="R2032" i="2"/>
  <c r="S2032" i="2" s="1"/>
  <c r="R2031" i="2"/>
  <c r="S2031" i="2" s="1"/>
  <c r="R2030" i="2"/>
  <c r="S2030" i="2" s="1"/>
  <c r="R2029" i="2"/>
  <c r="S2029" i="2" s="1"/>
  <c r="R2028" i="2"/>
  <c r="S2028" i="2" s="1"/>
  <c r="R2027" i="2"/>
  <c r="S2027" i="2" s="1"/>
  <c r="R2026" i="2"/>
  <c r="S2026" i="2" s="1"/>
  <c r="R2025" i="2"/>
  <c r="S2025" i="2" s="1"/>
  <c r="R2024" i="2"/>
  <c r="S2024" i="2" s="1"/>
  <c r="R2023" i="2"/>
  <c r="S2023" i="2" s="1"/>
  <c r="R2022" i="2"/>
  <c r="S2022" i="2" s="1"/>
  <c r="R2021" i="2"/>
  <c r="S2021" i="2" s="1"/>
  <c r="R2020" i="2"/>
  <c r="S2020" i="2" s="1"/>
  <c r="R2019" i="2"/>
  <c r="S2019" i="2" s="1"/>
  <c r="R2018" i="2"/>
  <c r="S2018" i="2" s="1"/>
  <c r="R2017" i="2"/>
  <c r="S2017" i="2" s="1"/>
  <c r="R2016" i="2"/>
  <c r="S2016" i="2" s="1"/>
  <c r="R2015" i="2"/>
  <c r="S2015" i="2" s="1"/>
  <c r="R2014" i="2"/>
  <c r="S2014" i="2" s="1"/>
  <c r="R2013" i="2"/>
  <c r="S2013" i="2" s="1"/>
  <c r="R2012" i="2"/>
  <c r="S2012" i="2" s="1"/>
  <c r="R2011" i="2"/>
  <c r="S2011" i="2" s="1"/>
  <c r="R2010" i="2"/>
  <c r="S2010" i="2" s="1"/>
  <c r="R2009" i="2"/>
  <c r="S2009" i="2" s="1"/>
  <c r="R2008" i="2"/>
  <c r="S2008" i="2" s="1"/>
  <c r="R2007" i="2"/>
  <c r="S2007" i="2" s="1"/>
  <c r="R2006" i="2"/>
  <c r="S2006" i="2" s="1"/>
  <c r="R2005" i="2"/>
  <c r="S2005" i="2" s="1"/>
  <c r="R2004" i="2"/>
  <c r="S2004" i="2" s="1"/>
  <c r="R2003" i="2"/>
  <c r="S2003" i="2" s="1"/>
  <c r="R2002" i="2"/>
  <c r="S2002" i="2" s="1"/>
  <c r="R2001" i="2"/>
  <c r="S2001" i="2" s="1"/>
  <c r="R2000" i="2"/>
  <c r="S2000" i="2" s="1"/>
  <c r="R1999" i="2"/>
  <c r="S1999" i="2" s="1"/>
  <c r="R1998" i="2"/>
  <c r="S1998" i="2" s="1"/>
  <c r="R1997" i="2"/>
  <c r="S1997" i="2" s="1"/>
  <c r="R1996" i="2"/>
  <c r="S1996" i="2" s="1"/>
  <c r="R1995" i="2"/>
  <c r="S1995" i="2" s="1"/>
  <c r="R1994" i="2"/>
  <c r="S1994" i="2" s="1"/>
  <c r="R1993" i="2"/>
  <c r="S1993" i="2" s="1"/>
  <c r="R1992" i="2"/>
  <c r="S1992" i="2" s="1"/>
  <c r="R1991" i="2"/>
  <c r="S1991" i="2" s="1"/>
  <c r="R1990" i="2"/>
  <c r="S1990" i="2" s="1"/>
  <c r="R1989" i="2"/>
  <c r="S1989" i="2" s="1"/>
  <c r="R1988" i="2"/>
  <c r="S1988" i="2" s="1"/>
  <c r="R1987" i="2"/>
  <c r="S1987" i="2" s="1"/>
  <c r="R1986" i="2"/>
  <c r="S1986" i="2" s="1"/>
  <c r="R1985" i="2"/>
  <c r="S1985" i="2" s="1"/>
  <c r="R1984" i="2"/>
  <c r="S1984" i="2" s="1"/>
  <c r="R1983" i="2"/>
  <c r="S1983" i="2" s="1"/>
  <c r="R1982" i="2"/>
  <c r="S1982" i="2" s="1"/>
  <c r="R1981" i="2"/>
  <c r="S1981" i="2" s="1"/>
  <c r="R1980" i="2"/>
  <c r="S1980" i="2" s="1"/>
  <c r="R1979" i="2"/>
  <c r="S1979" i="2" s="1"/>
  <c r="R1978" i="2"/>
  <c r="S1978" i="2" s="1"/>
  <c r="R1977" i="2"/>
  <c r="S1977" i="2" s="1"/>
  <c r="R1976" i="2"/>
  <c r="S1976" i="2" s="1"/>
  <c r="R1975" i="2"/>
  <c r="S1975" i="2" s="1"/>
  <c r="R1974" i="2"/>
  <c r="S1974" i="2" s="1"/>
  <c r="R1973" i="2"/>
  <c r="S1973" i="2" s="1"/>
  <c r="R1972" i="2"/>
  <c r="S1972" i="2" s="1"/>
  <c r="R1971" i="2"/>
  <c r="S1971" i="2" s="1"/>
  <c r="R1970" i="2"/>
  <c r="S1970" i="2" s="1"/>
  <c r="R1969" i="2"/>
  <c r="S1969" i="2" s="1"/>
  <c r="R1968" i="2"/>
  <c r="S1968" i="2" s="1"/>
  <c r="R1967" i="2"/>
  <c r="S1967" i="2" s="1"/>
  <c r="R1966" i="2"/>
  <c r="S1966" i="2" s="1"/>
  <c r="R1965" i="2"/>
  <c r="S1965" i="2" s="1"/>
  <c r="R1964" i="2"/>
  <c r="S1964" i="2" s="1"/>
  <c r="R1963" i="2"/>
  <c r="S1963" i="2" s="1"/>
  <c r="R1962" i="2"/>
  <c r="S1962" i="2" s="1"/>
  <c r="R1961" i="2"/>
  <c r="S1961" i="2" s="1"/>
  <c r="R1960" i="2"/>
  <c r="S1960" i="2" s="1"/>
  <c r="R1959" i="2"/>
  <c r="S1959" i="2" s="1"/>
  <c r="R1958" i="2"/>
  <c r="S1958" i="2" s="1"/>
  <c r="R1957" i="2"/>
  <c r="S1957" i="2" s="1"/>
  <c r="R1956" i="2"/>
  <c r="S1956" i="2" s="1"/>
  <c r="R1955" i="2"/>
  <c r="S1955" i="2" s="1"/>
  <c r="R1954" i="2"/>
  <c r="S1954" i="2" s="1"/>
  <c r="R1953" i="2"/>
  <c r="S1953" i="2" s="1"/>
  <c r="R1952" i="2"/>
  <c r="S1952" i="2" s="1"/>
  <c r="R1951" i="2"/>
  <c r="S1951" i="2" s="1"/>
  <c r="R1950" i="2"/>
  <c r="S1950" i="2" s="1"/>
  <c r="R1949" i="2"/>
  <c r="S1949" i="2" s="1"/>
  <c r="R1948" i="2"/>
  <c r="S1948" i="2" s="1"/>
  <c r="R1947" i="2"/>
  <c r="S1947" i="2" s="1"/>
  <c r="R1946" i="2"/>
  <c r="S1946" i="2" s="1"/>
  <c r="R1945" i="2"/>
  <c r="S1945" i="2" s="1"/>
  <c r="R1944" i="2"/>
  <c r="S1944" i="2" s="1"/>
  <c r="R1943" i="2"/>
  <c r="S1943" i="2" s="1"/>
  <c r="R1942" i="2"/>
  <c r="S1942" i="2" s="1"/>
  <c r="R1941" i="2"/>
  <c r="S1941" i="2" s="1"/>
  <c r="R1940" i="2"/>
  <c r="S1940" i="2" s="1"/>
  <c r="R1939" i="2"/>
  <c r="S1939" i="2" s="1"/>
  <c r="R1938" i="2"/>
  <c r="S1938" i="2" s="1"/>
  <c r="R1937" i="2"/>
  <c r="S1937" i="2" s="1"/>
  <c r="R1936" i="2"/>
  <c r="S1936" i="2" s="1"/>
  <c r="R1935" i="2"/>
  <c r="S1935" i="2" s="1"/>
  <c r="R1934" i="2"/>
  <c r="S1934" i="2" s="1"/>
  <c r="R1933" i="2"/>
  <c r="S1933" i="2" s="1"/>
  <c r="R1932" i="2"/>
  <c r="S1932" i="2" s="1"/>
  <c r="R1931" i="2"/>
  <c r="S1931" i="2" s="1"/>
  <c r="R1930" i="2"/>
  <c r="S1930" i="2" s="1"/>
  <c r="R1929" i="2"/>
  <c r="S1929" i="2" s="1"/>
  <c r="R1928" i="2"/>
  <c r="S1928" i="2" s="1"/>
  <c r="R1927" i="2"/>
  <c r="S1927" i="2" s="1"/>
  <c r="R1926" i="2"/>
  <c r="S1926" i="2" s="1"/>
  <c r="R1925" i="2"/>
  <c r="S1925" i="2" s="1"/>
  <c r="R1924" i="2"/>
  <c r="S1924" i="2" s="1"/>
  <c r="R1923" i="2"/>
  <c r="S1923" i="2" s="1"/>
  <c r="R1922" i="2"/>
  <c r="S1922" i="2" s="1"/>
  <c r="R1921" i="2"/>
  <c r="S1921" i="2" s="1"/>
  <c r="R1920" i="2"/>
  <c r="S1920" i="2" s="1"/>
  <c r="R1919" i="2"/>
  <c r="S1919" i="2" s="1"/>
  <c r="R1918" i="2"/>
  <c r="S1918" i="2" s="1"/>
  <c r="R1917" i="2"/>
  <c r="S1917" i="2" s="1"/>
  <c r="R1916" i="2"/>
  <c r="S1916" i="2" s="1"/>
  <c r="R1915" i="2"/>
  <c r="S1915" i="2" s="1"/>
  <c r="R1914" i="2"/>
  <c r="S1914" i="2" s="1"/>
  <c r="R1913" i="2"/>
  <c r="S1913" i="2" s="1"/>
  <c r="R1912" i="2"/>
  <c r="S1912" i="2" s="1"/>
  <c r="R1911" i="2"/>
  <c r="S1911" i="2" s="1"/>
  <c r="R1910" i="2"/>
  <c r="S1910" i="2" s="1"/>
  <c r="R1909" i="2"/>
  <c r="S1909" i="2" s="1"/>
  <c r="R1908" i="2"/>
  <c r="S1908" i="2" s="1"/>
  <c r="R1907" i="2"/>
  <c r="S1907" i="2" s="1"/>
  <c r="R1906" i="2"/>
  <c r="S1906" i="2" s="1"/>
  <c r="R1905" i="2"/>
  <c r="S1905" i="2" s="1"/>
  <c r="R1904" i="2"/>
  <c r="S1904" i="2" s="1"/>
  <c r="R1903" i="2"/>
  <c r="S1903" i="2" s="1"/>
  <c r="R1902" i="2"/>
  <c r="S1902" i="2" s="1"/>
  <c r="R1901" i="2"/>
  <c r="S1901" i="2" s="1"/>
  <c r="R1900" i="2"/>
  <c r="S1900" i="2" s="1"/>
  <c r="R1899" i="2"/>
  <c r="S1899" i="2" s="1"/>
  <c r="R1898" i="2"/>
  <c r="S1898" i="2" s="1"/>
  <c r="R1897" i="2"/>
  <c r="S1897" i="2" s="1"/>
  <c r="R1896" i="2"/>
  <c r="S1896" i="2" s="1"/>
  <c r="R1895" i="2"/>
  <c r="S1895" i="2" s="1"/>
  <c r="R1894" i="2"/>
  <c r="S1894" i="2" s="1"/>
  <c r="R1893" i="2"/>
  <c r="S1893" i="2" s="1"/>
  <c r="R1892" i="2"/>
  <c r="S1892" i="2" s="1"/>
  <c r="R1891" i="2"/>
  <c r="S1891" i="2" s="1"/>
  <c r="R1890" i="2"/>
  <c r="S1890" i="2" s="1"/>
  <c r="R1889" i="2"/>
  <c r="S1889" i="2" s="1"/>
  <c r="R1888" i="2"/>
  <c r="S1888" i="2" s="1"/>
  <c r="R1887" i="2"/>
  <c r="S1887" i="2" s="1"/>
  <c r="R1886" i="2"/>
  <c r="S1886" i="2" s="1"/>
  <c r="R1885" i="2"/>
  <c r="S1885" i="2" s="1"/>
  <c r="R1884" i="2"/>
  <c r="S1884" i="2" s="1"/>
  <c r="R1883" i="2"/>
  <c r="S1883" i="2" s="1"/>
  <c r="R1882" i="2"/>
  <c r="S1882" i="2" s="1"/>
  <c r="R1881" i="2"/>
  <c r="S1881" i="2" s="1"/>
  <c r="R1880" i="2"/>
  <c r="S1880" i="2" s="1"/>
  <c r="R1879" i="2"/>
  <c r="S1879" i="2" s="1"/>
  <c r="R1878" i="2"/>
  <c r="S1878" i="2" s="1"/>
  <c r="R1877" i="2"/>
  <c r="S1877" i="2" s="1"/>
  <c r="R1876" i="2"/>
  <c r="S1876" i="2" s="1"/>
  <c r="R1875" i="2"/>
  <c r="S1875" i="2" s="1"/>
  <c r="R1874" i="2"/>
  <c r="S1874" i="2" s="1"/>
  <c r="R1873" i="2"/>
  <c r="S1873" i="2" s="1"/>
  <c r="R1872" i="2"/>
  <c r="S1872" i="2" s="1"/>
  <c r="R1871" i="2"/>
  <c r="S1871" i="2" s="1"/>
  <c r="R1870" i="2"/>
  <c r="S1870" i="2" s="1"/>
  <c r="R1869" i="2"/>
  <c r="S1869" i="2" s="1"/>
  <c r="R1868" i="2"/>
  <c r="S1868" i="2" s="1"/>
  <c r="R1867" i="2"/>
  <c r="S1867" i="2" s="1"/>
  <c r="R1866" i="2"/>
  <c r="S1866" i="2" s="1"/>
  <c r="R1865" i="2"/>
  <c r="S1865" i="2" s="1"/>
  <c r="R1864" i="2"/>
  <c r="S1864" i="2" s="1"/>
  <c r="R1863" i="2"/>
  <c r="S1863" i="2" s="1"/>
  <c r="R1862" i="2"/>
  <c r="S1862" i="2" s="1"/>
  <c r="R1861" i="2"/>
  <c r="S1861" i="2" s="1"/>
  <c r="R1860" i="2"/>
  <c r="S1860" i="2" s="1"/>
  <c r="R1859" i="2"/>
  <c r="S1859" i="2" s="1"/>
  <c r="R1858" i="2"/>
  <c r="S1858" i="2" s="1"/>
  <c r="R1857" i="2"/>
  <c r="S1857" i="2" s="1"/>
  <c r="R1856" i="2"/>
  <c r="S1856" i="2" s="1"/>
  <c r="R1855" i="2"/>
  <c r="S1855" i="2" s="1"/>
  <c r="R1854" i="2"/>
  <c r="S1854" i="2" s="1"/>
  <c r="R1853" i="2"/>
  <c r="S1853" i="2" s="1"/>
  <c r="R1852" i="2"/>
  <c r="S1852" i="2" s="1"/>
  <c r="R1851" i="2"/>
  <c r="S1851" i="2" s="1"/>
  <c r="R1850" i="2"/>
  <c r="S1850" i="2" s="1"/>
  <c r="R1849" i="2"/>
  <c r="S1849" i="2" s="1"/>
  <c r="R1848" i="2"/>
  <c r="S1848" i="2" s="1"/>
  <c r="R1847" i="2"/>
  <c r="S1847" i="2" s="1"/>
  <c r="R1846" i="2"/>
  <c r="S1846" i="2" s="1"/>
  <c r="R1845" i="2"/>
  <c r="S1845" i="2" s="1"/>
  <c r="R1844" i="2"/>
  <c r="S1844" i="2" s="1"/>
  <c r="R1843" i="2"/>
  <c r="S1843" i="2" s="1"/>
  <c r="R1842" i="2"/>
  <c r="S1842" i="2" s="1"/>
  <c r="R1841" i="2"/>
  <c r="S1841" i="2" s="1"/>
  <c r="R1840" i="2"/>
  <c r="S1840" i="2" s="1"/>
  <c r="R1839" i="2"/>
  <c r="S1839" i="2" s="1"/>
  <c r="R1838" i="2"/>
  <c r="S1838" i="2" s="1"/>
  <c r="R1837" i="2"/>
  <c r="S1837" i="2" s="1"/>
  <c r="R1836" i="2"/>
  <c r="S1836" i="2" s="1"/>
  <c r="R1835" i="2"/>
  <c r="S1835" i="2" s="1"/>
  <c r="R1834" i="2"/>
  <c r="S1834" i="2" s="1"/>
  <c r="R1833" i="2"/>
  <c r="S1833" i="2" s="1"/>
  <c r="R1832" i="2"/>
  <c r="S1832" i="2" s="1"/>
  <c r="R1831" i="2"/>
  <c r="S1831" i="2" s="1"/>
  <c r="R1830" i="2"/>
  <c r="S1830" i="2" s="1"/>
  <c r="R1829" i="2"/>
  <c r="S1829" i="2" s="1"/>
  <c r="R1828" i="2"/>
  <c r="S1828" i="2" s="1"/>
  <c r="R1827" i="2"/>
  <c r="S1827" i="2" s="1"/>
  <c r="R1826" i="2"/>
  <c r="S1826" i="2" s="1"/>
  <c r="R1825" i="2"/>
  <c r="S1825" i="2" s="1"/>
  <c r="R1824" i="2"/>
  <c r="S1824" i="2" s="1"/>
  <c r="R1823" i="2"/>
  <c r="S1823" i="2" s="1"/>
  <c r="R1822" i="2"/>
  <c r="S1822" i="2" s="1"/>
  <c r="R1821" i="2"/>
  <c r="S1821" i="2" s="1"/>
  <c r="R1820" i="2"/>
  <c r="S1820" i="2" s="1"/>
  <c r="R1819" i="2"/>
  <c r="S1819" i="2" s="1"/>
  <c r="R1818" i="2"/>
  <c r="S1818" i="2" s="1"/>
  <c r="R1817" i="2"/>
  <c r="S1817" i="2" s="1"/>
  <c r="R1816" i="2"/>
  <c r="S1816" i="2" s="1"/>
  <c r="R1815" i="2"/>
  <c r="S1815" i="2" s="1"/>
  <c r="R1814" i="2"/>
  <c r="S1814" i="2" s="1"/>
  <c r="R1813" i="2"/>
  <c r="S1813" i="2" s="1"/>
  <c r="R1812" i="2"/>
  <c r="S1812" i="2" s="1"/>
  <c r="R1811" i="2"/>
  <c r="S1811" i="2" s="1"/>
  <c r="R1810" i="2"/>
  <c r="S1810" i="2" s="1"/>
  <c r="R1809" i="2"/>
  <c r="S1809" i="2" s="1"/>
  <c r="R1808" i="2"/>
  <c r="S1808" i="2" s="1"/>
  <c r="R1807" i="2"/>
  <c r="S1807" i="2" s="1"/>
  <c r="R1806" i="2"/>
  <c r="S1806" i="2" s="1"/>
  <c r="R1805" i="2"/>
  <c r="S1805" i="2" s="1"/>
  <c r="R1804" i="2"/>
  <c r="S1804" i="2" s="1"/>
  <c r="R1803" i="2"/>
  <c r="S1803" i="2" s="1"/>
  <c r="R1802" i="2"/>
  <c r="S1802" i="2" s="1"/>
  <c r="R1801" i="2"/>
  <c r="S1801" i="2" s="1"/>
  <c r="R1800" i="2"/>
  <c r="S1800" i="2" s="1"/>
  <c r="R1799" i="2"/>
  <c r="S1799" i="2" s="1"/>
  <c r="R1798" i="2"/>
  <c r="S1798" i="2" s="1"/>
  <c r="R1797" i="2"/>
  <c r="S1797" i="2" s="1"/>
  <c r="R1796" i="2"/>
  <c r="S1796" i="2" s="1"/>
  <c r="R1795" i="2"/>
  <c r="S1795" i="2" s="1"/>
  <c r="R1794" i="2"/>
  <c r="S1794" i="2" s="1"/>
  <c r="R1793" i="2"/>
  <c r="S1793" i="2" s="1"/>
  <c r="R1792" i="2"/>
  <c r="S1792" i="2" s="1"/>
  <c r="R1791" i="2"/>
  <c r="S1791" i="2" s="1"/>
  <c r="R1790" i="2"/>
  <c r="S1790" i="2" s="1"/>
  <c r="R1789" i="2"/>
  <c r="S1789" i="2" s="1"/>
  <c r="R1788" i="2"/>
  <c r="S1788" i="2" s="1"/>
  <c r="R1787" i="2"/>
  <c r="S1787" i="2" s="1"/>
  <c r="R1786" i="2"/>
  <c r="S1786" i="2" s="1"/>
  <c r="R1785" i="2"/>
  <c r="S1785" i="2" s="1"/>
  <c r="R1784" i="2"/>
  <c r="S1784" i="2" s="1"/>
  <c r="R1783" i="2"/>
  <c r="S1783" i="2" s="1"/>
  <c r="R1782" i="2"/>
  <c r="S1782" i="2" s="1"/>
  <c r="R1781" i="2"/>
  <c r="S1781" i="2" s="1"/>
  <c r="R1780" i="2"/>
  <c r="S1780" i="2" s="1"/>
  <c r="R1779" i="2"/>
  <c r="S1779" i="2" s="1"/>
  <c r="R1778" i="2"/>
  <c r="S1778" i="2" s="1"/>
  <c r="R1777" i="2"/>
  <c r="S1777" i="2" s="1"/>
  <c r="R1776" i="2"/>
  <c r="S1776" i="2" s="1"/>
  <c r="R1775" i="2"/>
  <c r="S1775" i="2" s="1"/>
  <c r="R1774" i="2"/>
  <c r="S1774" i="2" s="1"/>
  <c r="R1773" i="2"/>
  <c r="S1773" i="2" s="1"/>
  <c r="R1772" i="2"/>
  <c r="S1772" i="2" s="1"/>
  <c r="R1771" i="2"/>
  <c r="S1771" i="2" s="1"/>
  <c r="R1770" i="2"/>
  <c r="S1770" i="2" s="1"/>
  <c r="R1769" i="2"/>
  <c r="S1769" i="2" s="1"/>
  <c r="R1768" i="2"/>
  <c r="S1768" i="2" s="1"/>
  <c r="R1767" i="2"/>
  <c r="S1767" i="2" s="1"/>
  <c r="R1766" i="2"/>
  <c r="S1766" i="2" s="1"/>
  <c r="R1765" i="2"/>
  <c r="S1765" i="2" s="1"/>
  <c r="R1764" i="2"/>
  <c r="S1764" i="2" s="1"/>
  <c r="R1763" i="2"/>
  <c r="S1763" i="2" s="1"/>
  <c r="R1762" i="2"/>
  <c r="S1762" i="2" s="1"/>
  <c r="R1761" i="2"/>
  <c r="S1761" i="2" s="1"/>
  <c r="R1760" i="2"/>
  <c r="S1760" i="2" s="1"/>
  <c r="R1759" i="2"/>
  <c r="S1759" i="2" s="1"/>
  <c r="R1758" i="2"/>
  <c r="S1758" i="2" s="1"/>
  <c r="R1757" i="2"/>
  <c r="S1757" i="2" s="1"/>
  <c r="R1756" i="2"/>
  <c r="S1756" i="2" s="1"/>
  <c r="R1755" i="2"/>
  <c r="S1755" i="2" s="1"/>
  <c r="R1754" i="2"/>
  <c r="S1754" i="2" s="1"/>
  <c r="R1753" i="2"/>
  <c r="S1753" i="2" s="1"/>
  <c r="R1752" i="2"/>
  <c r="S1752" i="2" s="1"/>
  <c r="R1751" i="2"/>
  <c r="S1751" i="2" s="1"/>
  <c r="R1750" i="2"/>
  <c r="S1750" i="2" s="1"/>
  <c r="R1749" i="2"/>
  <c r="S1749" i="2" s="1"/>
  <c r="R1748" i="2"/>
  <c r="S1748" i="2" s="1"/>
  <c r="R1747" i="2"/>
  <c r="S1747" i="2" s="1"/>
  <c r="R1746" i="2"/>
  <c r="S1746" i="2" s="1"/>
  <c r="R1745" i="2"/>
  <c r="S1745" i="2" s="1"/>
  <c r="R1744" i="2"/>
  <c r="S1744" i="2" s="1"/>
  <c r="R1743" i="2"/>
  <c r="S1743" i="2" s="1"/>
  <c r="R1742" i="2"/>
  <c r="S1742" i="2" s="1"/>
  <c r="R1741" i="2"/>
  <c r="S1741" i="2" s="1"/>
  <c r="R1740" i="2"/>
  <c r="S1740" i="2" s="1"/>
  <c r="R1739" i="2"/>
  <c r="S1739" i="2" s="1"/>
  <c r="R1738" i="2"/>
  <c r="S1738" i="2" s="1"/>
  <c r="R1737" i="2"/>
  <c r="S1737" i="2" s="1"/>
  <c r="R1736" i="2"/>
  <c r="S1736" i="2" s="1"/>
  <c r="R1735" i="2"/>
  <c r="S1735" i="2" s="1"/>
  <c r="R1734" i="2"/>
  <c r="S1734" i="2" s="1"/>
  <c r="R1733" i="2"/>
  <c r="S1733" i="2" s="1"/>
  <c r="R1732" i="2"/>
  <c r="S1732" i="2" s="1"/>
  <c r="R1731" i="2"/>
  <c r="S1731" i="2" s="1"/>
  <c r="R1730" i="2"/>
  <c r="S1730" i="2" s="1"/>
  <c r="R1729" i="2"/>
  <c r="S1729" i="2" s="1"/>
  <c r="R1728" i="2"/>
  <c r="S1728" i="2" s="1"/>
  <c r="R1727" i="2"/>
  <c r="S1727" i="2" s="1"/>
  <c r="R1726" i="2"/>
  <c r="S1726" i="2" s="1"/>
  <c r="R1725" i="2"/>
  <c r="S1725" i="2" s="1"/>
  <c r="R1724" i="2"/>
  <c r="S1724" i="2" s="1"/>
  <c r="R1723" i="2"/>
  <c r="S1723" i="2" s="1"/>
  <c r="R1722" i="2"/>
  <c r="S1722" i="2" s="1"/>
  <c r="R1721" i="2"/>
  <c r="S1721" i="2" s="1"/>
  <c r="R1720" i="2"/>
  <c r="S1720" i="2" s="1"/>
  <c r="R1719" i="2"/>
  <c r="S1719" i="2" s="1"/>
  <c r="R1718" i="2"/>
  <c r="S1718" i="2" s="1"/>
  <c r="R1717" i="2"/>
  <c r="S1717" i="2" s="1"/>
  <c r="R1716" i="2"/>
  <c r="S1716" i="2" s="1"/>
  <c r="R1715" i="2"/>
  <c r="S1715" i="2" s="1"/>
  <c r="R1714" i="2"/>
  <c r="S1714" i="2" s="1"/>
  <c r="R1713" i="2"/>
  <c r="S1713" i="2" s="1"/>
  <c r="R1712" i="2"/>
  <c r="S1712" i="2" s="1"/>
  <c r="R1711" i="2"/>
  <c r="S1711" i="2" s="1"/>
  <c r="R1710" i="2"/>
  <c r="S1710" i="2" s="1"/>
  <c r="R1709" i="2"/>
  <c r="S1709" i="2" s="1"/>
  <c r="R1708" i="2"/>
  <c r="S1708" i="2" s="1"/>
  <c r="R1707" i="2"/>
  <c r="S1707" i="2" s="1"/>
  <c r="R1706" i="2"/>
  <c r="S1706" i="2" s="1"/>
  <c r="R1705" i="2"/>
  <c r="S1705" i="2" s="1"/>
  <c r="R1704" i="2"/>
  <c r="S1704" i="2" s="1"/>
  <c r="R1703" i="2"/>
  <c r="S1703" i="2" s="1"/>
  <c r="R1702" i="2"/>
  <c r="S1702" i="2" s="1"/>
  <c r="R1701" i="2"/>
  <c r="S1701" i="2" s="1"/>
  <c r="R1700" i="2"/>
  <c r="S1700" i="2" s="1"/>
  <c r="R1699" i="2"/>
  <c r="S1699" i="2" s="1"/>
  <c r="R1698" i="2"/>
  <c r="S1698" i="2" s="1"/>
  <c r="R1697" i="2"/>
  <c r="S1697" i="2" s="1"/>
  <c r="R1696" i="2"/>
  <c r="S1696" i="2" s="1"/>
  <c r="R1695" i="2"/>
  <c r="S1695" i="2" s="1"/>
  <c r="R1694" i="2"/>
  <c r="S1694" i="2" s="1"/>
  <c r="R1693" i="2"/>
  <c r="S1693" i="2" s="1"/>
  <c r="R1692" i="2"/>
  <c r="S1692" i="2" s="1"/>
  <c r="R1691" i="2"/>
  <c r="S1691" i="2" s="1"/>
  <c r="R1690" i="2"/>
  <c r="S1690" i="2" s="1"/>
  <c r="R1689" i="2"/>
  <c r="S1689" i="2" s="1"/>
  <c r="R1688" i="2"/>
  <c r="S1688" i="2" s="1"/>
  <c r="R1687" i="2"/>
  <c r="S1687" i="2" s="1"/>
  <c r="R1686" i="2"/>
  <c r="S1686" i="2" s="1"/>
  <c r="R1685" i="2"/>
  <c r="S1685" i="2" s="1"/>
  <c r="R1684" i="2"/>
  <c r="S1684" i="2" s="1"/>
  <c r="R1683" i="2"/>
  <c r="S1683" i="2" s="1"/>
  <c r="R1682" i="2"/>
  <c r="S1682" i="2" s="1"/>
  <c r="R1681" i="2"/>
  <c r="S1681" i="2" s="1"/>
  <c r="R1680" i="2"/>
  <c r="S1680" i="2" s="1"/>
  <c r="R1679" i="2"/>
  <c r="S1679" i="2" s="1"/>
  <c r="R1678" i="2"/>
  <c r="S1678" i="2" s="1"/>
  <c r="R1677" i="2"/>
  <c r="S1677" i="2" s="1"/>
  <c r="R1676" i="2"/>
  <c r="S1676" i="2" s="1"/>
  <c r="R1675" i="2"/>
  <c r="S1675" i="2" s="1"/>
  <c r="R1674" i="2"/>
  <c r="S1674" i="2" s="1"/>
  <c r="R1673" i="2"/>
  <c r="S1673" i="2" s="1"/>
  <c r="R1672" i="2"/>
  <c r="S1672" i="2" s="1"/>
  <c r="R1671" i="2"/>
  <c r="S1671" i="2" s="1"/>
  <c r="R1670" i="2"/>
  <c r="S1670" i="2" s="1"/>
  <c r="R1669" i="2"/>
  <c r="S1669" i="2" s="1"/>
  <c r="R1668" i="2"/>
  <c r="S1668" i="2" s="1"/>
  <c r="R1667" i="2"/>
  <c r="S1667" i="2" s="1"/>
  <c r="R1666" i="2"/>
  <c r="S1666" i="2" s="1"/>
  <c r="R1665" i="2"/>
  <c r="S1665" i="2" s="1"/>
  <c r="R1664" i="2"/>
  <c r="S1664" i="2" s="1"/>
  <c r="R1663" i="2"/>
  <c r="S1663" i="2" s="1"/>
  <c r="R1662" i="2"/>
  <c r="S1662" i="2" s="1"/>
  <c r="R1661" i="2"/>
  <c r="S1661" i="2" s="1"/>
  <c r="R1660" i="2"/>
  <c r="S1660" i="2" s="1"/>
  <c r="R1659" i="2"/>
  <c r="S1659" i="2" s="1"/>
  <c r="R1658" i="2"/>
  <c r="S1658" i="2" s="1"/>
  <c r="R1657" i="2"/>
  <c r="S1657" i="2" s="1"/>
  <c r="R1656" i="2"/>
  <c r="S1656" i="2" s="1"/>
  <c r="R1655" i="2"/>
  <c r="S1655" i="2" s="1"/>
  <c r="R1654" i="2"/>
  <c r="S1654" i="2" s="1"/>
  <c r="R1653" i="2"/>
  <c r="S1653" i="2" s="1"/>
  <c r="R1652" i="2"/>
  <c r="S1652" i="2" s="1"/>
  <c r="R1651" i="2"/>
  <c r="S1651" i="2" s="1"/>
  <c r="R1650" i="2"/>
  <c r="S1650" i="2" s="1"/>
  <c r="R1649" i="2"/>
  <c r="S1649" i="2" s="1"/>
  <c r="R1648" i="2"/>
  <c r="S1648" i="2" s="1"/>
  <c r="R1647" i="2"/>
  <c r="S1647" i="2" s="1"/>
  <c r="R1646" i="2"/>
  <c r="S1646" i="2" s="1"/>
  <c r="R1645" i="2"/>
  <c r="S1645" i="2" s="1"/>
  <c r="R1644" i="2"/>
  <c r="S1644" i="2" s="1"/>
  <c r="R1643" i="2"/>
  <c r="S1643" i="2" s="1"/>
  <c r="R1642" i="2"/>
  <c r="S1642" i="2" s="1"/>
  <c r="R1641" i="2"/>
  <c r="S1641" i="2" s="1"/>
  <c r="R1640" i="2"/>
  <c r="S1640" i="2" s="1"/>
  <c r="R1639" i="2"/>
  <c r="S1639" i="2" s="1"/>
  <c r="R1638" i="2"/>
  <c r="S1638" i="2" s="1"/>
  <c r="R1637" i="2"/>
  <c r="S1637" i="2" s="1"/>
  <c r="R1636" i="2"/>
  <c r="S1636" i="2" s="1"/>
  <c r="R1635" i="2"/>
  <c r="S1635" i="2" s="1"/>
  <c r="R1634" i="2"/>
  <c r="S1634" i="2" s="1"/>
  <c r="R1633" i="2"/>
  <c r="S1633" i="2" s="1"/>
  <c r="R1632" i="2"/>
  <c r="S1632" i="2" s="1"/>
  <c r="R1631" i="2"/>
  <c r="S1631" i="2" s="1"/>
  <c r="R1630" i="2"/>
  <c r="S1630" i="2" s="1"/>
  <c r="R1629" i="2"/>
  <c r="S1629" i="2" s="1"/>
  <c r="R1628" i="2"/>
  <c r="S1628" i="2" s="1"/>
  <c r="R1627" i="2"/>
  <c r="S1627" i="2" s="1"/>
  <c r="R1626" i="2"/>
  <c r="S1626" i="2" s="1"/>
  <c r="R1625" i="2"/>
  <c r="S1625" i="2" s="1"/>
  <c r="R1624" i="2"/>
  <c r="S1624" i="2" s="1"/>
  <c r="R1623" i="2"/>
  <c r="S1623" i="2" s="1"/>
  <c r="R1622" i="2"/>
  <c r="S1622" i="2" s="1"/>
  <c r="R1621" i="2"/>
  <c r="S1621" i="2" s="1"/>
  <c r="R1620" i="2"/>
  <c r="S1620" i="2" s="1"/>
  <c r="R1619" i="2"/>
  <c r="S1619" i="2" s="1"/>
  <c r="R1618" i="2"/>
  <c r="S1618" i="2" s="1"/>
  <c r="R1617" i="2"/>
  <c r="S1617" i="2" s="1"/>
  <c r="R1616" i="2"/>
  <c r="S1616" i="2" s="1"/>
  <c r="R1615" i="2"/>
  <c r="S1615" i="2" s="1"/>
  <c r="R1614" i="2"/>
  <c r="S1614" i="2" s="1"/>
  <c r="R1613" i="2"/>
  <c r="S1613" i="2" s="1"/>
  <c r="R1612" i="2"/>
  <c r="S1612" i="2" s="1"/>
  <c r="R1611" i="2"/>
  <c r="S1611" i="2" s="1"/>
  <c r="R1610" i="2"/>
  <c r="S1610" i="2" s="1"/>
  <c r="R1609" i="2"/>
  <c r="S1609" i="2" s="1"/>
  <c r="R1608" i="2"/>
  <c r="S1608" i="2" s="1"/>
  <c r="R1607" i="2"/>
  <c r="S1607" i="2" s="1"/>
  <c r="R1606" i="2"/>
  <c r="S1606" i="2" s="1"/>
  <c r="R1605" i="2"/>
  <c r="S1605" i="2" s="1"/>
  <c r="R1604" i="2"/>
  <c r="S1604" i="2" s="1"/>
  <c r="R1603" i="2"/>
  <c r="S1603" i="2" s="1"/>
  <c r="R1602" i="2"/>
  <c r="S1602" i="2" s="1"/>
  <c r="R1601" i="2"/>
  <c r="S1601" i="2" s="1"/>
  <c r="R1600" i="2"/>
  <c r="S1600" i="2" s="1"/>
  <c r="R1599" i="2"/>
  <c r="S1599" i="2" s="1"/>
  <c r="R1598" i="2"/>
  <c r="S1598" i="2" s="1"/>
  <c r="R1597" i="2"/>
  <c r="S1597" i="2" s="1"/>
  <c r="R1596" i="2"/>
  <c r="S1596" i="2" s="1"/>
  <c r="R1595" i="2"/>
  <c r="S1595" i="2" s="1"/>
  <c r="R1594" i="2"/>
  <c r="S1594" i="2" s="1"/>
  <c r="R1593" i="2"/>
  <c r="S1593" i="2" s="1"/>
  <c r="R1592" i="2"/>
  <c r="S1592" i="2" s="1"/>
  <c r="R1591" i="2"/>
  <c r="S1591" i="2" s="1"/>
  <c r="R1590" i="2"/>
  <c r="S1590" i="2" s="1"/>
  <c r="R1589" i="2"/>
  <c r="S1589" i="2" s="1"/>
  <c r="R1588" i="2"/>
  <c r="S1588" i="2" s="1"/>
  <c r="R1587" i="2"/>
  <c r="S1587" i="2" s="1"/>
  <c r="R1586" i="2"/>
  <c r="S1586" i="2" s="1"/>
  <c r="R1585" i="2"/>
  <c r="S1585" i="2" s="1"/>
  <c r="R1584" i="2"/>
  <c r="S1584" i="2" s="1"/>
  <c r="R1583" i="2"/>
  <c r="S1583" i="2" s="1"/>
  <c r="R1582" i="2"/>
  <c r="S1582" i="2" s="1"/>
  <c r="R1581" i="2"/>
  <c r="S1581" i="2" s="1"/>
  <c r="R1580" i="2"/>
  <c r="S1580" i="2" s="1"/>
  <c r="R1579" i="2"/>
  <c r="S1579" i="2" s="1"/>
  <c r="R1578" i="2"/>
  <c r="S1578" i="2" s="1"/>
  <c r="R1577" i="2"/>
  <c r="S1577" i="2" s="1"/>
  <c r="R1576" i="2"/>
  <c r="S1576" i="2" s="1"/>
  <c r="R1575" i="2"/>
  <c r="S1575" i="2" s="1"/>
  <c r="R1574" i="2"/>
  <c r="S1574" i="2" s="1"/>
  <c r="R1573" i="2"/>
  <c r="S1573" i="2" s="1"/>
  <c r="R1572" i="2"/>
  <c r="S1572" i="2" s="1"/>
  <c r="R1571" i="2"/>
  <c r="S1571" i="2" s="1"/>
  <c r="R1570" i="2"/>
  <c r="S1570" i="2" s="1"/>
  <c r="R1569" i="2"/>
  <c r="S1569" i="2" s="1"/>
  <c r="R1568" i="2"/>
  <c r="S1568" i="2" s="1"/>
  <c r="R1567" i="2"/>
  <c r="S1567" i="2" s="1"/>
  <c r="R1566" i="2"/>
  <c r="S1566" i="2" s="1"/>
  <c r="R1565" i="2"/>
  <c r="S1565" i="2" s="1"/>
  <c r="R1564" i="2"/>
  <c r="S1564" i="2" s="1"/>
  <c r="R1563" i="2"/>
  <c r="S1563" i="2" s="1"/>
  <c r="R1562" i="2"/>
  <c r="S1562" i="2" s="1"/>
  <c r="R1561" i="2"/>
  <c r="S1561" i="2" s="1"/>
  <c r="R1560" i="2"/>
  <c r="S1560" i="2" s="1"/>
  <c r="R1559" i="2"/>
  <c r="S1559" i="2" s="1"/>
  <c r="R1558" i="2"/>
  <c r="S1558" i="2" s="1"/>
  <c r="R1557" i="2"/>
  <c r="S1557" i="2" s="1"/>
  <c r="R1556" i="2"/>
  <c r="S1556" i="2" s="1"/>
  <c r="R1555" i="2"/>
  <c r="S1555" i="2" s="1"/>
  <c r="R1554" i="2"/>
  <c r="S1554" i="2" s="1"/>
  <c r="R1553" i="2"/>
  <c r="S1553" i="2" s="1"/>
  <c r="R1552" i="2"/>
  <c r="S1552" i="2" s="1"/>
  <c r="R1551" i="2"/>
  <c r="S1551" i="2" s="1"/>
  <c r="R1550" i="2"/>
  <c r="S1550" i="2" s="1"/>
  <c r="R1549" i="2"/>
  <c r="S1549" i="2" s="1"/>
  <c r="R1548" i="2"/>
  <c r="S1548" i="2" s="1"/>
  <c r="R1547" i="2"/>
  <c r="S1547" i="2" s="1"/>
  <c r="R1546" i="2"/>
  <c r="S1546" i="2" s="1"/>
  <c r="R1545" i="2"/>
  <c r="S1545" i="2" s="1"/>
  <c r="R1544" i="2"/>
  <c r="S1544" i="2" s="1"/>
  <c r="R1543" i="2"/>
  <c r="S1543" i="2" s="1"/>
  <c r="R1542" i="2"/>
  <c r="S1542" i="2" s="1"/>
  <c r="R1541" i="2"/>
  <c r="S1541" i="2" s="1"/>
  <c r="R1540" i="2"/>
  <c r="S1540" i="2" s="1"/>
  <c r="R1539" i="2"/>
  <c r="S1539" i="2" s="1"/>
  <c r="R1538" i="2"/>
  <c r="S1538" i="2" s="1"/>
  <c r="R1537" i="2"/>
  <c r="S1537" i="2" s="1"/>
  <c r="R1536" i="2"/>
  <c r="S1536" i="2" s="1"/>
  <c r="R1535" i="2"/>
  <c r="S1535" i="2" s="1"/>
  <c r="R1534" i="2"/>
  <c r="S1534" i="2" s="1"/>
  <c r="R1533" i="2"/>
  <c r="S1533" i="2" s="1"/>
  <c r="R1532" i="2"/>
  <c r="S1532" i="2" s="1"/>
  <c r="R1531" i="2"/>
  <c r="S1531" i="2" s="1"/>
  <c r="R1530" i="2"/>
  <c r="S1530" i="2" s="1"/>
  <c r="R1529" i="2"/>
  <c r="S1529" i="2" s="1"/>
  <c r="R1528" i="2"/>
  <c r="S1528" i="2" s="1"/>
  <c r="R1527" i="2"/>
  <c r="S1527" i="2" s="1"/>
  <c r="R1526" i="2"/>
  <c r="S1526" i="2" s="1"/>
  <c r="R1525" i="2"/>
  <c r="S1525" i="2" s="1"/>
  <c r="R1524" i="2"/>
  <c r="S1524" i="2" s="1"/>
  <c r="R1523" i="2"/>
  <c r="S1523" i="2" s="1"/>
  <c r="R1522" i="2"/>
  <c r="S1522" i="2" s="1"/>
  <c r="R1521" i="2"/>
  <c r="S1521" i="2" s="1"/>
  <c r="R1520" i="2"/>
  <c r="S1520" i="2" s="1"/>
  <c r="R1519" i="2"/>
  <c r="S1519" i="2" s="1"/>
  <c r="R1518" i="2"/>
  <c r="S1518" i="2" s="1"/>
  <c r="R1517" i="2"/>
  <c r="S1517" i="2" s="1"/>
  <c r="R1516" i="2"/>
  <c r="S1516" i="2" s="1"/>
  <c r="R1515" i="2"/>
  <c r="S1515" i="2" s="1"/>
  <c r="R1514" i="2"/>
  <c r="S1514" i="2" s="1"/>
  <c r="R1513" i="2"/>
  <c r="S1513" i="2" s="1"/>
  <c r="R1512" i="2"/>
  <c r="S1512" i="2" s="1"/>
  <c r="R1511" i="2"/>
  <c r="S1511" i="2" s="1"/>
  <c r="R1510" i="2"/>
  <c r="S1510" i="2" s="1"/>
  <c r="R1509" i="2"/>
  <c r="S1509" i="2" s="1"/>
  <c r="R1508" i="2"/>
  <c r="S1508" i="2" s="1"/>
  <c r="R1507" i="2"/>
  <c r="S1507" i="2" s="1"/>
  <c r="R1506" i="2"/>
  <c r="S1506" i="2" s="1"/>
  <c r="R1505" i="2"/>
  <c r="S1505" i="2" s="1"/>
  <c r="R1504" i="2"/>
  <c r="S1504" i="2" s="1"/>
  <c r="R1503" i="2"/>
  <c r="S1503" i="2" s="1"/>
  <c r="R1502" i="2"/>
  <c r="S1502" i="2" s="1"/>
  <c r="R1501" i="2"/>
  <c r="S1501" i="2" s="1"/>
  <c r="R1500" i="2"/>
  <c r="S1500" i="2" s="1"/>
  <c r="R1499" i="2"/>
  <c r="S1499" i="2" s="1"/>
  <c r="R1498" i="2"/>
  <c r="S1498" i="2" s="1"/>
  <c r="R1497" i="2"/>
  <c r="S1497" i="2" s="1"/>
  <c r="R1496" i="2"/>
  <c r="S1496" i="2" s="1"/>
  <c r="R1495" i="2"/>
  <c r="S1495" i="2" s="1"/>
  <c r="R1494" i="2"/>
  <c r="S1494" i="2" s="1"/>
  <c r="R1493" i="2"/>
  <c r="S1493" i="2" s="1"/>
  <c r="R1492" i="2"/>
  <c r="S1492" i="2" s="1"/>
  <c r="R1491" i="2"/>
  <c r="S1491" i="2" s="1"/>
  <c r="R1490" i="2"/>
  <c r="S1490" i="2" s="1"/>
  <c r="R1489" i="2"/>
  <c r="S1489" i="2" s="1"/>
  <c r="R1488" i="2"/>
  <c r="S1488" i="2" s="1"/>
  <c r="R1487" i="2"/>
  <c r="S1487" i="2" s="1"/>
  <c r="R1486" i="2"/>
  <c r="S1486" i="2" s="1"/>
  <c r="R1485" i="2"/>
  <c r="S1485" i="2" s="1"/>
  <c r="R1484" i="2"/>
  <c r="S1484" i="2" s="1"/>
  <c r="R1483" i="2"/>
  <c r="S1483" i="2" s="1"/>
  <c r="R1482" i="2"/>
  <c r="S1482" i="2" s="1"/>
  <c r="R1481" i="2"/>
  <c r="S1481" i="2" s="1"/>
  <c r="R1480" i="2"/>
  <c r="S1480" i="2" s="1"/>
  <c r="R1479" i="2"/>
  <c r="S1479" i="2" s="1"/>
  <c r="R1478" i="2"/>
  <c r="S1478" i="2" s="1"/>
  <c r="R1477" i="2"/>
  <c r="S1477" i="2" s="1"/>
  <c r="R1476" i="2"/>
  <c r="S1476" i="2" s="1"/>
  <c r="R1475" i="2"/>
  <c r="S1475" i="2" s="1"/>
  <c r="R1474" i="2"/>
  <c r="S1474" i="2" s="1"/>
  <c r="R1473" i="2"/>
  <c r="S1473" i="2" s="1"/>
  <c r="R1472" i="2"/>
  <c r="S1472" i="2" s="1"/>
  <c r="R1471" i="2"/>
  <c r="S1471" i="2" s="1"/>
  <c r="R1470" i="2"/>
  <c r="S1470" i="2" s="1"/>
  <c r="R1469" i="2"/>
  <c r="S1469" i="2" s="1"/>
  <c r="R1468" i="2"/>
  <c r="S1468" i="2" s="1"/>
  <c r="R1467" i="2"/>
  <c r="S1467" i="2" s="1"/>
  <c r="R1466" i="2"/>
  <c r="S1466" i="2" s="1"/>
  <c r="R1465" i="2"/>
  <c r="S1465" i="2" s="1"/>
  <c r="R1464" i="2"/>
  <c r="S1464" i="2" s="1"/>
  <c r="R1463" i="2"/>
  <c r="S1463" i="2" s="1"/>
  <c r="R1462" i="2"/>
  <c r="S1462" i="2" s="1"/>
  <c r="R1461" i="2"/>
  <c r="S1461" i="2" s="1"/>
  <c r="R1460" i="2"/>
  <c r="S1460" i="2" s="1"/>
  <c r="R1459" i="2"/>
  <c r="S1459" i="2" s="1"/>
  <c r="R1458" i="2"/>
  <c r="S1458" i="2" s="1"/>
  <c r="R1457" i="2"/>
  <c r="S1457" i="2" s="1"/>
  <c r="R1456" i="2"/>
  <c r="S1456" i="2" s="1"/>
  <c r="R1455" i="2"/>
  <c r="S1455" i="2" s="1"/>
  <c r="R1454" i="2"/>
  <c r="S1454" i="2" s="1"/>
  <c r="R1453" i="2"/>
  <c r="S1453" i="2" s="1"/>
  <c r="R1452" i="2"/>
  <c r="S1452" i="2" s="1"/>
  <c r="R1451" i="2"/>
  <c r="S1451" i="2" s="1"/>
  <c r="R1450" i="2"/>
  <c r="S1450" i="2" s="1"/>
  <c r="R1449" i="2"/>
  <c r="S1449" i="2" s="1"/>
  <c r="R1448" i="2"/>
  <c r="S1448" i="2" s="1"/>
  <c r="R1447" i="2"/>
  <c r="S1447" i="2" s="1"/>
  <c r="R1446" i="2"/>
  <c r="S1446" i="2" s="1"/>
  <c r="R1445" i="2"/>
  <c r="S1445" i="2" s="1"/>
  <c r="R1444" i="2"/>
  <c r="S1444" i="2" s="1"/>
  <c r="R1443" i="2"/>
  <c r="S1443" i="2" s="1"/>
  <c r="R1442" i="2"/>
  <c r="S1442" i="2" s="1"/>
  <c r="R1441" i="2"/>
  <c r="S1441" i="2" s="1"/>
  <c r="R1440" i="2"/>
  <c r="S1440" i="2" s="1"/>
  <c r="R1439" i="2"/>
  <c r="S1439" i="2" s="1"/>
  <c r="R1438" i="2"/>
  <c r="S1438" i="2" s="1"/>
  <c r="R1437" i="2"/>
  <c r="S1437" i="2" s="1"/>
  <c r="R1436" i="2"/>
  <c r="S1436" i="2" s="1"/>
  <c r="R1435" i="2"/>
  <c r="S1435" i="2" s="1"/>
  <c r="R1434" i="2"/>
  <c r="S1434" i="2" s="1"/>
  <c r="R1433" i="2"/>
  <c r="S1433" i="2" s="1"/>
  <c r="R1432" i="2"/>
  <c r="S1432" i="2" s="1"/>
  <c r="R1431" i="2"/>
  <c r="S1431" i="2" s="1"/>
  <c r="R1430" i="2"/>
  <c r="S1430" i="2" s="1"/>
  <c r="R1429" i="2"/>
  <c r="S1429" i="2" s="1"/>
  <c r="R1428" i="2"/>
  <c r="S1428" i="2" s="1"/>
  <c r="R1427" i="2"/>
  <c r="S1427" i="2" s="1"/>
  <c r="R1426" i="2"/>
  <c r="S1426" i="2" s="1"/>
  <c r="R1425" i="2"/>
  <c r="S1425" i="2" s="1"/>
  <c r="R1424" i="2"/>
  <c r="S1424" i="2" s="1"/>
  <c r="R1423" i="2"/>
  <c r="S1423" i="2" s="1"/>
  <c r="R1422" i="2"/>
  <c r="S1422" i="2" s="1"/>
  <c r="R1421" i="2"/>
  <c r="S1421" i="2" s="1"/>
  <c r="R1420" i="2"/>
  <c r="S1420" i="2" s="1"/>
  <c r="R1419" i="2"/>
  <c r="S1419" i="2" s="1"/>
  <c r="R1418" i="2"/>
  <c r="S1418" i="2" s="1"/>
  <c r="R1417" i="2"/>
  <c r="S1417" i="2" s="1"/>
  <c r="R1416" i="2"/>
  <c r="S1416" i="2" s="1"/>
  <c r="R1415" i="2"/>
  <c r="S1415" i="2" s="1"/>
  <c r="R1414" i="2"/>
  <c r="S1414" i="2" s="1"/>
  <c r="R1413" i="2"/>
  <c r="S1413" i="2" s="1"/>
  <c r="R1412" i="2"/>
  <c r="S1412" i="2" s="1"/>
  <c r="R1411" i="2"/>
  <c r="S1411" i="2" s="1"/>
  <c r="R1410" i="2"/>
  <c r="S1410" i="2" s="1"/>
  <c r="R1409" i="2"/>
  <c r="S1409" i="2" s="1"/>
  <c r="R1408" i="2"/>
  <c r="S1408" i="2" s="1"/>
  <c r="R1407" i="2"/>
  <c r="S1407" i="2" s="1"/>
  <c r="R1406" i="2"/>
  <c r="S1406" i="2" s="1"/>
  <c r="R1405" i="2"/>
  <c r="S1405" i="2" s="1"/>
  <c r="R1404" i="2"/>
  <c r="S1404" i="2" s="1"/>
  <c r="R1403" i="2"/>
  <c r="S1403" i="2" s="1"/>
  <c r="R1402" i="2"/>
  <c r="S1402" i="2" s="1"/>
  <c r="R1401" i="2"/>
  <c r="S1401" i="2" s="1"/>
  <c r="R1400" i="2"/>
  <c r="S1400" i="2" s="1"/>
  <c r="R1399" i="2"/>
  <c r="S1399" i="2" s="1"/>
  <c r="R1398" i="2"/>
  <c r="S1398" i="2" s="1"/>
  <c r="R1397" i="2"/>
  <c r="S1397" i="2" s="1"/>
  <c r="R1396" i="2"/>
  <c r="S1396" i="2" s="1"/>
  <c r="R1395" i="2"/>
  <c r="S1395" i="2" s="1"/>
  <c r="R1394" i="2"/>
  <c r="S1394" i="2" s="1"/>
  <c r="R1393" i="2"/>
  <c r="S1393" i="2" s="1"/>
  <c r="R1392" i="2"/>
  <c r="S1392" i="2" s="1"/>
  <c r="R1391" i="2"/>
  <c r="S1391" i="2" s="1"/>
  <c r="R1390" i="2"/>
  <c r="S1390" i="2" s="1"/>
  <c r="R1389" i="2"/>
  <c r="S1389" i="2" s="1"/>
  <c r="R1388" i="2"/>
  <c r="S1388" i="2" s="1"/>
  <c r="R1387" i="2"/>
  <c r="S1387" i="2" s="1"/>
  <c r="R1386" i="2"/>
  <c r="S1386" i="2" s="1"/>
  <c r="R1385" i="2"/>
  <c r="S1385" i="2" s="1"/>
  <c r="R1384" i="2"/>
  <c r="S1384" i="2" s="1"/>
  <c r="R1383" i="2"/>
  <c r="S1383" i="2" s="1"/>
  <c r="R1382" i="2"/>
  <c r="S1382" i="2" s="1"/>
  <c r="R1381" i="2"/>
  <c r="S1381" i="2" s="1"/>
  <c r="R1380" i="2"/>
  <c r="S1380" i="2" s="1"/>
  <c r="R1379" i="2"/>
  <c r="S1379" i="2" s="1"/>
  <c r="R1378" i="2"/>
  <c r="S1378" i="2" s="1"/>
  <c r="R1377" i="2"/>
  <c r="S1377" i="2" s="1"/>
  <c r="R1376" i="2"/>
  <c r="S1376" i="2" s="1"/>
  <c r="R1375" i="2"/>
  <c r="S1375" i="2" s="1"/>
  <c r="R1374" i="2"/>
  <c r="S1374" i="2" s="1"/>
  <c r="R1373" i="2"/>
  <c r="S1373" i="2" s="1"/>
  <c r="R1372" i="2"/>
  <c r="S1372" i="2" s="1"/>
  <c r="R1371" i="2"/>
  <c r="S1371" i="2" s="1"/>
  <c r="R1370" i="2"/>
  <c r="S1370" i="2" s="1"/>
  <c r="R1369" i="2"/>
  <c r="S1369" i="2" s="1"/>
  <c r="R1368" i="2"/>
  <c r="S1368" i="2" s="1"/>
  <c r="R1367" i="2"/>
  <c r="S1367" i="2" s="1"/>
  <c r="R1366" i="2"/>
  <c r="S1366" i="2" s="1"/>
  <c r="R1365" i="2"/>
  <c r="S1365" i="2" s="1"/>
  <c r="R1364" i="2"/>
  <c r="S1364" i="2" s="1"/>
  <c r="R1363" i="2"/>
  <c r="S1363" i="2" s="1"/>
  <c r="R1362" i="2"/>
  <c r="S1362" i="2" s="1"/>
  <c r="R1361" i="2"/>
  <c r="S1361" i="2" s="1"/>
  <c r="R1360" i="2"/>
  <c r="S1360" i="2" s="1"/>
  <c r="R1359" i="2"/>
  <c r="S1359" i="2" s="1"/>
  <c r="R1358" i="2"/>
  <c r="S1358" i="2" s="1"/>
  <c r="R1357" i="2"/>
  <c r="S1357" i="2" s="1"/>
  <c r="R1356" i="2"/>
  <c r="S1356" i="2" s="1"/>
  <c r="R1355" i="2"/>
  <c r="S1355" i="2" s="1"/>
  <c r="R1354" i="2"/>
  <c r="S1354" i="2" s="1"/>
  <c r="R1353" i="2"/>
  <c r="S1353" i="2" s="1"/>
  <c r="R1352" i="2"/>
  <c r="S1352" i="2" s="1"/>
  <c r="R1351" i="2"/>
  <c r="S1351" i="2" s="1"/>
  <c r="R1350" i="2"/>
  <c r="S1350" i="2" s="1"/>
  <c r="R1349" i="2"/>
  <c r="S1349" i="2" s="1"/>
  <c r="R1348" i="2"/>
  <c r="S1348" i="2" s="1"/>
  <c r="R1347" i="2"/>
  <c r="S1347" i="2" s="1"/>
  <c r="R1346" i="2"/>
  <c r="S1346" i="2" s="1"/>
  <c r="R1345" i="2"/>
  <c r="S1345" i="2" s="1"/>
  <c r="R1344" i="2"/>
  <c r="S1344" i="2" s="1"/>
  <c r="R1343" i="2"/>
  <c r="S1343" i="2" s="1"/>
  <c r="R1342" i="2"/>
  <c r="S1342" i="2" s="1"/>
  <c r="R1341" i="2"/>
  <c r="S1341" i="2" s="1"/>
  <c r="R1340" i="2"/>
  <c r="S1340" i="2" s="1"/>
  <c r="R1339" i="2"/>
  <c r="S1339" i="2" s="1"/>
  <c r="R1338" i="2"/>
  <c r="S1338" i="2" s="1"/>
  <c r="R1337" i="2"/>
  <c r="S1337" i="2" s="1"/>
  <c r="R1336" i="2"/>
  <c r="S1336" i="2" s="1"/>
  <c r="R1335" i="2"/>
  <c r="S1335" i="2" s="1"/>
  <c r="R1334" i="2"/>
  <c r="S1334" i="2" s="1"/>
  <c r="R1333" i="2"/>
  <c r="S1333" i="2" s="1"/>
  <c r="R1332" i="2"/>
  <c r="S1332" i="2" s="1"/>
  <c r="R1331" i="2"/>
  <c r="S1331" i="2" s="1"/>
  <c r="R1330" i="2"/>
  <c r="S1330" i="2" s="1"/>
  <c r="R1329" i="2"/>
  <c r="S1329" i="2" s="1"/>
  <c r="R1328" i="2"/>
  <c r="S1328" i="2" s="1"/>
  <c r="R1327" i="2"/>
  <c r="S1327" i="2" s="1"/>
  <c r="R1326" i="2"/>
  <c r="S1326" i="2" s="1"/>
  <c r="R1325" i="2"/>
  <c r="S1325" i="2" s="1"/>
  <c r="R1324" i="2"/>
  <c r="S1324" i="2" s="1"/>
  <c r="R1323" i="2"/>
  <c r="S1323" i="2" s="1"/>
  <c r="R1322" i="2"/>
  <c r="S1322" i="2" s="1"/>
  <c r="R1321" i="2"/>
  <c r="S1321" i="2" s="1"/>
  <c r="R1320" i="2"/>
  <c r="S1320" i="2" s="1"/>
  <c r="R1319" i="2"/>
  <c r="S1319" i="2" s="1"/>
  <c r="R1318" i="2"/>
  <c r="S1318" i="2" s="1"/>
  <c r="R1317" i="2"/>
  <c r="S1317" i="2" s="1"/>
  <c r="R1316" i="2"/>
  <c r="S1316" i="2" s="1"/>
  <c r="R1315" i="2"/>
  <c r="S1315" i="2" s="1"/>
  <c r="R1314" i="2"/>
  <c r="S1314" i="2" s="1"/>
  <c r="R1313" i="2"/>
  <c r="S1313" i="2" s="1"/>
  <c r="R1312" i="2"/>
  <c r="S1312" i="2" s="1"/>
  <c r="R1311" i="2"/>
  <c r="S1311" i="2" s="1"/>
  <c r="R1310" i="2"/>
  <c r="S1310" i="2" s="1"/>
  <c r="R1309" i="2"/>
  <c r="S1309" i="2" s="1"/>
  <c r="R1308" i="2"/>
  <c r="S1308" i="2" s="1"/>
  <c r="R1307" i="2"/>
  <c r="S1307" i="2" s="1"/>
  <c r="R1306" i="2"/>
  <c r="S1306" i="2" s="1"/>
  <c r="R1305" i="2"/>
  <c r="S1305" i="2" s="1"/>
  <c r="R1304" i="2"/>
  <c r="S1304" i="2" s="1"/>
  <c r="R1303" i="2"/>
  <c r="S1303" i="2" s="1"/>
  <c r="R1302" i="2"/>
  <c r="S1302" i="2" s="1"/>
  <c r="R1301" i="2"/>
  <c r="S1301" i="2" s="1"/>
  <c r="R1300" i="2"/>
  <c r="S1300" i="2" s="1"/>
  <c r="R1299" i="2"/>
  <c r="S1299" i="2" s="1"/>
  <c r="R1298" i="2"/>
  <c r="S1298" i="2" s="1"/>
  <c r="R1297" i="2"/>
  <c r="S1297" i="2" s="1"/>
  <c r="R1296" i="2"/>
  <c r="S1296" i="2" s="1"/>
  <c r="R1295" i="2"/>
  <c r="S1295" i="2" s="1"/>
  <c r="R1294" i="2"/>
  <c r="S1294" i="2" s="1"/>
  <c r="R1293" i="2"/>
  <c r="S1293" i="2" s="1"/>
  <c r="R1292" i="2"/>
  <c r="S1292" i="2" s="1"/>
  <c r="R1291" i="2"/>
  <c r="S1291" i="2" s="1"/>
  <c r="R1290" i="2"/>
  <c r="S1290" i="2" s="1"/>
  <c r="R1289" i="2"/>
  <c r="S1289" i="2" s="1"/>
  <c r="R1288" i="2"/>
  <c r="S1288" i="2" s="1"/>
  <c r="R1287" i="2"/>
  <c r="S1287" i="2" s="1"/>
  <c r="R1286" i="2"/>
  <c r="S1286" i="2" s="1"/>
  <c r="R1285" i="2"/>
  <c r="S1285" i="2" s="1"/>
  <c r="R1284" i="2"/>
  <c r="S1284" i="2" s="1"/>
  <c r="R1283" i="2"/>
  <c r="S1283" i="2" s="1"/>
  <c r="R1282" i="2"/>
  <c r="S1282" i="2" s="1"/>
  <c r="R1281" i="2"/>
  <c r="S1281" i="2" s="1"/>
  <c r="R1280" i="2"/>
  <c r="S1280" i="2" s="1"/>
  <c r="R1279" i="2"/>
  <c r="S1279" i="2" s="1"/>
  <c r="R1278" i="2"/>
  <c r="S1278" i="2" s="1"/>
  <c r="R1277" i="2"/>
  <c r="S1277" i="2" s="1"/>
  <c r="R1276" i="2"/>
  <c r="S1276" i="2" s="1"/>
  <c r="R1275" i="2"/>
  <c r="S1275" i="2" s="1"/>
  <c r="R1274" i="2"/>
  <c r="S1274" i="2" s="1"/>
  <c r="R1273" i="2"/>
  <c r="S1273" i="2" s="1"/>
  <c r="R1272" i="2"/>
  <c r="S1272" i="2" s="1"/>
  <c r="R1271" i="2"/>
  <c r="S1271" i="2" s="1"/>
  <c r="R1270" i="2"/>
  <c r="S1270" i="2" s="1"/>
  <c r="R1269" i="2"/>
  <c r="S1269" i="2" s="1"/>
  <c r="R1268" i="2"/>
  <c r="S1268" i="2" s="1"/>
  <c r="R1267" i="2"/>
  <c r="S1267" i="2" s="1"/>
  <c r="R1266" i="2"/>
  <c r="S1266" i="2" s="1"/>
  <c r="R1265" i="2"/>
  <c r="S1265" i="2" s="1"/>
  <c r="R1264" i="2"/>
  <c r="S1264" i="2" s="1"/>
  <c r="R1263" i="2"/>
  <c r="S1263" i="2" s="1"/>
  <c r="R1262" i="2"/>
  <c r="S1262" i="2" s="1"/>
  <c r="R1261" i="2"/>
  <c r="S1261" i="2" s="1"/>
  <c r="R1260" i="2"/>
  <c r="S1260" i="2" s="1"/>
  <c r="R1259" i="2"/>
  <c r="S1259" i="2" s="1"/>
  <c r="R1258" i="2"/>
  <c r="S1258" i="2" s="1"/>
  <c r="R1257" i="2"/>
  <c r="S1257" i="2" s="1"/>
  <c r="R1256" i="2"/>
  <c r="S1256" i="2" s="1"/>
  <c r="R1255" i="2"/>
  <c r="S1255" i="2" s="1"/>
  <c r="R1254" i="2"/>
  <c r="S1254" i="2" s="1"/>
  <c r="R1253" i="2"/>
  <c r="S1253" i="2" s="1"/>
  <c r="R1252" i="2"/>
  <c r="S1252" i="2" s="1"/>
  <c r="R1251" i="2"/>
  <c r="S1251" i="2" s="1"/>
  <c r="R1250" i="2"/>
  <c r="S1250" i="2" s="1"/>
  <c r="R1249" i="2"/>
  <c r="S1249" i="2" s="1"/>
  <c r="R1248" i="2"/>
  <c r="S1248" i="2" s="1"/>
  <c r="R1247" i="2"/>
  <c r="S1247" i="2" s="1"/>
  <c r="R1246" i="2"/>
  <c r="S1246" i="2" s="1"/>
  <c r="R1245" i="2"/>
  <c r="S1245" i="2" s="1"/>
  <c r="R1244" i="2"/>
  <c r="S1244" i="2" s="1"/>
  <c r="R1243" i="2"/>
  <c r="S1243" i="2" s="1"/>
  <c r="R1242" i="2"/>
  <c r="S1242" i="2" s="1"/>
  <c r="R1241" i="2"/>
  <c r="S1241" i="2" s="1"/>
  <c r="R1240" i="2"/>
  <c r="S1240" i="2" s="1"/>
  <c r="R1239" i="2"/>
  <c r="S1239" i="2" s="1"/>
  <c r="R1238" i="2"/>
  <c r="S1238" i="2" s="1"/>
  <c r="R1237" i="2"/>
  <c r="S1237" i="2" s="1"/>
  <c r="R1236" i="2"/>
  <c r="S1236" i="2" s="1"/>
  <c r="R1235" i="2"/>
  <c r="S1235" i="2" s="1"/>
  <c r="R1234" i="2"/>
  <c r="S1234" i="2" s="1"/>
  <c r="R1233" i="2"/>
  <c r="S1233" i="2" s="1"/>
  <c r="R1232" i="2"/>
  <c r="S1232" i="2" s="1"/>
  <c r="R1231" i="2"/>
  <c r="S1231" i="2" s="1"/>
  <c r="R1230" i="2"/>
  <c r="S1230" i="2" s="1"/>
  <c r="R1229" i="2"/>
  <c r="S1229" i="2" s="1"/>
  <c r="R1228" i="2"/>
  <c r="S1228" i="2" s="1"/>
  <c r="R1227" i="2"/>
  <c r="S1227" i="2" s="1"/>
  <c r="R1226" i="2"/>
  <c r="S1226" i="2" s="1"/>
  <c r="R1225" i="2"/>
  <c r="S1225" i="2" s="1"/>
  <c r="R1224" i="2"/>
  <c r="S1224" i="2" s="1"/>
  <c r="R1223" i="2"/>
  <c r="S1223" i="2" s="1"/>
  <c r="R1222" i="2"/>
  <c r="S1222" i="2" s="1"/>
  <c r="R1221" i="2"/>
  <c r="S1221" i="2" s="1"/>
  <c r="R1220" i="2"/>
  <c r="S1220" i="2" s="1"/>
  <c r="R1219" i="2"/>
  <c r="S1219" i="2" s="1"/>
  <c r="R1218" i="2"/>
  <c r="S1218" i="2" s="1"/>
  <c r="R1217" i="2"/>
  <c r="S1217" i="2" s="1"/>
  <c r="R1216" i="2"/>
  <c r="S1216" i="2" s="1"/>
  <c r="R1215" i="2"/>
  <c r="S1215" i="2" s="1"/>
  <c r="R1214" i="2"/>
  <c r="S1214" i="2" s="1"/>
  <c r="R1213" i="2"/>
  <c r="S1213" i="2" s="1"/>
  <c r="R1212" i="2"/>
  <c r="S1212" i="2" s="1"/>
  <c r="R1211" i="2"/>
  <c r="S1211" i="2" s="1"/>
  <c r="R1210" i="2"/>
  <c r="S1210" i="2" s="1"/>
  <c r="R1209" i="2"/>
  <c r="S1209" i="2" s="1"/>
  <c r="R1208" i="2"/>
  <c r="S1208" i="2" s="1"/>
  <c r="R1207" i="2"/>
  <c r="S1207" i="2" s="1"/>
  <c r="R1206" i="2"/>
  <c r="S1206" i="2" s="1"/>
  <c r="R1205" i="2"/>
  <c r="S1205" i="2" s="1"/>
  <c r="R1204" i="2"/>
  <c r="S1204" i="2" s="1"/>
  <c r="R1203" i="2"/>
  <c r="S1203" i="2" s="1"/>
  <c r="R1202" i="2"/>
  <c r="S1202" i="2" s="1"/>
  <c r="R1201" i="2"/>
  <c r="S1201" i="2" s="1"/>
  <c r="R1200" i="2"/>
  <c r="S1200" i="2" s="1"/>
  <c r="R1199" i="2"/>
  <c r="S1199" i="2" s="1"/>
  <c r="R1198" i="2"/>
  <c r="S1198" i="2" s="1"/>
  <c r="R1197" i="2"/>
  <c r="S1197" i="2" s="1"/>
  <c r="R1196" i="2"/>
  <c r="S1196" i="2" s="1"/>
  <c r="R1195" i="2"/>
  <c r="S1195" i="2" s="1"/>
  <c r="R1194" i="2"/>
  <c r="S1194" i="2" s="1"/>
  <c r="R1193" i="2"/>
  <c r="S1193" i="2" s="1"/>
  <c r="R1192" i="2"/>
  <c r="S1192" i="2" s="1"/>
  <c r="R1191" i="2"/>
  <c r="S1191" i="2" s="1"/>
  <c r="R1190" i="2"/>
  <c r="S1190" i="2" s="1"/>
  <c r="R1189" i="2"/>
  <c r="S1189" i="2" s="1"/>
  <c r="R1188" i="2"/>
  <c r="S1188" i="2" s="1"/>
  <c r="R1187" i="2"/>
  <c r="S1187" i="2" s="1"/>
  <c r="R1186" i="2"/>
  <c r="S1186" i="2" s="1"/>
  <c r="R1185" i="2"/>
  <c r="S1185" i="2" s="1"/>
  <c r="R1184" i="2"/>
  <c r="S1184" i="2" s="1"/>
  <c r="R1183" i="2"/>
  <c r="S1183" i="2" s="1"/>
  <c r="R1182" i="2"/>
  <c r="S1182" i="2" s="1"/>
  <c r="R1181" i="2"/>
  <c r="S1181" i="2" s="1"/>
  <c r="R1180" i="2"/>
  <c r="S1180" i="2" s="1"/>
  <c r="R1179" i="2"/>
  <c r="S1179" i="2" s="1"/>
  <c r="R1178" i="2"/>
  <c r="S1178" i="2" s="1"/>
  <c r="R1177" i="2"/>
  <c r="S1177" i="2" s="1"/>
  <c r="R1176" i="2"/>
  <c r="S1176" i="2" s="1"/>
  <c r="R1175" i="2"/>
  <c r="S1175" i="2" s="1"/>
  <c r="R1174" i="2"/>
  <c r="S1174" i="2" s="1"/>
  <c r="R1173" i="2"/>
  <c r="S1173" i="2" s="1"/>
  <c r="R1172" i="2"/>
  <c r="S1172" i="2" s="1"/>
  <c r="R1171" i="2"/>
  <c r="S1171" i="2" s="1"/>
  <c r="R1170" i="2"/>
  <c r="S1170" i="2" s="1"/>
  <c r="R1169" i="2"/>
  <c r="S1169" i="2" s="1"/>
  <c r="R1168" i="2"/>
  <c r="S1168" i="2" s="1"/>
  <c r="R1167" i="2"/>
  <c r="S1167" i="2" s="1"/>
  <c r="R1166" i="2"/>
  <c r="S1166" i="2" s="1"/>
  <c r="R1165" i="2"/>
  <c r="S1165" i="2" s="1"/>
  <c r="R1164" i="2"/>
  <c r="S1164" i="2" s="1"/>
  <c r="R1163" i="2"/>
  <c r="S1163" i="2" s="1"/>
  <c r="R1162" i="2"/>
  <c r="S1162" i="2" s="1"/>
  <c r="R1161" i="2"/>
  <c r="S1161" i="2" s="1"/>
  <c r="R1160" i="2"/>
  <c r="S1160" i="2" s="1"/>
  <c r="R1159" i="2"/>
  <c r="S1159" i="2" s="1"/>
  <c r="R1158" i="2"/>
  <c r="S1158" i="2" s="1"/>
  <c r="R1157" i="2"/>
  <c r="S1157" i="2" s="1"/>
  <c r="R1156" i="2"/>
  <c r="S1156" i="2" s="1"/>
  <c r="R1155" i="2"/>
  <c r="S1155" i="2" s="1"/>
  <c r="R1154" i="2"/>
  <c r="S1154" i="2" s="1"/>
  <c r="R1153" i="2"/>
  <c r="S1153" i="2" s="1"/>
  <c r="R1152" i="2"/>
  <c r="S1152" i="2" s="1"/>
  <c r="R1151" i="2"/>
  <c r="S1151" i="2" s="1"/>
  <c r="R1150" i="2"/>
  <c r="S1150" i="2" s="1"/>
  <c r="R1149" i="2"/>
  <c r="S1149" i="2" s="1"/>
  <c r="R1148" i="2"/>
  <c r="S1148" i="2" s="1"/>
  <c r="R1147" i="2"/>
  <c r="S1147" i="2" s="1"/>
  <c r="R1146" i="2"/>
  <c r="S1146" i="2" s="1"/>
  <c r="R1145" i="2"/>
  <c r="S1145" i="2" s="1"/>
  <c r="R1144" i="2"/>
  <c r="S1144" i="2" s="1"/>
  <c r="R1143" i="2"/>
  <c r="S1143" i="2" s="1"/>
  <c r="R1142" i="2"/>
  <c r="S1142" i="2" s="1"/>
  <c r="R1141" i="2"/>
  <c r="S1141" i="2" s="1"/>
  <c r="R1140" i="2"/>
  <c r="S1140" i="2" s="1"/>
  <c r="R1139" i="2"/>
  <c r="S1139" i="2" s="1"/>
  <c r="R1138" i="2"/>
  <c r="S1138" i="2" s="1"/>
  <c r="R1137" i="2"/>
  <c r="S1137" i="2" s="1"/>
  <c r="R1136" i="2"/>
  <c r="S1136" i="2" s="1"/>
  <c r="R1135" i="2"/>
  <c r="S1135" i="2" s="1"/>
  <c r="R1134" i="2"/>
  <c r="S1134" i="2" s="1"/>
  <c r="R1133" i="2"/>
  <c r="S1133" i="2" s="1"/>
  <c r="R1132" i="2"/>
  <c r="S1132" i="2" s="1"/>
  <c r="R1131" i="2"/>
  <c r="S1131" i="2" s="1"/>
  <c r="R1130" i="2"/>
  <c r="S1130" i="2" s="1"/>
  <c r="R1129" i="2"/>
  <c r="S1129" i="2" s="1"/>
  <c r="R1128" i="2"/>
  <c r="S1128" i="2" s="1"/>
  <c r="R1127" i="2"/>
  <c r="S1127" i="2" s="1"/>
  <c r="R1126" i="2"/>
  <c r="S1126" i="2" s="1"/>
  <c r="R1125" i="2"/>
  <c r="S1125" i="2" s="1"/>
  <c r="R1124" i="2"/>
  <c r="S1124" i="2" s="1"/>
  <c r="R1123" i="2"/>
  <c r="S1123" i="2" s="1"/>
  <c r="R1122" i="2"/>
  <c r="S1122" i="2" s="1"/>
  <c r="R1121" i="2"/>
  <c r="S1121" i="2" s="1"/>
  <c r="R1120" i="2"/>
  <c r="S1120" i="2" s="1"/>
  <c r="R1119" i="2"/>
  <c r="S1119" i="2" s="1"/>
  <c r="R1118" i="2"/>
  <c r="S1118" i="2" s="1"/>
  <c r="R1117" i="2"/>
  <c r="S1117" i="2" s="1"/>
  <c r="R1116" i="2"/>
  <c r="S1116" i="2" s="1"/>
  <c r="R1115" i="2"/>
  <c r="S1115" i="2" s="1"/>
  <c r="R1114" i="2"/>
  <c r="S1114" i="2" s="1"/>
  <c r="R1113" i="2"/>
  <c r="S1113" i="2" s="1"/>
  <c r="R1112" i="2"/>
  <c r="S1112" i="2" s="1"/>
  <c r="R1111" i="2"/>
  <c r="S1111" i="2" s="1"/>
  <c r="R1110" i="2"/>
  <c r="S1110" i="2" s="1"/>
  <c r="R1109" i="2"/>
  <c r="S1109" i="2" s="1"/>
  <c r="R1108" i="2"/>
  <c r="S1108" i="2" s="1"/>
  <c r="R1107" i="2"/>
  <c r="S1107" i="2" s="1"/>
  <c r="R1106" i="2"/>
  <c r="S1106" i="2" s="1"/>
  <c r="R1105" i="2"/>
  <c r="S1105" i="2" s="1"/>
  <c r="R1104" i="2"/>
  <c r="S1104" i="2" s="1"/>
  <c r="R1103" i="2"/>
  <c r="S1103" i="2" s="1"/>
  <c r="R1102" i="2"/>
  <c r="S1102" i="2" s="1"/>
  <c r="R1101" i="2"/>
  <c r="S1101" i="2" s="1"/>
  <c r="R1100" i="2"/>
  <c r="S1100" i="2" s="1"/>
  <c r="R1099" i="2"/>
  <c r="S1099" i="2" s="1"/>
  <c r="R1098" i="2"/>
  <c r="S1098" i="2" s="1"/>
  <c r="R1097" i="2"/>
  <c r="S1097" i="2" s="1"/>
  <c r="R1096" i="2"/>
  <c r="S1096" i="2" s="1"/>
  <c r="R1095" i="2"/>
  <c r="S1095" i="2" s="1"/>
  <c r="R1094" i="2"/>
  <c r="S1094" i="2" s="1"/>
  <c r="R1093" i="2"/>
  <c r="S1093" i="2" s="1"/>
  <c r="R1092" i="2"/>
  <c r="S1092" i="2" s="1"/>
  <c r="R1091" i="2"/>
  <c r="S1091" i="2" s="1"/>
  <c r="R1090" i="2"/>
  <c r="S1090" i="2" s="1"/>
  <c r="R1089" i="2"/>
  <c r="S1089" i="2" s="1"/>
  <c r="R1088" i="2"/>
  <c r="S1088" i="2" s="1"/>
  <c r="R1087" i="2"/>
  <c r="S1087" i="2" s="1"/>
  <c r="R1086" i="2"/>
  <c r="S1086" i="2" s="1"/>
  <c r="R1085" i="2"/>
  <c r="S1085" i="2" s="1"/>
  <c r="R1084" i="2"/>
  <c r="S1084" i="2" s="1"/>
  <c r="R1083" i="2"/>
  <c r="S1083" i="2" s="1"/>
  <c r="R1082" i="2"/>
  <c r="S1082" i="2" s="1"/>
  <c r="R1081" i="2"/>
  <c r="S1081" i="2" s="1"/>
  <c r="R1080" i="2"/>
  <c r="S1080" i="2" s="1"/>
  <c r="R1079" i="2"/>
  <c r="S1079" i="2" s="1"/>
  <c r="R1078" i="2"/>
  <c r="S1078" i="2" s="1"/>
  <c r="R1077" i="2"/>
  <c r="S1077" i="2" s="1"/>
  <c r="R1076" i="2"/>
  <c r="S1076" i="2" s="1"/>
  <c r="R1075" i="2"/>
  <c r="S1075" i="2" s="1"/>
  <c r="R1074" i="2"/>
  <c r="S1074" i="2" s="1"/>
  <c r="R1073" i="2"/>
  <c r="S1073" i="2" s="1"/>
  <c r="R1072" i="2"/>
  <c r="S1072" i="2" s="1"/>
  <c r="R1071" i="2"/>
  <c r="S1071" i="2" s="1"/>
  <c r="R1070" i="2"/>
  <c r="S1070" i="2" s="1"/>
  <c r="R1069" i="2"/>
  <c r="S1069" i="2" s="1"/>
  <c r="R1068" i="2"/>
  <c r="S1068" i="2" s="1"/>
  <c r="R1067" i="2"/>
  <c r="S1067" i="2" s="1"/>
  <c r="R1066" i="2"/>
  <c r="S1066" i="2" s="1"/>
  <c r="R1065" i="2"/>
  <c r="S1065" i="2" s="1"/>
  <c r="R1064" i="2"/>
  <c r="S1064" i="2" s="1"/>
  <c r="R1063" i="2"/>
  <c r="S1063" i="2" s="1"/>
  <c r="R1062" i="2"/>
  <c r="S1062" i="2" s="1"/>
  <c r="R1061" i="2"/>
  <c r="S1061" i="2" s="1"/>
  <c r="R1060" i="2"/>
  <c r="S1060" i="2" s="1"/>
  <c r="R1059" i="2"/>
  <c r="S1059" i="2" s="1"/>
  <c r="R1058" i="2"/>
  <c r="S1058" i="2" s="1"/>
  <c r="R1057" i="2"/>
  <c r="S1057" i="2" s="1"/>
  <c r="R1056" i="2"/>
  <c r="S1056" i="2" s="1"/>
  <c r="R1055" i="2"/>
  <c r="S1055" i="2" s="1"/>
  <c r="R1054" i="2"/>
  <c r="S1054" i="2" s="1"/>
  <c r="R1053" i="2"/>
  <c r="S1053" i="2" s="1"/>
  <c r="R1052" i="2"/>
  <c r="S1052" i="2" s="1"/>
  <c r="R1051" i="2"/>
  <c r="S1051" i="2" s="1"/>
  <c r="R1050" i="2"/>
  <c r="S1050" i="2" s="1"/>
  <c r="R1049" i="2"/>
  <c r="S1049" i="2" s="1"/>
  <c r="R1048" i="2"/>
  <c r="S1048" i="2" s="1"/>
  <c r="R1047" i="2"/>
  <c r="S1047" i="2" s="1"/>
  <c r="R1046" i="2"/>
  <c r="S1046" i="2" s="1"/>
  <c r="R1045" i="2"/>
  <c r="S1045" i="2" s="1"/>
  <c r="R1044" i="2"/>
  <c r="S1044" i="2" s="1"/>
  <c r="R1043" i="2"/>
  <c r="S1043" i="2" s="1"/>
  <c r="R1042" i="2"/>
  <c r="S1042" i="2" s="1"/>
  <c r="R1041" i="2"/>
  <c r="S1041" i="2" s="1"/>
  <c r="R1040" i="2"/>
  <c r="S1040" i="2" s="1"/>
  <c r="R1039" i="2"/>
  <c r="S1039" i="2" s="1"/>
  <c r="R1038" i="2"/>
  <c r="S1038" i="2" s="1"/>
  <c r="R1037" i="2"/>
  <c r="S1037" i="2" s="1"/>
  <c r="R1036" i="2"/>
  <c r="S1036" i="2" s="1"/>
  <c r="R1035" i="2"/>
  <c r="S1035" i="2" s="1"/>
  <c r="R1034" i="2"/>
  <c r="S1034" i="2" s="1"/>
  <c r="R1033" i="2"/>
  <c r="S1033" i="2" s="1"/>
  <c r="R1032" i="2"/>
  <c r="S1032" i="2" s="1"/>
  <c r="R1031" i="2"/>
  <c r="S1031" i="2" s="1"/>
  <c r="R1030" i="2"/>
  <c r="S1030" i="2" s="1"/>
  <c r="R1029" i="2"/>
  <c r="S1029" i="2" s="1"/>
  <c r="R1028" i="2"/>
  <c r="S1028" i="2" s="1"/>
  <c r="R1027" i="2"/>
  <c r="S1027" i="2" s="1"/>
  <c r="R1026" i="2"/>
  <c r="S1026" i="2" s="1"/>
  <c r="R1025" i="2"/>
  <c r="S1025" i="2" s="1"/>
  <c r="R1024" i="2"/>
  <c r="S1024" i="2" s="1"/>
  <c r="R1023" i="2"/>
  <c r="S1023" i="2" s="1"/>
  <c r="R1022" i="2"/>
  <c r="S1022" i="2" s="1"/>
  <c r="R1021" i="2"/>
  <c r="S1021" i="2" s="1"/>
  <c r="R1020" i="2"/>
  <c r="S1020" i="2" s="1"/>
  <c r="R1019" i="2"/>
  <c r="S1019" i="2" s="1"/>
  <c r="R1018" i="2"/>
  <c r="S1018" i="2" s="1"/>
  <c r="R1017" i="2"/>
  <c r="S1017" i="2" s="1"/>
  <c r="R1016" i="2"/>
  <c r="S1016" i="2" s="1"/>
  <c r="R1015" i="2"/>
  <c r="S1015" i="2" s="1"/>
  <c r="R1014" i="2"/>
  <c r="S1014" i="2" s="1"/>
  <c r="R1013" i="2"/>
  <c r="S1013" i="2" s="1"/>
  <c r="R1012" i="2"/>
  <c r="S1012" i="2" s="1"/>
  <c r="R1011" i="2"/>
  <c r="S1011" i="2" s="1"/>
  <c r="R1010" i="2"/>
  <c r="S1010" i="2" s="1"/>
  <c r="R1009" i="2"/>
  <c r="S1009" i="2" s="1"/>
  <c r="R1008" i="2"/>
  <c r="S1008" i="2" s="1"/>
  <c r="R1007" i="2"/>
  <c r="S1007" i="2" s="1"/>
  <c r="R1006" i="2"/>
  <c r="S1006" i="2" s="1"/>
  <c r="R1005" i="2"/>
  <c r="S1005" i="2" s="1"/>
  <c r="R1004" i="2"/>
  <c r="S1004" i="2" s="1"/>
  <c r="R1003" i="2"/>
  <c r="S1003" i="2" s="1"/>
  <c r="R1002" i="2"/>
  <c r="S1002" i="2" s="1"/>
  <c r="R1001" i="2"/>
  <c r="S1001" i="2" s="1"/>
  <c r="R1000" i="2"/>
  <c r="S1000" i="2" s="1"/>
  <c r="R999" i="2"/>
  <c r="S999" i="2" s="1"/>
  <c r="R998" i="2"/>
  <c r="S998" i="2" s="1"/>
  <c r="R997" i="2"/>
  <c r="S997" i="2" s="1"/>
  <c r="R996" i="2"/>
  <c r="S996" i="2" s="1"/>
  <c r="R995" i="2"/>
  <c r="S995" i="2" s="1"/>
  <c r="R994" i="2"/>
  <c r="S994" i="2" s="1"/>
  <c r="R993" i="2"/>
  <c r="S993" i="2" s="1"/>
  <c r="R992" i="2"/>
  <c r="S992" i="2" s="1"/>
  <c r="R991" i="2"/>
  <c r="S991" i="2" s="1"/>
  <c r="R990" i="2"/>
  <c r="S990" i="2" s="1"/>
  <c r="R989" i="2"/>
  <c r="S989" i="2" s="1"/>
  <c r="R988" i="2"/>
  <c r="S988" i="2" s="1"/>
  <c r="R987" i="2"/>
  <c r="S987" i="2" s="1"/>
  <c r="R986" i="2"/>
  <c r="S986" i="2" s="1"/>
  <c r="R985" i="2"/>
  <c r="S985" i="2" s="1"/>
  <c r="R984" i="2"/>
  <c r="S984" i="2" s="1"/>
  <c r="R983" i="2"/>
  <c r="S983" i="2" s="1"/>
  <c r="R982" i="2"/>
  <c r="S982" i="2" s="1"/>
  <c r="R981" i="2"/>
  <c r="S981" i="2" s="1"/>
  <c r="R980" i="2"/>
  <c r="S980" i="2" s="1"/>
  <c r="R979" i="2"/>
  <c r="S979" i="2" s="1"/>
  <c r="R978" i="2"/>
  <c r="S978" i="2" s="1"/>
  <c r="R977" i="2"/>
  <c r="S977" i="2" s="1"/>
  <c r="R976" i="2"/>
  <c r="S976" i="2" s="1"/>
  <c r="R975" i="2"/>
  <c r="S975" i="2" s="1"/>
  <c r="R974" i="2"/>
  <c r="S974" i="2" s="1"/>
  <c r="R973" i="2"/>
  <c r="S973" i="2" s="1"/>
  <c r="R972" i="2"/>
  <c r="S972" i="2" s="1"/>
  <c r="R971" i="2"/>
  <c r="S971" i="2" s="1"/>
  <c r="R970" i="2"/>
  <c r="S970" i="2" s="1"/>
  <c r="R969" i="2"/>
  <c r="S969" i="2" s="1"/>
  <c r="R968" i="2"/>
  <c r="S968" i="2" s="1"/>
  <c r="R967" i="2"/>
  <c r="S967" i="2" s="1"/>
  <c r="R966" i="2"/>
  <c r="S966" i="2" s="1"/>
  <c r="R965" i="2"/>
  <c r="S965" i="2" s="1"/>
  <c r="R964" i="2"/>
  <c r="S964" i="2" s="1"/>
  <c r="R963" i="2"/>
  <c r="S963" i="2" s="1"/>
  <c r="R962" i="2"/>
  <c r="S962" i="2" s="1"/>
  <c r="R961" i="2"/>
  <c r="S961" i="2" s="1"/>
  <c r="R960" i="2"/>
  <c r="S960" i="2" s="1"/>
  <c r="R959" i="2"/>
  <c r="S959" i="2" s="1"/>
  <c r="R958" i="2"/>
  <c r="S958" i="2" s="1"/>
  <c r="R957" i="2"/>
  <c r="S957" i="2" s="1"/>
  <c r="R956" i="2"/>
  <c r="S956" i="2" s="1"/>
  <c r="R955" i="2"/>
  <c r="S955" i="2" s="1"/>
  <c r="R954" i="2"/>
  <c r="S954" i="2" s="1"/>
  <c r="R953" i="2"/>
  <c r="S953" i="2" s="1"/>
  <c r="R952" i="2"/>
  <c r="S952" i="2" s="1"/>
  <c r="R951" i="2"/>
  <c r="S951" i="2" s="1"/>
  <c r="R950" i="2"/>
  <c r="S950" i="2" s="1"/>
  <c r="R949" i="2"/>
  <c r="S949" i="2" s="1"/>
  <c r="R948" i="2"/>
  <c r="S948" i="2" s="1"/>
  <c r="R947" i="2"/>
  <c r="S947" i="2" s="1"/>
  <c r="R946" i="2"/>
  <c r="S946" i="2" s="1"/>
  <c r="R945" i="2"/>
  <c r="S945" i="2" s="1"/>
  <c r="R944" i="2"/>
  <c r="S944" i="2" s="1"/>
  <c r="R943" i="2"/>
  <c r="S943" i="2" s="1"/>
  <c r="R942" i="2"/>
  <c r="S942" i="2" s="1"/>
  <c r="R941" i="2"/>
  <c r="S941" i="2" s="1"/>
  <c r="R940" i="2"/>
  <c r="S940" i="2" s="1"/>
  <c r="R939" i="2"/>
  <c r="S939" i="2" s="1"/>
  <c r="R938" i="2"/>
  <c r="S938" i="2" s="1"/>
  <c r="R937" i="2"/>
  <c r="S937" i="2" s="1"/>
  <c r="R936" i="2"/>
  <c r="S936" i="2" s="1"/>
  <c r="R935" i="2"/>
  <c r="S935" i="2" s="1"/>
  <c r="R934" i="2"/>
  <c r="S934" i="2" s="1"/>
  <c r="R933" i="2"/>
  <c r="S933" i="2" s="1"/>
  <c r="R932" i="2"/>
  <c r="S932" i="2" s="1"/>
  <c r="R931" i="2"/>
  <c r="S931" i="2" s="1"/>
  <c r="R930" i="2"/>
  <c r="S930" i="2" s="1"/>
  <c r="R929" i="2"/>
  <c r="S929" i="2" s="1"/>
  <c r="R928" i="2"/>
  <c r="S928" i="2" s="1"/>
  <c r="R927" i="2"/>
  <c r="S927" i="2" s="1"/>
  <c r="R926" i="2"/>
  <c r="S926" i="2" s="1"/>
  <c r="R925" i="2"/>
  <c r="S925" i="2" s="1"/>
  <c r="R924" i="2"/>
  <c r="S924" i="2" s="1"/>
  <c r="R923" i="2"/>
  <c r="S923" i="2" s="1"/>
  <c r="R922" i="2"/>
  <c r="S922" i="2" s="1"/>
  <c r="R921" i="2"/>
  <c r="S921" i="2" s="1"/>
  <c r="R920" i="2"/>
  <c r="S920" i="2" s="1"/>
  <c r="R919" i="2"/>
  <c r="S919" i="2" s="1"/>
  <c r="R918" i="2"/>
  <c r="S918" i="2" s="1"/>
  <c r="R917" i="2"/>
  <c r="S917" i="2" s="1"/>
  <c r="R916" i="2"/>
  <c r="S916" i="2" s="1"/>
  <c r="R915" i="2"/>
  <c r="S915" i="2" s="1"/>
  <c r="R914" i="2"/>
  <c r="S914" i="2" s="1"/>
  <c r="R913" i="2"/>
  <c r="S913" i="2" s="1"/>
  <c r="R912" i="2"/>
  <c r="S912" i="2" s="1"/>
  <c r="R911" i="2"/>
  <c r="S911" i="2" s="1"/>
  <c r="R910" i="2"/>
  <c r="S910" i="2" s="1"/>
  <c r="R909" i="2"/>
  <c r="S909" i="2" s="1"/>
  <c r="R908" i="2"/>
  <c r="S908" i="2" s="1"/>
  <c r="R907" i="2"/>
  <c r="S907" i="2" s="1"/>
  <c r="R906" i="2"/>
  <c r="S906" i="2" s="1"/>
  <c r="R905" i="2"/>
  <c r="S905" i="2" s="1"/>
  <c r="R904" i="2"/>
  <c r="S904" i="2" s="1"/>
  <c r="R903" i="2"/>
  <c r="S903" i="2" s="1"/>
  <c r="R902" i="2"/>
  <c r="S902" i="2" s="1"/>
  <c r="R901" i="2"/>
  <c r="S901" i="2" s="1"/>
  <c r="R900" i="2"/>
  <c r="S900" i="2" s="1"/>
  <c r="R899" i="2"/>
  <c r="S899" i="2" s="1"/>
  <c r="R898" i="2"/>
  <c r="S898" i="2" s="1"/>
  <c r="R897" i="2"/>
  <c r="S897" i="2" s="1"/>
  <c r="R896" i="2"/>
  <c r="S896" i="2" s="1"/>
  <c r="R895" i="2"/>
  <c r="S895" i="2" s="1"/>
  <c r="R894" i="2"/>
  <c r="S894" i="2" s="1"/>
  <c r="R893" i="2"/>
  <c r="S893" i="2" s="1"/>
  <c r="R892" i="2"/>
  <c r="S892" i="2" s="1"/>
  <c r="R891" i="2"/>
  <c r="S891" i="2" s="1"/>
  <c r="R890" i="2"/>
  <c r="S890" i="2" s="1"/>
  <c r="R889" i="2"/>
  <c r="S889" i="2" s="1"/>
  <c r="R888" i="2"/>
  <c r="S888" i="2" s="1"/>
  <c r="R887" i="2"/>
  <c r="S887" i="2" s="1"/>
  <c r="R886" i="2"/>
  <c r="S886" i="2" s="1"/>
  <c r="R885" i="2"/>
  <c r="S885" i="2" s="1"/>
  <c r="R884" i="2"/>
  <c r="S884" i="2" s="1"/>
  <c r="R883" i="2"/>
  <c r="S883" i="2" s="1"/>
  <c r="R882" i="2"/>
  <c r="S882" i="2" s="1"/>
  <c r="R881" i="2"/>
  <c r="S881" i="2" s="1"/>
  <c r="R880" i="2"/>
  <c r="S880" i="2" s="1"/>
  <c r="R879" i="2"/>
  <c r="S879" i="2" s="1"/>
  <c r="R878" i="2"/>
  <c r="S878" i="2" s="1"/>
  <c r="R877" i="2"/>
  <c r="S877" i="2" s="1"/>
  <c r="R876" i="2"/>
  <c r="S876" i="2" s="1"/>
  <c r="R875" i="2"/>
  <c r="S875" i="2" s="1"/>
  <c r="R874" i="2"/>
  <c r="S874" i="2" s="1"/>
  <c r="R873" i="2"/>
  <c r="S873" i="2" s="1"/>
  <c r="R872" i="2"/>
  <c r="S872" i="2" s="1"/>
  <c r="R871" i="2"/>
  <c r="S871" i="2" s="1"/>
  <c r="R870" i="2"/>
  <c r="S870" i="2" s="1"/>
  <c r="R869" i="2"/>
  <c r="S869" i="2" s="1"/>
  <c r="R868" i="2"/>
  <c r="S868" i="2" s="1"/>
  <c r="R867" i="2"/>
  <c r="S867" i="2" s="1"/>
  <c r="R866" i="2"/>
  <c r="S866" i="2" s="1"/>
  <c r="R865" i="2"/>
  <c r="S865" i="2" s="1"/>
  <c r="R864" i="2"/>
  <c r="S864" i="2" s="1"/>
  <c r="R863" i="2"/>
  <c r="S863" i="2" s="1"/>
  <c r="R862" i="2"/>
  <c r="S862" i="2" s="1"/>
  <c r="R861" i="2"/>
  <c r="S861" i="2" s="1"/>
  <c r="R860" i="2"/>
  <c r="S860" i="2" s="1"/>
  <c r="R859" i="2"/>
  <c r="S859" i="2" s="1"/>
  <c r="R858" i="2"/>
  <c r="S858" i="2" s="1"/>
  <c r="R857" i="2"/>
  <c r="S857" i="2" s="1"/>
  <c r="R856" i="2"/>
  <c r="S856" i="2" s="1"/>
  <c r="R855" i="2"/>
  <c r="S855" i="2" s="1"/>
  <c r="R854" i="2"/>
  <c r="S854" i="2" s="1"/>
  <c r="R853" i="2"/>
  <c r="S853" i="2" s="1"/>
  <c r="R852" i="2"/>
  <c r="S852" i="2" s="1"/>
  <c r="R851" i="2"/>
  <c r="S851" i="2" s="1"/>
  <c r="R850" i="2"/>
  <c r="S850" i="2" s="1"/>
  <c r="R849" i="2"/>
  <c r="S849" i="2" s="1"/>
  <c r="R848" i="2"/>
  <c r="S848" i="2" s="1"/>
  <c r="R847" i="2"/>
  <c r="S847" i="2" s="1"/>
  <c r="R846" i="2"/>
  <c r="S846" i="2" s="1"/>
  <c r="R845" i="2"/>
  <c r="S845" i="2" s="1"/>
  <c r="R844" i="2"/>
  <c r="S844" i="2" s="1"/>
  <c r="R843" i="2"/>
  <c r="S843" i="2" s="1"/>
  <c r="R842" i="2"/>
  <c r="S842" i="2" s="1"/>
  <c r="R841" i="2"/>
  <c r="S841" i="2" s="1"/>
  <c r="R840" i="2"/>
  <c r="S840" i="2" s="1"/>
  <c r="R839" i="2"/>
  <c r="S839" i="2" s="1"/>
  <c r="R838" i="2"/>
  <c r="S838" i="2" s="1"/>
  <c r="R837" i="2"/>
  <c r="S837" i="2" s="1"/>
  <c r="R836" i="2"/>
  <c r="S836" i="2" s="1"/>
  <c r="R835" i="2"/>
  <c r="S835" i="2" s="1"/>
  <c r="R834" i="2"/>
  <c r="S834" i="2" s="1"/>
  <c r="R833" i="2"/>
  <c r="S833" i="2" s="1"/>
  <c r="R832" i="2"/>
  <c r="S832" i="2" s="1"/>
  <c r="R831" i="2"/>
  <c r="S831" i="2" s="1"/>
  <c r="R830" i="2"/>
  <c r="S830" i="2" s="1"/>
  <c r="R829" i="2"/>
  <c r="S829" i="2" s="1"/>
  <c r="R828" i="2"/>
  <c r="S828" i="2" s="1"/>
  <c r="R827" i="2"/>
  <c r="S827" i="2" s="1"/>
  <c r="R826" i="2"/>
  <c r="S826" i="2" s="1"/>
  <c r="R825" i="2"/>
  <c r="S825" i="2" s="1"/>
  <c r="R824" i="2"/>
  <c r="S824" i="2" s="1"/>
  <c r="R823" i="2"/>
  <c r="S823" i="2" s="1"/>
  <c r="R822" i="2"/>
  <c r="S822" i="2" s="1"/>
  <c r="R821" i="2"/>
  <c r="S821" i="2" s="1"/>
  <c r="R820" i="2"/>
  <c r="S820" i="2" s="1"/>
  <c r="R819" i="2"/>
  <c r="S819" i="2" s="1"/>
  <c r="R818" i="2"/>
  <c r="S818" i="2" s="1"/>
  <c r="R817" i="2"/>
  <c r="S817" i="2" s="1"/>
  <c r="R816" i="2"/>
  <c r="S816" i="2" s="1"/>
  <c r="R815" i="2"/>
  <c r="S815" i="2" s="1"/>
  <c r="R814" i="2"/>
  <c r="S814" i="2" s="1"/>
  <c r="R813" i="2"/>
  <c r="S813" i="2" s="1"/>
  <c r="R812" i="2"/>
  <c r="S812" i="2" s="1"/>
  <c r="R811" i="2"/>
  <c r="S811" i="2" s="1"/>
  <c r="R810" i="2"/>
  <c r="S810" i="2" s="1"/>
  <c r="R809" i="2"/>
  <c r="S809" i="2" s="1"/>
  <c r="R808" i="2"/>
  <c r="S808" i="2" s="1"/>
  <c r="R807" i="2"/>
  <c r="S807" i="2" s="1"/>
  <c r="R806" i="2"/>
  <c r="S806" i="2" s="1"/>
  <c r="R805" i="2"/>
  <c r="S805" i="2" s="1"/>
  <c r="R804" i="2"/>
  <c r="S804" i="2" s="1"/>
  <c r="R803" i="2"/>
  <c r="S803" i="2" s="1"/>
  <c r="R802" i="2"/>
  <c r="S802" i="2" s="1"/>
  <c r="R801" i="2"/>
  <c r="S801" i="2" s="1"/>
  <c r="R800" i="2"/>
  <c r="S800" i="2" s="1"/>
  <c r="R799" i="2"/>
  <c r="S799" i="2" s="1"/>
  <c r="R798" i="2"/>
  <c r="S798" i="2" s="1"/>
  <c r="R797" i="2"/>
  <c r="S797" i="2" s="1"/>
  <c r="R796" i="2"/>
  <c r="S796" i="2" s="1"/>
  <c r="R795" i="2"/>
  <c r="S795" i="2" s="1"/>
  <c r="R794" i="2"/>
  <c r="S794" i="2" s="1"/>
  <c r="R793" i="2"/>
  <c r="S793" i="2" s="1"/>
  <c r="R792" i="2"/>
  <c r="S792" i="2" s="1"/>
  <c r="R791" i="2"/>
  <c r="S791" i="2" s="1"/>
  <c r="R790" i="2"/>
  <c r="S790" i="2" s="1"/>
  <c r="R789" i="2"/>
  <c r="S789" i="2" s="1"/>
  <c r="R788" i="2"/>
  <c r="S788" i="2" s="1"/>
  <c r="R787" i="2"/>
  <c r="S787" i="2" s="1"/>
  <c r="R786" i="2"/>
  <c r="S786" i="2" s="1"/>
  <c r="R785" i="2"/>
  <c r="S785" i="2" s="1"/>
  <c r="R784" i="2"/>
  <c r="S784" i="2" s="1"/>
  <c r="R783" i="2"/>
  <c r="S783" i="2" s="1"/>
  <c r="R782" i="2"/>
  <c r="S782" i="2" s="1"/>
  <c r="R781" i="2"/>
  <c r="S781" i="2" s="1"/>
  <c r="R780" i="2"/>
  <c r="S780" i="2" s="1"/>
  <c r="R779" i="2"/>
  <c r="S779" i="2" s="1"/>
  <c r="R778" i="2"/>
  <c r="S778" i="2" s="1"/>
  <c r="R777" i="2"/>
  <c r="S777" i="2" s="1"/>
  <c r="R776" i="2"/>
  <c r="S776" i="2" s="1"/>
  <c r="R775" i="2"/>
  <c r="S775" i="2" s="1"/>
  <c r="R774" i="2"/>
  <c r="S774" i="2" s="1"/>
  <c r="R773" i="2"/>
  <c r="S773" i="2" s="1"/>
  <c r="R772" i="2"/>
  <c r="S772" i="2" s="1"/>
  <c r="R771" i="2"/>
  <c r="S771" i="2" s="1"/>
  <c r="R770" i="2"/>
  <c r="S770" i="2" s="1"/>
  <c r="R769" i="2"/>
  <c r="S769" i="2" s="1"/>
  <c r="R768" i="2"/>
  <c r="S768" i="2" s="1"/>
  <c r="R767" i="2"/>
  <c r="S767" i="2" s="1"/>
  <c r="R766" i="2"/>
  <c r="S766" i="2" s="1"/>
  <c r="R765" i="2"/>
  <c r="S765" i="2" s="1"/>
  <c r="R764" i="2"/>
  <c r="S764" i="2" s="1"/>
  <c r="R763" i="2"/>
  <c r="S763" i="2" s="1"/>
  <c r="R762" i="2"/>
  <c r="S762" i="2" s="1"/>
  <c r="R761" i="2"/>
  <c r="S761" i="2" s="1"/>
  <c r="R760" i="2"/>
  <c r="S760" i="2" s="1"/>
  <c r="R759" i="2"/>
  <c r="S759" i="2" s="1"/>
  <c r="R758" i="2"/>
  <c r="S758" i="2" s="1"/>
  <c r="R757" i="2"/>
  <c r="S757" i="2" s="1"/>
  <c r="R756" i="2"/>
  <c r="S756" i="2" s="1"/>
  <c r="R755" i="2"/>
  <c r="S755" i="2" s="1"/>
  <c r="R754" i="2"/>
  <c r="S754" i="2" s="1"/>
  <c r="R753" i="2"/>
  <c r="S753" i="2" s="1"/>
  <c r="R752" i="2"/>
  <c r="S752" i="2" s="1"/>
  <c r="R751" i="2"/>
  <c r="S751" i="2" s="1"/>
  <c r="R750" i="2"/>
  <c r="S750" i="2" s="1"/>
  <c r="R749" i="2"/>
  <c r="S749" i="2" s="1"/>
  <c r="R748" i="2"/>
  <c r="S748" i="2" s="1"/>
  <c r="R747" i="2"/>
  <c r="S747" i="2" s="1"/>
  <c r="R746" i="2"/>
  <c r="S746" i="2" s="1"/>
  <c r="R745" i="2"/>
  <c r="S745" i="2" s="1"/>
  <c r="R744" i="2"/>
  <c r="S744" i="2" s="1"/>
  <c r="R743" i="2"/>
  <c r="S743" i="2" s="1"/>
  <c r="R742" i="2"/>
  <c r="S742" i="2" s="1"/>
  <c r="R741" i="2"/>
  <c r="S741" i="2" s="1"/>
  <c r="R740" i="2"/>
  <c r="S740" i="2" s="1"/>
  <c r="R739" i="2"/>
  <c r="S739" i="2" s="1"/>
  <c r="R738" i="2"/>
  <c r="S738" i="2" s="1"/>
  <c r="R737" i="2"/>
  <c r="S737" i="2" s="1"/>
  <c r="R736" i="2"/>
  <c r="S736" i="2" s="1"/>
  <c r="R735" i="2"/>
  <c r="S735" i="2" s="1"/>
  <c r="R734" i="2"/>
  <c r="S734" i="2" s="1"/>
  <c r="R733" i="2"/>
  <c r="S733" i="2" s="1"/>
  <c r="R732" i="2"/>
  <c r="S732" i="2" s="1"/>
  <c r="R731" i="2"/>
  <c r="S731" i="2" s="1"/>
  <c r="R730" i="2"/>
  <c r="S730" i="2" s="1"/>
  <c r="R729" i="2"/>
  <c r="S729" i="2" s="1"/>
  <c r="R728" i="2"/>
  <c r="S728" i="2" s="1"/>
  <c r="R727" i="2"/>
  <c r="S727" i="2" s="1"/>
  <c r="R726" i="2"/>
  <c r="S726" i="2" s="1"/>
  <c r="R725" i="2"/>
  <c r="S725" i="2" s="1"/>
  <c r="R724" i="2"/>
  <c r="S724" i="2" s="1"/>
  <c r="R723" i="2"/>
  <c r="S723" i="2" s="1"/>
  <c r="R722" i="2"/>
  <c r="S722" i="2" s="1"/>
  <c r="R721" i="2"/>
  <c r="S721" i="2" s="1"/>
  <c r="R720" i="2"/>
  <c r="S720" i="2" s="1"/>
  <c r="R719" i="2"/>
  <c r="S719" i="2" s="1"/>
  <c r="R718" i="2"/>
  <c r="S718" i="2" s="1"/>
  <c r="R717" i="2"/>
  <c r="S717" i="2" s="1"/>
  <c r="R716" i="2"/>
  <c r="S716" i="2" s="1"/>
  <c r="R715" i="2"/>
  <c r="S715" i="2" s="1"/>
  <c r="R714" i="2"/>
  <c r="S714" i="2" s="1"/>
  <c r="R713" i="2"/>
  <c r="S713" i="2" s="1"/>
  <c r="R712" i="2"/>
  <c r="S712" i="2" s="1"/>
  <c r="R711" i="2"/>
  <c r="S711" i="2" s="1"/>
  <c r="R710" i="2"/>
  <c r="S710" i="2" s="1"/>
  <c r="R709" i="2"/>
  <c r="S709" i="2" s="1"/>
  <c r="R708" i="2"/>
  <c r="S708" i="2" s="1"/>
  <c r="R707" i="2"/>
  <c r="S707" i="2" s="1"/>
  <c r="R706" i="2"/>
  <c r="S706" i="2" s="1"/>
  <c r="R705" i="2"/>
  <c r="S705" i="2" s="1"/>
  <c r="R704" i="2"/>
  <c r="S704" i="2" s="1"/>
  <c r="R703" i="2"/>
  <c r="S703" i="2" s="1"/>
  <c r="R702" i="2"/>
  <c r="S702" i="2" s="1"/>
  <c r="R701" i="2"/>
  <c r="S701" i="2" s="1"/>
  <c r="R700" i="2"/>
  <c r="S700" i="2" s="1"/>
  <c r="R699" i="2"/>
  <c r="S699" i="2" s="1"/>
  <c r="R698" i="2"/>
  <c r="S698" i="2" s="1"/>
  <c r="R697" i="2"/>
  <c r="S697" i="2" s="1"/>
  <c r="R696" i="2"/>
  <c r="S696" i="2" s="1"/>
  <c r="R695" i="2"/>
  <c r="S695" i="2" s="1"/>
  <c r="R694" i="2"/>
  <c r="S694" i="2" s="1"/>
  <c r="R693" i="2"/>
  <c r="S693" i="2" s="1"/>
  <c r="R692" i="2"/>
  <c r="S692" i="2" s="1"/>
  <c r="R691" i="2"/>
  <c r="S691" i="2" s="1"/>
  <c r="R690" i="2"/>
  <c r="S690" i="2" s="1"/>
  <c r="R689" i="2"/>
  <c r="S689" i="2" s="1"/>
  <c r="R688" i="2"/>
  <c r="S688" i="2" s="1"/>
  <c r="R687" i="2"/>
  <c r="S687" i="2" s="1"/>
  <c r="R686" i="2"/>
  <c r="S686" i="2" s="1"/>
  <c r="R685" i="2"/>
  <c r="S685" i="2" s="1"/>
  <c r="R684" i="2"/>
  <c r="S684" i="2" s="1"/>
  <c r="R683" i="2"/>
  <c r="S683" i="2" s="1"/>
  <c r="R682" i="2"/>
  <c r="S682" i="2" s="1"/>
  <c r="R681" i="2"/>
  <c r="S681" i="2" s="1"/>
  <c r="R680" i="2"/>
  <c r="S680" i="2" s="1"/>
  <c r="R679" i="2"/>
  <c r="S679" i="2" s="1"/>
  <c r="R678" i="2"/>
  <c r="S678" i="2" s="1"/>
  <c r="R677" i="2"/>
  <c r="S677" i="2" s="1"/>
  <c r="R676" i="2"/>
  <c r="S676" i="2" s="1"/>
  <c r="R675" i="2"/>
  <c r="S675" i="2" s="1"/>
  <c r="R674" i="2"/>
  <c r="S674" i="2" s="1"/>
  <c r="R673" i="2"/>
  <c r="S673" i="2" s="1"/>
  <c r="R672" i="2"/>
  <c r="S672" i="2" s="1"/>
  <c r="R671" i="2"/>
  <c r="S671" i="2" s="1"/>
  <c r="R670" i="2"/>
  <c r="S670" i="2" s="1"/>
  <c r="R669" i="2"/>
  <c r="S669" i="2" s="1"/>
  <c r="R668" i="2"/>
  <c r="S668" i="2" s="1"/>
  <c r="R667" i="2"/>
  <c r="S667" i="2" s="1"/>
  <c r="R666" i="2"/>
  <c r="S666" i="2" s="1"/>
  <c r="R665" i="2"/>
  <c r="S665" i="2" s="1"/>
  <c r="R664" i="2"/>
  <c r="S664" i="2" s="1"/>
  <c r="R663" i="2"/>
  <c r="S663" i="2" s="1"/>
  <c r="R662" i="2"/>
  <c r="S662" i="2" s="1"/>
  <c r="R661" i="2"/>
  <c r="S661" i="2" s="1"/>
  <c r="R660" i="2"/>
  <c r="S660" i="2" s="1"/>
  <c r="R659" i="2"/>
  <c r="S659" i="2" s="1"/>
  <c r="R658" i="2"/>
  <c r="S658" i="2" s="1"/>
  <c r="R657" i="2"/>
  <c r="S657" i="2" s="1"/>
  <c r="R656" i="2"/>
  <c r="S656" i="2" s="1"/>
  <c r="R655" i="2"/>
  <c r="S655" i="2" s="1"/>
  <c r="R654" i="2"/>
  <c r="S654" i="2" s="1"/>
  <c r="R653" i="2"/>
  <c r="S653" i="2" s="1"/>
  <c r="R652" i="2"/>
  <c r="S652" i="2" s="1"/>
  <c r="R651" i="2"/>
  <c r="S651" i="2" s="1"/>
  <c r="R650" i="2"/>
  <c r="S650" i="2" s="1"/>
  <c r="R649" i="2"/>
  <c r="S649" i="2" s="1"/>
  <c r="R648" i="2"/>
  <c r="S648" i="2" s="1"/>
  <c r="R647" i="2"/>
  <c r="S647" i="2" s="1"/>
  <c r="R646" i="2"/>
  <c r="S646" i="2" s="1"/>
  <c r="R645" i="2"/>
  <c r="S645" i="2" s="1"/>
  <c r="R644" i="2"/>
  <c r="S644" i="2" s="1"/>
  <c r="R643" i="2"/>
  <c r="S643" i="2" s="1"/>
  <c r="R642" i="2"/>
  <c r="S642" i="2" s="1"/>
  <c r="R641" i="2"/>
  <c r="S641" i="2" s="1"/>
  <c r="R640" i="2"/>
  <c r="S640" i="2" s="1"/>
  <c r="R639" i="2"/>
  <c r="S639" i="2" s="1"/>
  <c r="R638" i="2"/>
  <c r="S638" i="2" s="1"/>
  <c r="R637" i="2"/>
  <c r="S637" i="2" s="1"/>
  <c r="R636" i="2"/>
  <c r="S636" i="2" s="1"/>
  <c r="R635" i="2"/>
  <c r="S635" i="2" s="1"/>
  <c r="R634" i="2"/>
  <c r="S634" i="2" s="1"/>
  <c r="R633" i="2"/>
  <c r="S633" i="2" s="1"/>
  <c r="R632" i="2"/>
  <c r="S632" i="2" s="1"/>
  <c r="R631" i="2"/>
  <c r="S631" i="2" s="1"/>
  <c r="R630" i="2"/>
  <c r="S630" i="2" s="1"/>
  <c r="R629" i="2"/>
  <c r="S629" i="2" s="1"/>
  <c r="R628" i="2"/>
  <c r="S628" i="2" s="1"/>
  <c r="R627" i="2"/>
  <c r="S627" i="2" s="1"/>
  <c r="R626" i="2"/>
  <c r="S626" i="2" s="1"/>
  <c r="R625" i="2"/>
  <c r="S625" i="2" s="1"/>
  <c r="R624" i="2"/>
  <c r="S624" i="2" s="1"/>
  <c r="R623" i="2"/>
  <c r="S623" i="2" s="1"/>
  <c r="R622" i="2"/>
  <c r="S622" i="2" s="1"/>
  <c r="R621" i="2"/>
  <c r="S621" i="2" s="1"/>
  <c r="R620" i="2"/>
  <c r="S620" i="2" s="1"/>
  <c r="R619" i="2"/>
  <c r="S619" i="2" s="1"/>
  <c r="R618" i="2"/>
  <c r="S618" i="2" s="1"/>
  <c r="R617" i="2"/>
  <c r="S617" i="2" s="1"/>
  <c r="R616" i="2"/>
  <c r="S616" i="2" s="1"/>
  <c r="R615" i="2"/>
  <c r="S615" i="2" s="1"/>
  <c r="R614" i="2"/>
  <c r="S614" i="2" s="1"/>
  <c r="R613" i="2"/>
  <c r="S613" i="2" s="1"/>
  <c r="R612" i="2"/>
  <c r="S612" i="2" s="1"/>
  <c r="R611" i="2"/>
  <c r="S611" i="2" s="1"/>
  <c r="R610" i="2"/>
  <c r="S610" i="2" s="1"/>
  <c r="R609" i="2"/>
  <c r="S609" i="2" s="1"/>
  <c r="R608" i="2"/>
  <c r="S608" i="2" s="1"/>
  <c r="R607" i="2"/>
  <c r="S607" i="2" s="1"/>
  <c r="R606" i="2"/>
  <c r="S606" i="2" s="1"/>
  <c r="R605" i="2"/>
  <c r="S605" i="2" s="1"/>
  <c r="R604" i="2"/>
  <c r="S604" i="2" s="1"/>
  <c r="R603" i="2"/>
  <c r="S603" i="2" s="1"/>
  <c r="R602" i="2"/>
  <c r="S602" i="2" s="1"/>
  <c r="R601" i="2"/>
  <c r="S601" i="2" s="1"/>
  <c r="R600" i="2"/>
  <c r="S600" i="2" s="1"/>
  <c r="R599" i="2"/>
  <c r="S599" i="2" s="1"/>
  <c r="R598" i="2"/>
  <c r="S598" i="2" s="1"/>
  <c r="R597" i="2"/>
  <c r="S597" i="2" s="1"/>
  <c r="R596" i="2"/>
  <c r="S596" i="2" s="1"/>
  <c r="R595" i="2"/>
  <c r="S595" i="2" s="1"/>
  <c r="R594" i="2"/>
  <c r="S594" i="2" s="1"/>
  <c r="R593" i="2"/>
  <c r="S593" i="2" s="1"/>
  <c r="R592" i="2"/>
  <c r="S592" i="2" s="1"/>
  <c r="R591" i="2"/>
  <c r="S591" i="2" s="1"/>
  <c r="R590" i="2"/>
  <c r="S590" i="2" s="1"/>
  <c r="R589" i="2"/>
  <c r="S589" i="2" s="1"/>
  <c r="R588" i="2"/>
  <c r="S588" i="2" s="1"/>
  <c r="R587" i="2"/>
  <c r="S587" i="2" s="1"/>
  <c r="R586" i="2"/>
  <c r="S586" i="2" s="1"/>
  <c r="R585" i="2"/>
  <c r="S585" i="2" s="1"/>
  <c r="R584" i="2"/>
  <c r="S584" i="2" s="1"/>
  <c r="R583" i="2"/>
  <c r="S583" i="2" s="1"/>
  <c r="R582" i="2"/>
  <c r="S582" i="2" s="1"/>
  <c r="R581" i="2"/>
  <c r="S581" i="2" s="1"/>
  <c r="R580" i="2"/>
  <c r="S580" i="2" s="1"/>
  <c r="R579" i="2"/>
  <c r="S579" i="2" s="1"/>
  <c r="R578" i="2"/>
  <c r="S578" i="2" s="1"/>
  <c r="R577" i="2"/>
  <c r="S577" i="2" s="1"/>
  <c r="R576" i="2"/>
  <c r="S576" i="2" s="1"/>
  <c r="R575" i="2"/>
  <c r="S575" i="2" s="1"/>
  <c r="R574" i="2"/>
  <c r="S574" i="2" s="1"/>
  <c r="R573" i="2"/>
  <c r="S573" i="2" s="1"/>
  <c r="R572" i="2"/>
  <c r="S572" i="2" s="1"/>
  <c r="R571" i="2"/>
  <c r="S571" i="2" s="1"/>
  <c r="R570" i="2"/>
  <c r="S570" i="2" s="1"/>
  <c r="R569" i="2"/>
  <c r="S569" i="2" s="1"/>
  <c r="R568" i="2"/>
  <c r="S568" i="2" s="1"/>
  <c r="R567" i="2"/>
  <c r="S567" i="2" s="1"/>
  <c r="R566" i="2"/>
  <c r="S566" i="2" s="1"/>
  <c r="R565" i="2"/>
  <c r="S565" i="2" s="1"/>
  <c r="R564" i="2"/>
  <c r="S564" i="2" s="1"/>
  <c r="R563" i="2"/>
  <c r="S563" i="2" s="1"/>
  <c r="R562" i="2"/>
  <c r="S562" i="2" s="1"/>
  <c r="R561" i="2"/>
  <c r="S561" i="2" s="1"/>
  <c r="R560" i="2"/>
  <c r="S560" i="2" s="1"/>
  <c r="R559" i="2"/>
  <c r="S559" i="2" s="1"/>
  <c r="R558" i="2"/>
  <c r="S558" i="2" s="1"/>
  <c r="R557" i="2"/>
  <c r="S557" i="2" s="1"/>
  <c r="R556" i="2"/>
  <c r="S556" i="2" s="1"/>
  <c r="R555" i="2"/>
  <c r="S555" i="2" s="1"/>
  <c r="R554" i="2"/>
  <c r="S554" i="2" s="1"/>
  <c r="R553" i="2"/>
  <c r="S553" i="2" s="1"/>
  <c r="R552" i="2"/>
  <c r="S552" i="2" s="1"/>
  <c r="R551" i="2"/>
  <c r="S551" i="2" s="1"/>
  <c r="R550" i="2"/>
  <c r="S550" i="2" s="1"/>
  <c r="R549" i="2"/>
  <c r="S549" i="2" s="1"/>
  <c r="R548" i="2"/>
  <c r="S548" i="2" s="1"/>
  <c r="R547" i="2"/>
  <c r="S547" i="2" s="1"/>
  <c r="R546" i="2"/>
  <c r="S546" i="2" s="1"/>
  <c r="R545" i="2"/>
  <c r="S545" i="2" s="1"/>
  <c r="R544" i="2"/>
  <c r="S544" i="2" s="1"/>
  <c r="R543" i="2"/>
  <c r="S543" i="2" s="1"/>
  <c r="R542" i="2"/>
  <c r="S542" i="2" s="1"/>
  <c r="R541" i="2"/>
  <c r="S541" i="2" s="1"/>
  <c r="R540" i="2"/>
  <c r="S540" i="2" s="1"/>
  <c r="R539" i="2"/>
  <c r="S539" i="2" s="1"/>
  <c r="R538" i="2"/>
  <c r="S538" i="2" s="1"/>
  <c r="R537" i="2"/>
  <c r="S537" i="2" s="1"/>
  <c r="R536" i="2"/>
  <c r="S536" i="2" s="1"/>
  <c r="R535" i="2"/>
  <c r="S535" i="2" s="1"/>
  <c r="R534" i="2"/>
  <c r="S534" i="2" s="1"/>
  <c r="R533" i="2"/>
  <c r="S533" i="2" s="1"/>
  <c r="R532" i="2"/>
  <c r="S532" i="2" s="1"/>
  <c r="R531" i="2"/>
  <c r="S531" i="2" s="1"/>
  <c r="R530" i="2"/>
  <c r="S530" i="2" s="1"/>
  <c r="R529" i="2"/>
  <c r="S529" i="2" s="1"/>
  <c r="R528" i="2"/>
  <c r="S528" i="2" s="1"/>
  <c r="R527" i="2"/>
  <c r="S527" i="2" s="1"/>
  <c r="R526" i="2"/>
  <c r="S526" i="2" s="1"/>
  <c r="R525" i="2"/>
  <c r="S525" i="2" s="1"/>
  <c r="R524" i="2"/>
  <c r="S524" i="2" s="1"/>
  <c r="R523" i="2"/>
  <c r="S523" i="2" s="1"/>
  <c r="R522" i="2"/>
  <c r="S522" i="2" s="1"/>
  <c r="R521" i="2"/>
  <c r="S521" i="2" s="1"/>
  <c r="R520" i="2"/>
  <c r="S520" i="2" s="1"/>
  <c r="R519" i="2"/>
  <c r="S519" i="2" s="1"/>
  <c r="R518" i="2"/>
  <c r="S518" i="2" s="1"/>
  <c r="R517" i="2"/>
  <c r="S517" i="2" s="1"/>
  <c r="R516" i="2"/>
  <c r="S516" i="2" s="1"/>
  <c r="R515" i="2"/>
  <c r="S515" i="2" s="1"/>
  <c r="R514" i="2"/>
  <c r="S514" i="2" s="1"/>
  <c r="R513" i="2"/>
  <c r="S513" i="2" s="1"/>
  <c r="R512" i="2"/>
  <c r="S512" i="2" s="1"/>
  <c r="R511" i="2"/>
  <c r="S511" i="2" s="1"/>
  <c r="R510" i="2"/>
  <c r="S510" i="2" s="1"/>
  <c r="R509" i="2"/>
  <c r="S509" i="2" s="1"/>
  <c r="R508" i="2"/>
  <c r="S508" i="2" s="1"/>
  <c r="R507" i="2"/>
  <c r="S507" i="2" s="1"/>
  <c r="R506" i="2"/>
  <c r="S506" i="2" s="1"/>
  <c r="R505" i="2"/>
  <c r="S505" i="2" s="1"/>
  <c r="R504" i="2"/>
  <c r="S504" i="2" s="1"/>
  <c r="R503" i="2"/>
  <c r="S503" i="2" s="1"/>
  <c r="R502" i="2"/>
  <c r="S502" i="2" s="1"/>
  <c r="R501" i="2"/>
  <c r="S501" i="2" s="1"/>
  <c r="R500" i="2"/>
  <c r="S500" i="2" s="1"/>
  <c r="R499" i="2"/>
  <c r="S499" i="2" s="1"/>
  <c r="R498" i="2"/>
  <c r="S498" i="2" s="1"/>
  <c r="R497" i="2"/>
  <c r="S497" i="2" s="1"/>
  <c r="R496" i="2"/>
  <c r="S496" i="2" s="1"/>
  <c r="R495" i="2"/>
  <c r="S495" i="2" s="1"/>
  <c r="R494" i="2"/>
  <c r="S494" i="2" s="1"/>
  <c r="R493" i="2"/>
  <c r="S493" i="2" s="1"/>
  <c r="R492" i="2"/>
  <c r="S492" i="2" s="1"/>
  <c r="R491" i="2"/>
  <c r="S491" i="2" s="1"/>
  <c r="R490" i="2"/>
  <c r="S490" i="2" s="1"/>
  <c r="R489" i="2"/>
  <c r="S489" i="2" s="1"/>
  <c r="R488" i="2"/>
  <c r="S488" i="2" s="1"/>
  <c r="R487" i="2"/>
  <c r="S487" i="2" s="1"/>
  <c r="R486" i="2"/>
  <c r="S486" i="2" s="1"/>
  <c r="R485" i="2"/>
  <c r="S485" i="2" s="1"/>
  <c r="R484" i="2"/>
  <c r="S484" i="2" s="1"/>
  <c r="R483" i="2"/>
  <c r="S483" i="2" s="1"/>
  <c r="R482" i="2"/>
  <c r="S482" i="2" s="1"/>
  <c r="R481" i="2"/>
  <c r="S481" i="2" s="1"/>
  <c r="R480" i="2"/>
  <c r="S480" i="2" s="1"/>
  <c r="R479" i="2"/>
  <c r="S479" i="2" s="1"/>
  <c r="R478" i="2"/>
  <c r="S478" i="2" s="1"/>
  <c r="R477" i="2"/>
  <c r="S477" i="2" s="1"/>
  <c r="R476" i="2"/>
  <c r="S476" i="2" s="1"/>
  <c r="R475" i="2"/>
  <c r="S475" i="2" s="1"/>
  <c r="R474" i="2"/>
  <c r="S474" i="2" s="1"/>
  <c r="R473" i="2"/>
  <c r="S473" i="2" s="1"/>
  <c r="R472" i="2"/>
  <c r="S472" i="2" s="1"/>
  <c r="R471" i="2"/>
  <c r="S471" i="2" s="1"/>
  <c r="R470" i="2"/>
  <c r="S470" i="2" s="1"/>
  <c r="R469" i="2"/>
  <c r="S469" i="2" s="1"/>
  <c r="R468" i="2"/>
  <c r="S468" i="2" s="1"/>
  <c r="R467" i="2"/>
  <c r="S467" i="2" s="1"/>
  <c r="R466" i="2"/>
  <c r="S466" i="2" s="1"/>
  <c r="R465" i="2"/>
  <c r="S465" i="2" s="1"/>
  <c r="R464" i="2"/>
  <c r="S464" i="2" s="1"/>
  <c r="R463" i="2"/>
  <c r="S463" i="2" s="1"/>
  <c r="R462" i="2"/>
  <c r="S462" i="2" s="1"/>
  <c r="R461" i="2"/>
  <c r="S461" i="2" s="1"/>
  <c r="R460" i="2"/>
  <c r="S460" i="2" s="1"/>
  <c r="R459" i="2"/>
  <c r="S459" i="2" s="1"/>
  <c r="R458" i="2"/>
  <c r="S458" i="2" s="1"/>
  <c r="R457" i="2"/>
  <c r="S457" i="2" s="1"/>
  <c r="R456" i="2"/>
  <c r="S456" i="2" s="1"/>
  <c r="R455" i="2"/>
  <c r="S455" i="2" s="1"/>
  <c r="R454" i="2"/>
  <c r="S454" i="2" s="1"/>
  <c r="R453" i="2"/>
  <c r="S453" i="2" s="1"/>
  <c r="R452" i="2"/>
  <c r="S452" i="2" s="1"/>
  <c r="R451" i="2"/>
  <c r="S451" i="2" s="1"/>
  <c r="R450" i="2"/>
  <c r="S450" i="2" s="1"/>
  <c r="R449" i="2"/>
  <c r="S449" i="2" s="1"/>
  <c r="R448" i="2"/>
  <c r="S448" i="2" s="1"/>
  <c r="R447" i="2"/>
  <c r="S447" i="2" s="1"/>
  <c r="R446" i="2"/>
  <c r="S446" i="2" s="1"/>
  <c r="R445" i="2"/>
  <c r="S445" i="2" s="1"/>
  <c r="R444" i="2"/>
  <c r="S444" i="2" s="1"/>
  <c r="R443" i="2"/>
  <c r="S443" i="2" s="1"/>
  <c r="R442" i="2"/>
  <c r="S442" i="2" s="1"/>
  <c r="R441" i="2"/>
  <c r="S441" i="2" s="1"/>
  <c r="R440" i="2"/>
  <c r="S440" i="2" s="1"/>
  <c r="R439" i="2"/>
  <c r="S439" i="2" s="1"/>
  <c r="R438" i="2"/>
  <c r="S438" i="2" s="1"/>
  <c r="R437" i="2"/>
  <c r="S437" i="2" s="1"/>
  <c r="R436" i="2"/>
  <c r="S436" i="2" s="1"/>
  <c r="R435" i="2"/>
  <c r="S435" i="2" s="1"/>
  <c r="R434" i="2"/>
  <c r="S434" i="2" s="1"/>
  <c r="R433" i="2"/>
  <c r="S433" i="2" s="1"/>
  <c r="R432" i="2"/>
  <c r="S432" i="2" s="1"/>
  <c r="R431" i="2"/>
  <c r="S431" i="2" s="1"/>
  <c r="R430" i="2"/>
  <c r="S430" i="2" s="1"/>
  <c r="R429" i="2"/>
  <c r="S429" i="2" s="1"/>
  <c r="R428" i="2"/>
  <c r="S428" i="2" s="1"/>
  <c r="R427" i="2"/>
  <c r="S427" i="2" s="1"/>
  <c r="R426" i="2"/>
  <c r="S426" i="2" s="1"/>
  <c r="R425" i="2"/>
  <c r="S425" i="2" s="1"/>
  <c r="R424" i="2"/>
  <c r="S424" i="2" s="1"/>
  <c r="R423" i="2"/>
  <c r="S423" i="2" s="1"/>
  <c r="R422" i="2"/>
  <c r="S422" i="2" s="1"/>
  <c r="R421" i="2"/>
  <c r="S421" i="2" s="1"/>
  <c r="R420" i="2"/>
  <c r="S420" i="2" s="1"/>
  <c r="R419" i="2"/>
  <c r="S419" i="2" s="1"/>
  <c r="R418" i="2"/>
  <c r="S418" i="2" s="1"/>
  <c r="R417" i="2"/>
  <c r="S417" i="2" s="1"/>
  <c r="R416" i="2"/>
  <c r="S416" i="2" s="1"/>
  <c r="R415" i="2"/>
  <c r="S415" i="2" s="1"/>
  <c r="R414" i="2"/>
  <c r="S414" i="2" s="1"/>
  <c r="R413" i="2"/>
  <c r="S413" i="2" s="1"/>
  <c r="R412" i="2"/>
  <c r="S412" i="2" s="1"/>
  <c r="R411" i="2"/>
  <c r="S411" i="2" s="1"/>
  <c r="R410" i="2"/>
  <c r="S410" i="2" s="1"/>
  <c r="R409" i="2"/>
  <c r="S409" i="2" s="1"/>
  <c r="R408" i="2"/>
  <c r="S408" i="2" s="1"/>
  <c r="R407" i="2"/>
  <c r="S407" i="2" s="1"/>
  <c r="R406" i="2"/>
  <c r="S406" i="2" s="1"/>
  <c r="R405" i="2"/>
  <c r="S405" i="2" s="1"/>
  <c r="R404" i="2"/>
  <c r="S404" i="2" s="1"/>
  <c r="R403" i="2"/>
  <c r="S403" i="2" s="1"/>
  <c r="R402" i="2"/>
  <c r="S402" i="2" s="1"/>
  <c r="R401" i="2"/>
  <c r="S401" i="2" s="1"/>
  <c r="R400" i="2"/>
  <c r="S400" i="2" s="1"/>
  <c r="R399" i="2"/>
  <c r="S399" i="2" s="1"/>
  <c r="R398" i="2"/>
  <c r="S398" i="2" s="1"/>
  <c r="R397" i="2"/>
  <c r="S397" i="2" s="1"/>
  <c r="R396" i="2"/>
  <c r="S396" i="2" s="1"/>
  <c r="R395" i="2"/>
  <c r="S395" i="2" s="1"/>
  <c r="R394" i="2"/>
  <c r="S394" i="2" s="1"/>
  <c r="R393" i="2"/>
  <c r="S393" i="2" s="1"/>
  <c r="R392" i="2"/>
  <c r="S392" i="2" s="1"/>
  <c r="R391" i="2"/>
  <c r="S391" i="2" s="1"/>
  <c r="R390" i="2"/>
  <c r="S390" i="2" s="1"/>
  <c r="R389" i="2"/>
  <c r="S389" i="2" s="1"/>
  <c r="R388" i="2"/>
  <c r="S388" i="2" s="1"/>
  <c r="R387" i="2"/>
  <c r="S387" i="2" s="1"/>
  <c r="R386" i="2"/>
  <c r="S386" i="2" s="1"/>
  <c r="R385" i="2"/>
  <c r="S385" i="2" s="1"/>
  <c r="R384" i="2"/>
  <c r="S384" i="2" s="1"/>
  <c r="R383" i="2"/>
  <c r="S383" i="2" s="1"/>
  <c r="R382" i="2"/>
  <c r="S382" i="2" s="1"/>
  <c r="R381" i="2"/>
  <c r="S381" i="2" s="1"/>
  <c r="R380" i="2"/>
  <c r="S380" i="2" s="1"/>
  <c r="R379" i="2"/>
  <c r="S379" i="2" s="1"/>
  <c r="R378" i="2"/>
  <c r="S378" i="2" s="1"/>
  <c r="R377" i="2"/>
  <c r="S377" i="2" s="1"/>
  <c r="R376" i="2"/>
  <c r="S376" i="2" s="1"/>
  <c r="R375" i="2"/>
  <c r="S375" i="2" s="1"/>
  <c r="R374" i="2"/>
  <c r="S374" i="2" s="1"/>
  <c r="R373" i="2"/>
  <c r="S373" i="2" s="1"/>
  <c r="R372" i="2"/>
  <c r="S372" i="2" s="1"/>
  <c r="R371" i="2"/>
  <c r="S371" i="2" s="1"/>
  <c r="R370" i="2"/>
  <c r="S370" i="2" s="1"/>
  <c r="R369" i="2"/>
  <c r="S369" i="2" s="1"/>
  <c r="R368" i="2"/>
  <c r="S368" i="2" s="1"/>
  <c r="R367" i="2"/>
  <c r="S367" i="2" s="1"/>
  <c r="R366" i="2"/>
  <c r="S366" i="2" s="1"/>
  <c r="R365" i="2"/>
  <c r="S365" i="2" s="1"/>
  <c r="R364" i="2"/>
  <c r="S364" i="2" s="1"/>
  <c r="R363" i="2"/>
  <c r="S363" i="2" s="1"/>
  <c r="R362" i="2"/>
  <c r="S362" i="2" s="1"/>
  <c r="R361" i="2"/>
  <c r="S361" i="2" s="1"/>
  <c r="R360" i="2"/>
  <c r="S360" i="2" s="1"/>
  <c r="R359" i="2"/>
  <c r="S359" i="2" s="1"/>
  <c r="R358" i="2"/>
  <c r="S358" i="2" s="1"/>
  <c r="R357" i="2"/>
  <c r="S357" i="2" s="1"/>
  <c r="R356" i="2"/>
  <c r="S356" i="2" s="1"/>
  <c r="R355" i="2"/>
  <c r="S355" i="2" s="1"/>
  <c r="R354" i="2"/>
  <c r="S354" i="2" s="1"/>
  <c r="R353" i="2"/>
  <c r="S353" i="2" s="1"/>
  <c r="R352" i="2"/>
  <c r="S352" i="2" s="1"/>
  <c r="R351" i="2"/>
  <c r="S351" i="2" s="1"/>
  <c r="R350" i="2"/>
  <c r="S350" i="2" s="1"/>
  <c r="R349" i="2"/>
  <c r="S349" i="2" s="1"/>
  <c r="R348" i="2"/>
  <c r="S348" i="2" s="1"/>
  <c r="R347" i="2"/>
  <c r="S347" i="2" s="1"/>
  <c r="R346" i="2"/>
  <c r="S346" i="2" s="1"/>
  <c r="R345" i="2"/>
  <c r="S345" i="2" s="1"/>
  <c r="R344" i="2"/>
  <c r="S344" i="2" s="1"/>
  <c r="R343" i="2"/>
  <c r="S343" i="2" s="1"/>
  <c r="R342" i="2"/>
  <c r="S342" i="2" s="1"/>
  <c r="R341" i="2"/>
  <c r="S341" i="2" s="1"/>
  <c r="R340" i="2"/>
  <c r="S340" i="2" s="1"/>
  <c r="R339" i="2"/>
  <c r="S339" i="2" s="1"/>
  <c r="R338" i="2"/>
  <c r="S338" i="2" s="1"/>
  <c r="R337" i="2"/>
  <c r="S337" i="2" s="1"/>
  <c r="R336" i="2"/>
  <c r="S336" i="2" s="1"/>
  <c r="R335" i="2"/>
  <c r="S335" i="2" s="1"/>
  <c r="R334" i="2"/>
  <c r="S334" i="2" s="1"/>
  <c r="R333" i="2"/>
  <c r="S333" i="2" s="1"/>
  <c r="R332" i="2"/>
  <c r="S332" i="2" s="1"/>
  <c r="R331" i="2"/>
  <c r="S331" i="2" s="1"/>
  <c r="R330" i="2"/>
  <c r="S330" i="2" s="1"/>
  <c r="R329" i="2"/>
  <c r="S329" i="2" s="1"/>
  <c r="R328" i="2"/>
  <c r="S328" i="2" s="1"/>
  <c r="R327" i="2"/>
  <c r="S327" i="2" s="1"/>
  <c r="R326" i="2"/>
  <c r="S326" i="2" s="1"/>
  <c r="R325" i="2"/>
  <c r="S325" i="2" s="1"/>
  <c r="R324" i="2"/>
  <c r="S324" i="2" s="1"/>
  <c r="R323" i="2"/>
  <c r="S323" i="2" s="1"/>
  <c r="R322" i="2"/>
  <c r="S322" i="2" s="1"/>
  <c r="R321" i="2"/>
  <c r="S321" i="2" s="1"/>
  <c r="R320" i="2"/>
  <c r="S320" i="2" s="1"/>
  <c r="R319" i="2"/>
  <c r="S319" i="2" s="1"/>
  <c r="R318" i="2"/>
  <c r="S318" i="2" s="1"/>
  <c r="R317" i="2"/>
  <c r="S317" i="2" s="1"/>
  <c r="R316" i="2"/>
  <c r="S316" i="2" s="1"/>
  <c r="R315" i="2"/>
  <c r="S315" i="2" s="1"/>
  <c r="R314" i="2"/>
  <c r="S314" i="2" s="1"/>
  <c r="R313" i="2"/>
  <c r="S313" i="2" s="1"/>
  <c r="R312" i="2"/>
  <c r="S312" i="2" s="1"/>
  <c r="R311" i="2"/>
  <c r="S311" i="2" s="1"/>
  <c r="R310" i="2"/>
  <c r="S310" i="2" s="1"/>
  <c r="R309" i="2"/>
  <c r="S309" i="2" s="1"/>
  <c r="R308" i="2"/>
  <c r="S308" i="2" s="1"/>
  <c r="R307" i="2"/>
  <c r="S307" i="2" s="1"/>
  <c r="R306" i="2"/>
  <c r="S306" i="2" s="1"/>
  <c r="R305" i="2"/>
  <c r="S305" i="2" s="1"/>
  <c r="R304" i="2"/>
  <c r="S304" i="2" s="1"/>
  <c r="R303" i="2"/>
  <c r="S303" i="2" s="1"/>
  <c r="R302" i="2"/>
  <c r="S302" i="2" s="1"/>
  <c r="R301" i="2"/>
  <c r="S301" i="2" s="1"/>
  <c r="R300" i="2"/>
  <c r="S300" i="2" s="1"/>
  <c r="R299" i="2"/>
  <c r="S299" i="2" s="1"/>
  <c r="R298" i="2"/>
  <c r="S298" i="2" s="1"/>
  <c r="R297" i="2"/>
  <c r="S297" i="2" s="1"/>
  <c r="R296" i="2"/>
  <c r="S296" i="2" s="1"/>
  <c r="R295" i="2"/>
  <c r="S295" i="2" s="1"/>
  <c r="R294" i="2"/>
  <c r="S294" i="2" s="1"/>
  <c r="R293" i="2"/>
  <c r="S293" i="2" s="1"/>
  <c r="R292" i="2"/>
  <c r="S292" i="2" s="1"/>
  <c r="R291" i="2"/>
  <c r="S291" i="2" s="1"/>
  <c r="R290" i="2"/>
  <c r="S290" i="2" s="1"/>
  <c r="R289" i="2"/>
  <c r="S289" i="2" s="1"/>
  <c r="R288" i="2"/>
  <c r="S288" i="2" s="1"/>
  <c r="R287" i="2"/>
  <c r="S287" i="2" s="1"/>
  <c r="R286" i="2"/>
  <c r="S286" i="2" s="1"/>
  <c r="R285" i="2"/>
  <c r="S285" i="2" s="1"/>
  <c r="R284" i="2"/>
  <c r="S284" i="2" s="1"/>
  <c r="R283" i="2"/>
  <c r="S283" i="2" s="1"/>
  <c r="R282" i="2"/>
  <c r="S282" i="2" s="1"/>
  <c r="R281" i="2"/>
  <c r="S281" i="2" s="1"/>
  <c r="R280" i="2"/>
  <c r="S280" i="2" s="1"/>
  <c r="R279" i="2"/>
  <c r="S279" i="2" s="1"/>
  <c r="R278" i="2"/>
  <c r="S278" i="2" s="1"/>
  <c r="R277" i="2"/>
  <c r="S277" i="2" s="1"/>
  <c r="R276" i="2"/>
  <c r="S276" i="2" s="1"/>
  <c r="R275" i="2"/>
  <c r="S275" i="2" s="1"/>
  <c r="R274" i="2"/>
  <c r="S274" i="2" s="1"/>
  <c r="R273" i="2"/>
  <c r="S273" i="2" s="1"/>
  <c r="R272" i="2"/>
  <c r="S272" i="2" s="1"/>
  <c r="R271" i="2"/>
  <c r="S271" i="2" s="1"/>
  <c r="R270" i="2"/>
  <c r="S270" i="2" s="1"/>
  <c r="R269" i="2"/>
  <c r="S269" i="2" s="1"/>
  <c r="R268" i="2"/>
  <c r="S268" i="2" s="1"/>
  <c r="R267" i="2"/>
  <c r="S267" i="2" s="1"/>
  <c r="R266" i="2"/>
  <c r="S266" i="2" s="1"/>
  <c r="R265" i="2"/>
  <c r="S265" i="2" s="1"/>
  <c r="R264" i="2"/>
  <c r="S264" i="2" s="1"/>
  <c r="R263" i="2"/>
  <c r="S263" i="2" s="1"/>
  <c r="R262" i="2"/>
  <c r="S262" i="2" s="1"/>
  <c r="R261" i="2"/>
  <c r="S261" i="2" s="1"/>
  <c r="R260" i="2"/>
  <c r="S260" i="2" s="1"/>
  <c r="R259" i="2"/>
  <c r="S259" i="2" s="1"/>
  <c r="R258" i="2"/>
  <c r="S258" i="2" s="1"/>
  <c r="R257" i="2"/>
  <c r="S257" i="2" s="1"/>
  <c r="R256" i="2"/>
  <c r="S256" i="2" s="1"/>
  <c r="R255" i="2"/>
  <c r="S255" i="2" s="1"/>
  <c r="R254" i="2"/>
  <c r="S254" i="2" s="1"/>
  <c r="R253" i="2"/>
  <c r="S253" i="2" s="1"/>
  <c r="R252" i="2"/>
  <c r="S252" i="2" s="1"/>
  <c r="R251" i="2"/>
  <c r="S251" i="2" s="1"/>
  <c r="R250" i="2"/>
  <c r="S250" i="2" s="1"/>
  <c r="R249" i="2"/>
  <c r="S249" i="2" s="1"/>
  <c r="R248" i="2"/>
  <c r="S248" i="2" s="1"/>
  <c r="R247" i="2"/>
  <c r="S247" i="2" s="1"/>
  <c r="R246" i="2"/>
  <c r="S246" i="2" s="1"/>
  <c r="R245" i="2"/>
  <c r="S245" i="2" s="1"/>
  <c r="R244" i="2"/>
  <c r="S244" i="2" s="1"/>
  <c r="R243" i="2"/>
  <c r="S243" i="2" s="1"/>
  <c r="R242" i="2"/>
  <c r="S242" i="2" s="1"/>
  <c r="R241" i="2"/>
  <c r="S241" i="2" s="1"/>
  <c r="R240" i="2"/>
  <c r="S240" i="2" s="1"/>
  <c r="R239" i="2"/>
  <c r="S239" i="2" s="1"/>
  <c r="R238" i="2"/>
  <c r="S238" i="2" s="1"/>
  <c r="R237" i="2"/>
  <c r="S237" i="2" s="1"/>
  <c r="R236" i="2"/>
  <c r="S236" i="2" s="1"/>
  <c r="R235" i="2"/>
  <c r="S235" i="2" s="1"/>
  <c r="R234" i="2"/>
  <c r="S234" i="2" s="1"/>
  <c r="R233" i="2"/>
  <c r="S233" i="2" s="1"/>
  <c r="R232" i="2"/>
  <c r="S232" i="2" s="1"/>
  <c r="R231" i="2"/>
  <c r="S231" i="2" s="1"/>
  <c r="R230" i="2"/>
  <c r="S230" i="2" s="1"/>
  <c r="R229" i="2"/>
  <c r="S229" i="2" s="1"/>
  <c r="R228" i="2"/>
  <c r="S228" i="2" s="1"/>
  <c r="R227" i="2"/>
  <c r="S227" i="2" s="1"/>
  <c r="R226" i="2"/>
  <c r="S226" i="2" s="1"/>
  <c r="R225" i="2"/>
  <c r="S225" i="2" s="1"/>
  <c r="R224" i="2"/>
  <c r="S224" i="2" s="1"/>
  <c r="R223" i="2"/>
  <c r="S223" i="2" s="1"/>
  <c r="R222" i="2"/>
  <c r="S222" i="2" s="1"/>
  <c r="R221" i="2"/>
  <c r="S221" i="2" s="1"/>
  <c r="R220" i="2"/>
  <c r="S220" i="2" s="1"/>
  <c r="R219" i="2"/>
  <c r="S219" i="2" s="1"/>
  <c r="R218" i="2"/>
  <c r="S218" i="2" s="1"/>
  <c r="R217" i="2"/>
  <c r="S217" i="2" s="1"/>
  <c r="R216" i="2"/>
  <c r="S216" i="2" s="1"/>
  <c r="R215" i="2"/>
  <c r="S215" i="2" s="1"/>
  <c r="R214" i="2"/>
  <c r="S214" i="2" s="1"/>
  <c r="R213" i="2"/>
  <c r="S213" i="2" s="1"/>
  <c r="R212" i="2"/>
  <c r="S212" i="2" s="1"/>
  <c r="R211" i="2"/>
  <c r="S211" i="2" s="1"/>
  <c r="R210" i="2"/>
  <c r="S210" i="2" s="1"/>
  <c r="R209" i="2"/>
  <c r="S209" i="2" s="1"/>
  <c r="R208" i="2"/>
  <c r="S208" i="2" s="1"/>
  <c r="R207" i="2"/>
  <c r="S207" i="2" s="1"/>
  <c r="R206" i="2"/>
  <c r="S206" i="2" s="1"/>
  <c r="R205" i="2"/>
  <c r="S205" i="2" s="1"/>
  <c r="R204" i="2"/>
  <c r="S204" i="2" s="1"/>
  <c r="R203" i="2"/>
  <c r="S203" i="2" s="1"/>
  <c r="R202" i="2"/>
  <c r="S202" i="2" s="1"/>
  <c r="R201" i="2"/>
  <c r="S201" i="2" s="1"/>
  <c r="R200" i="2"/>
  <c r="S200" i="2" s="1"/>
  <c r="R199" i="2"/>
  <c r="S199" i="2" s="1"/>
  <c r="R198" i="2"/>
  <c r="S198" i="2" s="1"/>
  <c r="R197" i="2"/>
  <c r="S197" i="2" s="1"/>
  <c r="R196" i="2"/>
  <c r="S196" i="2" s="1"/>
  <c r="R195" i="2"/>
  <c r="S195" i="2" s="1"/>
  <c r="R194" i="2"/>
  <c r="S194" i="2" s="1"/>
  <c r="R193" i="2"/>
  <c r="S193" i="2" s="1"/>
  <c r="R192" i="2"/>
  <c r="S192" i="2" s="1"/>
  <c r="R191" i="2"/>
  <c r="S191" i="2" s="1"/>
  <c r="R190" i="2"/>
  <c r="S190" i="2" s="1"/>
  <c r="R189" i="2"/>
  <c r="S189" i="2" s="1"/>
  <c r="R188" i="2"/>
  <c r="S188" i="2" s="1"/>
  <c r="R187" i="2"/>
  <c r="S187" i="2" s="1"/>
  <c r="R186" i="2"/>
  <c r="S186" i="2" s="1"/>
  <c r="R185" i="2"/>
  <c r="S185" i="2" s="1"/>
  <c r="R184" i="2"/>
  <c r="S184" i="2" s="1"/>
  <c r="R183" i="2"/>
  <c r="S183" i="2" s="1"/>
  <c r="R182" i="2"/>
  <c r="S182" i="2" s="1"/>
  <c r="R181" i="2"/>
  <c r="S181" i="2" s="1"/>
  <c r="R180" i="2"/>
  <c r="S180" i="2" s="1"/>
  <c r="R179" i="2"/>
  <c r="S179" i="2" s="1"/>
  <c r="R178" i="2"/>
  <c r="S178" i="2" s="1"/>
  <c r="R177" i="2"/>
  <c r="S177" i="2" s="1"/>
  <c r="R176" i="2"/>
  <c r="S176" i="2" s="1"/>
  <c r="R175" i="2"/>
  <c r="S175" i="2" s="1"/>
  <c r="R174" i="2"/>
  <c r="S174" i="2" s="1"/>
  <c r="R173" i="2"/>
  <c r="S173" i="2" s="1"/>
  <c r="R172" i="2"/>
  <c r="S172" i="2" s="1"/>
  <c r="R171" i="2"/>
  <c r="S171" i="2" s="1"/>
  <c r="R170" i="2"/>
  <c r="S170" i="2" s="1"/>
  <c r="R169" i="2"/>
  <c r="S169" i="2" s="1"/>
  <c r="R168" i="2"/>
  <c r="S168" i="2" s="1"/>
  <c r="R167" i="2"/>
  <c r="S167" i="2" s="1"/>
  <c r="R166" i="2"/>
  <c r="S166" i="2" s="1"/>
  <c r="R165" i="2"/>
  <c r="S165" i="2" s="1"/>
  <c r="R164" i="2"/>
  <c r="S164" i="2" s="1"/>
  <c r="R163" i="2"/>
  <c r="S163" i="2" s="1"/>
  <c r="R162" i="2"/>
  <c r="S162" i="2" s="1"/>
  <c r="R161" i="2"/>
  <c r="S161" i="2" s="1"/>
  <c r="R160" i="2"/>
  <c r="S160" i="2" s="1"/>
  <c r="R159" i="2"/>
  <c r="S159" i="2" s="1"/>
  <c r="R158" i="2"/>
  <c r="S158" i="2" s="1"/>
  <c r="R157" i="2"/>
  <c r="S157" i="2" s="1"/>
  <c r="R156" i="2"/>
  <c r="S156" i="2" s="1"/>
  <c r="R155" i="2"/>
  <c r="S155" i="2" s="1"/>
  <c r="R154" i="2"/>
  <c r="S154" i="2" s="1"/>
  <c r="R153" i="2"/>
  <c r="S153" i="2" s="1"/>
  <c r="R152" i="2"/>
  <c r="S152" i="2" s="1"/>
  <c r="R151" i="2"/>
  <c r="S151" i="2" s="1"/>
  <c r="R150" i="2"/>
  <c r="S150" i="2" s="1"/>
  <c r="R149" i="2"/>
  <c r="S149" i="2" s="1"/>
  <c r="R148" i="2"/>
  <c r="S148" i="2" s="1"/>
  <c r="R147" i="2"/>
  <c r="S147" i="2" s="1"/>
  <c r="R146" i="2"/>
  <c r="S146" i="2" s="1"/>
  <c r="R145" i="2"/>
  <c r="S145" i="2" s="1"/>
  <c r="R144" i="2"/>
  <c r="S144" i="2" s="1"/>
  <c r="R143" i="2"/>
  <c r="S143" i="2" s="1"/>
  <c r="R142" i="2"/>
  <c r="S142" i="2" s="1"/>
  <c r="R141" i="2"/>
  <c r="S141" i="2" s="1"/>
  <c r="R140" i="2"/>
  <c r="S140" i="2" s="1"/>
  <c r="R139" i="2"/>
  <c r="S139" i="2" s="1"/>
  <c r="R138" i="2"/>
  <c r="S138" i="2" s="1"/>
  <c r="R137" i="2"/>
  <c r="S137" i="2" s="1"/>
  <c r="R136" i="2"/>
  <c r="S136" i="2" s="1"/>
  <c r="R135" i="2"/>
  <c r="S135" i="2" s="1"/>
  <c r="R134" i="2"/>
  <c r="S134" i="2" s="1"/>
  <c r="R133" i="2"/>
  <c r="S133" i="2" s="1"/>
  <c r="R132" i="2"/>
  <c r="S132" i="2" s="1"/>
  <c r="R131" i="2"/>
  <c r="S131" i="2" s="1"/>
  <c r="R130" i="2"/>
  <c r="S130" i="2" s="1"/>
  <c r="R129" i="2"/>
  <c r="S129" i="2" s="1"/>
  <c r="R128" i="2"/>
  <c r="S128" i="2" s="1"/>
  <c r="R127" i="2"/>
  <c r="S127" i="2" s="1"/>
  <c r="R126" i="2"/>
  <c r="S126" i="2" s="1"/>
  <c r="R125" i="2"/>
  <c r="S125" i="2" s="1"/>
  <c r="R124" i="2"/>
  <c r="S124" i="2" s="1"/>
  <c r="R123" i="2"/>
  <c r="S123" i="2" s="1"/>
  <c r="R122" i="2"/>
  <c r="S122" i="2" s="1"/>
  <c r="R121" i="2"/>
  <c r="S121" i="2" s="1"/>
  <c r="R120" i="2"/>
  <c r="S120" i="2" s="1"/>
  <c r="R119" i="2"/>
  <c r="S119" i="2" s="1"/>
  <c r="R118" i="2"/>
  <c r="S118" i="2" s="1"/>
  <c r="R117" i="2"/>
  <c r="S117" i="2" s="1"/>
  <c r="R116" i="2"/>
  <c r="S116" i="2" s="1"/>
  <c r="R115" i="2"/>
  <c r="S115" i="2" s="1"/>
  <c r="R114" i="2"/>
  <c r="S114" i="2" s="1"/>
  <c r="R113" i="2"/>
  <c r="S113" i="2" s="1"/>
  <c r="R112" i="2"/>
  <c r="S112" i="2" s="1"/>
  <c r="R111" i="2"/>
  <c r="S111" i="2" s="1"/>
  <c r="R110" i="2"/>
  <c r="S110" i="2" s="1"/>
  <c r="R109" i="2"/>
  <c r="S109" i="2" s="1"/>
  <c r="R108" i="2"/>
  <c r="S108" i="2" s="1"/>
  <c r="R107" i="2"/>
  <c r="S107" i="2" s="1"/>
  <c r="R106" i="2"/>
  <c r="S106" i="2" s="1"/>
  <c r="R105" i="2"/>
  <c r="S105" i="2" s="1"/>
  <c r="R104" i="2"/>
  <c r="S104" i="2" s="1"/>
  <c r="R103" i="2"/>
  <c r="S103" i="2" s="1"/>
  <c r="R102" i="2"/>
  <c r="S102" i="2" s="1"/>
  <c r="R101" i="2"/>
  <c r="S101" i="2" s="1"/>
  <c r="R100" i="2"/>
  <c r="S100" i="2" s="1"/>
  <c r="R99" i="2"/>
  <c r="S99" i="2" s="1"/>
  <c r="R98" i="2"/>
  <c r="S98" i="2" s="1"/>
  <c r="R97" i="2"/>
  <c r="S97" i="2" s="1"/>
  <c r="R96" i="2"/>
  <c r="S96" i="2" s="1"/>
  <c r="R95" i="2"/>
  <c r="S95" i="2" s="1"/>
  <c r="R94" i="2"/>
  <c r="S94" i="2" s="1"/>
  <c r="R93" i="2"/>
  <c r="S93" i="2" s="1"/>
  <c r="R92" i="2"/>
  <c r="S92" i="2" s="1"/>
  <c r="R91" i="2"/>
  <c r="S91" i="2" s="1"/>
  <c r="R90" i="2"/>
  <c r="S90" i="2" s="1"/>
  <c r="R89" i="2"/>
  <c r="S89" i="2" s="1"/>
  <c r="R88" i="2"/>
  <c r="S88" i="2" s="1"/>
  <c r="R87" i="2"/>
  <c r="S87" i="2" s="1"/>
  <c r="R86" i="2"/>
  <c r="S86" i="2" s="1"/>
  <c r="R85" i="2"/>
  <c r="S85" i="2" s="1"/>
  <c r="R84" i="2"/>
  <c r="S84" i="2" s="1"/>
  <c r="R83" i="2"/>
  <c r="S83" i="2" s="1"/>
  <c r="R82" i="2"/>
  <c r="S82" i="2" s="1"/>
  <c r="R81" i="2"/>
  <c r="S81" i="2" s="1"/>
  <c r="R80" i="2"/>
  <c r="S80" i="2" s="1"/>
  <c r="R79" i="2"/>
  <c r="S79" i="2" s="1"/>
  <c r="R78" i="2"/>
  <c r="S78" i="2" s="1"/>
  <c r="R77" i="2"/>
  <c r="S77" i="2" s="1"/>
  <c r="R76" i="2"/>
  <c r="S76" i="2" s="1"/>
  <c r="R75" i="2"/>
  <c r="S75" i="2" s="1"/>
  <c r="R74" i="2"/>
  <c r="S74" i="2" s="1"/>
  <c r="R73" i="2"/>
  <c r="S73" i="2" s="1"/>
  <c r="R72" i="2"/>
  <c r="S72" i="2" s="1"/>
  <c r="R71" i="2"/>
  <c r="S71" i="2" s="1"/>
  <c r="R70" i="2"/>
  <c r="S70" i="2" s="1"/>
  <c r="R69" i="2"/>
  <c r="S69" i="2" s="1"/>
  <c r="R68" i="2"/>
  <c r="S68" i="2" s="1"/>
  <c r="R67" i="2"/>
  <c r="S67" i="2" s="1"/>
  <c r="R66" i="2"/>
  <c r="S66" i="2" s="1"/>
  <c r="R65" i="2"/>
  <c r="S65" i="2" s="1"/>
  <c r="R64" i="2"/>
  <c r="S64" i="2" s="1"/>
  <c r="R63" i="2"/>
  <c r="S63" i="2" s="1"/>
  <c r="R62" i="2"/>
  <c r="S62" i="2" s="1"/>
  <c r="R61" i="2"/>
  <c r="S61" i="2" s="1"/>
  <c r="R60" i="2"/>
  <c r="S60" i="2" s="1"/>
  <c r="R59" i="2"/>
  <c r="S59" i="2" s="1"/>
  <c r="R58" i="2"/>
  <c r="S58" i="2" s="1"/>
  <c r="R57" i="2"/>
  <c r="S57" i="2" s="1"/>
  <c r="R56" i="2"/>
  <c r="S56" i="2" s="1"/>
  <c r="R55" i="2"/>
  <c r="S55" i="2" s="1"/>
  <c r="R54" i="2"/>
  <c r="S54" i="2" s="1"/>
  <c r="R53" i="2"/>
  <c r="S53" i="2" s="1"/>
  <c r="R52" i="2"/>
  <c r="S52" i="2" s="1"/>
  <c r="R51" i="2"/>
  <c r="S51" i="2" s="1"/>
  <c r="R50" i="2"/>
  <c r="S50" i="2" s="1"/>
  <c r="R49" i="2"/>
  <c r="S49" i="2" s="1"/>
  <c r="R48" i="2"/>
  <c r="S48" i="2" s="1"/>
  <c r="R47" i="2"/>
  <c r="S47" i="2" s="1"/>
  <c r="R46" i="2"/>
  <c r="S46" i="2" s="1"/>
  <c r="R45" i="2"/>
  <c r="S45" i="2" s="1"/>
  <c r="R44" i="2"/>
  <c r="S44" i="2" s="1"/>
  <c r="R43" i="2"/>
  <c r="S43" i="2" s="1"/>
  <c r="R42" i="2"/>
  <c r="S42" i="2" s="1"/>
  <c r="R41" i="2"/>
  <c r="S41" i="2" s="1"/>
  <c r="R40" i="2"/>
  <c r="S40" i="2" s="1"/>
  <c r="R39" i="2"/>
  <c r="S39" i="2" s="1"/>
  <c r="R38" i="2"/>
  <c r="S38" i="2" s="1"/>
  <c r="R37" i="2"/>
  <c r="S37" i="2" s="1"/>
  <c r="R36" i="2"/>
  <c r="S36" i="2" s="1"/>
  <c r="R35" i="2"/>
  <c r="S35" i="2" s="1"/>
  <c r="R34" i="2"/>
  <c r="S34" i="2" s="1"/>
  <c r="R33" i="2"/>
  <c r="S33" i="2" s="1"/>
  <c r="R32" i="2"/>
  <c r="S32" i="2" s="1"/>
  <c r="R31" i="2"/>
  <c r="S31" i="2" s="1"/>
  <c r="R30" i="2"/>
  <c r="S30" i="2" s="1"/>
  <c r="R29" i="2"/>
  <c r="S29" i="2" s="1"/>
  <c r="R28" i="2"/>
  <c r="S28" i="2" s="1"/>
  <c r="R27" i="2"/>
  <c r="S27" i="2" s="1"/>
  <c r="R26" i="2"/>
  <c r="S26" i="2" s="1"/>
  <c r="R25" i="2"/>
  <c r="S25" i="2" s="1"/>
  <c r="R24" i="2"/>
  <c r="S24" i="2" s="1"/>
  <c r="R23" i="2"/>
  <c r="S23" i="2" s="1"/>
  <c r="R22" i="2"/>
  <c r="S22" i="2" s="1"/>
  <c r="R21" i="2"/>
  <c r="S21" i="2" s="1"/>
  <c r="R20" i="2"/>
  <c r="S20" i="2" s="1"/>
  <c r="R19" i="2"/>
  <c r="S19" i="2" s="1"/>
  <c r="R18" i="2"/>
  <c r="S18" i="2" s="1"/>
  <c r="R17" i="2"/>
  <c r="S17" i="2" s="1"/>
  <c r="R16" i="2"/>
  <c r="S16" i="2" s="1"/>
  <c r="R15" i="2"/>
  <c r="S15" i="2" s="1"/>
  <c r="R14" i="2"/>
  <c r="S14" i="2" s="1"/>
  <c r="R13" i="2"/>
  <c r="S13" i="2" s="1"/>
  <c r="R12" i="2"/>
  <c r="S12" i="2" s="1"/>
  <c r="R11" i="2"/>
  <c r="S11" i="2" s="1"/>
  <c r="R10" i="2"/>
  <c r="S10" i="2" s="1"/>
</calcChain>
</file>

<file path=xl/sharedStrings.xml><?xml version="1.0" encoding="utf-8"?>
<sst xmlns="http://schemas.openxmlformats.org/spreadsheetml/2006/main" count="41727" uniqueCount="1542">
  <si>
    <t>FA Power Plan - CPR - Asset Activity Roll Forward FERC Page 204-207 UNSG ARAM</t>
  </si>
  <si>
    <t>Time run: 4/6/2026 1:19:24 PM</t>
  </si>
  <si>
    <t/>
  </si>
  <si>
    <r>
      <rPr>
        <sz val="8"/>
        <color theme="1"/>
        <rFont val="Calibri"/>
        <family val="2"/>
      </rPr>
      <t xml:space="preserve">FERC is equal to </t>
    </r>
    <r>
      <rPr>
        <b/>
        <sz val="8"/>
        <color theme="1"/>
        <rFont val="Calibri"/>
        <family val="2"/>
      </rPr>
      <t>0101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0106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0102</t>
    </r>
    <r>
      <rPr>
        <sz val="8"/>
        <color theme="1"/>
        <rFont val="Calibri"/>
        <family val="2"/>
      </rPr>
      <t xml:space="preserve"> , </t>
    </r>
  </si>
  <si>
    <t>and</t>
  </si>
  <si>
    <r>
      <rPr>
        <sz val="8"/>
        <color theme="1"/>
        <rFont val="Calibri"/>
        <family val="2"/>
      </rPr>
      <t xml:space="preserve">GL Company Number is equal to </t>
    </r>
    <r>
      <rPr>
        <b/>
        <sz val="8"/>
        <color theme="1"/>
        <rFont val="Calibri"/>
        <family val="2"/>
      </rPr>
      <t>032</t>
    </r>
  </si>
  <si>
    <t>GL Company Number</t>
  </si>
  <si>
    <t>032</t>
  </si>
  <si>
    <t>Functional Class</t>
  </si>
  <si>
    <t>Utility Account</t>
  </si>
  <si>
    <t>Additions</t>
  </si>
  <si>
    <t>Retirements</t>
  </si>
  <si>
    <t>Transfers</t>
  </si>
  <si>
    <t>Adjustments</t>
  </si>
  <si>
    <t>Gas Distribution Plant</t>
  </si>
  <si>
    <t>G374 - Land and Land Rights</t>
  </si>
  <si>
    <t>G375 - Structures and Improvements</t>
  </si>
  <si>
    <t>G376 - Mains</t>
  </si>
  <si>
    <t>G378 - Measr and Reg Stat Equip-Gen</t>
  </si>
  <si>
    <t>G379 - Measr and Reg Stat Equip-Cty</t>
  </si>
  <si>
    <t>G380 - Services</t>
  </si>
  <si>
    <t>G381 - Meters</t>
  </si>
  <si>
    <t>G382 - Meter Installations</t>
  </si>
  <si>
    <t>G383 - House Regulators</t>
  </si>
  <si>
    <t>G384 - House Regulatory Install</t>
  </si>
  <si>
    <t>G385 - Indust Measr Reg Stat Equip</t>
  </si>
  <si>
    <t>G387 - Other Equipment</t>
  </si>
  <si>
    <t>Gas Distribution Plant Total</t>
  </si>
  <si>
    <t>Gas General Plant</t>
  </si>
  <si>
    <t>G389 - Land and Land Rights</t>
  </si>
  <si>
    <t>G390 - Structures and Improvements</t>
  </si>
  <si>
    <t>G391 - Office Furniture and Equip</t>
  </si>
  <si>
    <t>G392 - Transportation Equipment</t>
  </si>
  <si>
    <t>G393 - Stores Equipment</t>
  </si>
  <si>
    <t>G394 - Tool, Shop, and Garage Equip</t>
  </si>
  <si>
    <t>G395 - Laboratory Equipment</t>
  </si>
  <si>
    <t>G396 - Power Operated Equipment</t>
  </si>
  <si>
    <t>G397 - Communication Equipment</t>
  </si>
  <si>
    <t>G398 - Miscellaneous Equipment</t>
  </si>
  <si>
    <t>Gas General Plant Total</t>
  </si>
  <si>
    <t>Gas Intangible</t>
  </si>
  <si>
    <t>G302 - Franchise and Consents</t>
  </si>
  <si>
    <t>G303 - Misc Intangible Plant</t>
  </si>
  <si>
    <t>Gas Intangible Total</t>
  </si>
  <si>
    <t>Gas Transmission Plant</t>
  </si>
  <si>
    <t>G365 - Land and Land Rights</t>
  </si>
  <si>
    <t>G366 - Structures and Improvements</t>
  </si>
  <si>
    <t>G367 - Mains</t>
  </si>
  <si>
    <t>G369 - Measuring and Reg Stat Equip</t>
  </si>
  <si>
    <t>G371 - Other Equipment</t>
  </si>
  <si>
    <t>Gas Transmission Plant Total</t>
  </si>
  <si>
    <t>Grand Total</t>
  </si>
  <si>
    <t>Weight Bench Combo for Exercise Roo</t>
  </si>
  <si>
    <t>DH10690-250938A</t>
  </si>
  <si>
    <t>G398</t>
  </si>
  <si>
    <t>Addition-Unit</t>
  </si>
  <si>
    <t>Addition</t>
  </si>
  <si>
    <t>Work Order Addition</t>
  </si>
  <si>
    <t>Non-unitized</t>
  </si>
  <si>
    <t>Non Unitized</t>
  </si>
  <si>
    <t>HAVAS</t>
  </si>
  <si>
    <t>0000</t>
  </si>
  <si>
    <t>XX</t>
  </si>
  <si>
    <t>16025.0106-Plant in Serv-Delay Plnt</t>
  </si>
  <si>
    <t>Addition-NonUnit</t>
  </si>
  <si>
    <t>REPLACING THE COLLECTOR AT BLACK CA</t>
  </si>
  <si>
    <t>DP11089-253970A</t>
  </si>
  <si>
    <t>G397</t>
  </si>
  <si>
    <t>PRESC</t>
  </si>
  <si>
    <t>Comm Equip - New</t>
  </si>
  <si>
    <t>250970A</t>
  </si>
  <si>
    <t>FLAGA</t>
  </si>
  <si>
    <t>Commun Equip - Verde (Blanket)</t>
  </si>
  <si>
    <t>DV0397A-255970A</t>
  </si>
  <si>
    <t>COTTN</t>
  </si>
  <si>
    <t>Prescott Phase 1 New Offices Adding</t>
  </si>
  <si>
    <t>DP11083-253900A</t>
  </si>
  <si>
    <t>Comm Equip - New (Flag)</t>
  </si>
  <si>
    <t>251970A</t>
  </si>
  <si>
    <t>Installing New Collector and Modem</t>
  </si>
  <si>
    <t>DV10349-255970A</t>
  </si>
  <si>
    <t>DV10348-255970A</t>
  </si>
  <si>
    <t>DV10347-255970A</t>
  </si>
  <si>
    <t>DV10346-255970A</t>
  </si>
  <si>
    <t>Installing New Repeater at Black Hi</t>
  </si>
  <si>
    <t>DV10345-255970A</t>
  </si>
  <si>
    <t>Installing New Collector at Amante</t>
  </si>
  <si>
    <t>DV10344-255970A</t>
  </si>
  <si>
    <t>Installing new Collector Verde</t>
  </si>
  <si>
    <t>DV10343-255970A</t>
  </si>
  <si>
    <t>Mini Excavator - New unit 00414</t>
  </si>
  <si>
    <t>DA10311-250960A</t>
  </si>
  <si>
    <t>G396</t>
  </si>
  <si>
    <t>Late Charge Unitization</t>
  </si>
  <si>
    <t>SHOWL</t>
  </si>
  <si>
    <t>Backhoe 4x4 - New Unit 00418</t>
  </si>
  <si>
    <t>DA10319-250960A</t>
  </si>
  <si>
    <t>Rough Terrain Forklift 4x4- #00416</t>
  </si>
  <si>
    <t>DA10315-250960A</t>
  </si>
  <si>
    <t>Backhoe 4x4 with hydraulic hammer -</t>
  </si>
  <si>
    <t>DA10322-250960A</t>
  </si>
  <si>
    <t>FLAGW</t>
  </si>
  <si>
    <t>Tools,Shop,Gar Eq - New SL</t>
  </si>
  <si>
    <t>257940A</t>
  </si>
  <si>
    <t>G394</t>
  </si>
  <si>
    <t>SCBA's for all UNSG Districts</t>
  </si>
  <si>
    <t>DA10361-250975A</t>
  </si>
  <si>
    <t>SCWHG</t>
  </si>
  <si>
    <t>KINGM</t>
  </si>
  <si>
    <t>Tools,Shop,Gar Eq-New(Flag)</t>
  </si>
  <si>
    <t>251940A</t>
  </si>
  <si>
    <t>Tools,Shop,Gar Eq - New</t>
  </si>
  <si>
    <t>250940A</t>
  </si>
  <si>
    <t>FLAG0</t>
  </si>
  <si>
    <t>Tools,Shop,Gar Eq-New(Verde)</t>
  </si>
  <si>
    <t>255940A</t>
  </si>
  <si>
    <t>Tools,Shop,Gar Eq-New (Pres)</t>
  </si>
  <si>
    <t>253940A</t>
  </si>
  <si>
    <t>Tool,Shop,Gar Eq-New (King)</t>
  </si>
  <si>
    <t>252940A</t>
  </si>
  <si>
    <t>Welder - Unit 00423</t>
  </si>
  <si>
    <t>DA10327-250960A</t>
  </si>
  <si>
    <t>Gas Crew Truck - New Unit 70066</t>
  </si>
  <si>
    <t>DA10246-250000A</t>
  </si>
  <si>
    <t>G392</t>
  </si>
  <si>
    <t>00000</t>
  </si>
  <si>
    <t>C7</t>
  </si>
  <si>
    <t>Gas Crew Truck - New Unit 70064</t>
  </si>
  <si>
    <t>DA10249-250000A</t>
  </si>
  <si>
    <t>Frieghtliner M2 EC (Chassis) - New</t>
  </si>
  <si>
    <t>DA10269-250000A</t>
  </si>
  <si>
    <t>Truck w/18' Stake Bed 4x4 SC - New</t>
  </si>
  <si>
    <t>DA10344-250000A</t>
  </si>
  <si>
    <t>C5</t>
  </si>
  <si>
    <t>Gas Service Tech Truck Unit 30126</t>
  </si>
  <si>
    <t>DA10335-250000A</t>
  </si>
  <si>
    <t>C3</t>
  </si>
  <si>
    <t>Gas Service Tech Truck Unit 30125</t>
  </si>
  <si>
    <t>DA10334-250000A</t>
  </si>
  <si>
    <t>Gas Service Tech Truck Unit 30124</t>
  </si>
  <si>
    <t>DA10333-250000A</t>
  </si>
  <si>
    <t>Gas Service Tech Truck Unit 30123</t>
  </si>
  <si>
    <t>DA10332-250000A</t>
  </si>
  <si>
    <t>Gas Service Tech Truck Unit 30122</t>
  </si>
  <si>
    <t>DA10331-250000A</t>
  </si>
  <si>
    <t>Gas Service Tech Truck Unit 30121</t>
  </si>
  <si>
    <t>DA10330-250000A</t>
  </si>
  <si>
    <t>1-Ton 4x4 CC Service Body (Gas Serv</t>
  </si>
  <si>
    <t>DA10326-250000A</t>
  </si>
  <si>
    <t>Gas Service Tech Truck Unit 30118</t>
  </si>
  <si>
    <t>DA10321-250000A</t>
  </si>
  <si>
    <t>Gas Service Tech Truck Unit 30117</t>
  </si>
  <si>
    <t>DA10320-250000A</t>
  </si>
  <si>
    <t>Truck 1-ton 4x4 CC LB Diesel - New</t>
  </si>
  <si>
    <t>DA10314-250000A</t>
  </si>
  <si>
    <t>DA10328-250000A</t>
  </si>
  <si>
    <t>Truck 3/4-ton 4x4 CC SB - Unit 2024</t>
  </si>
  <si>
    <t>DA10342-250000A</t>
  </si>
  <si>
    <t>C2</t>
  </si>
  <si>
    <t>Gas Service Tech Truck Unit 20243</t>
  </si>
  <si>
    <t>DA10336-250000A</t>
  </si>
  <si>
    <t>Truck 1/2-Ton CC SB 4x4 - New unit</t>
  </si>
  <si>
    <t>DA10362-250000A</t>
  </si>
  <si>
    <t>C1</t>
  </si>
  <si>
    <t>DA10347-250000A</t>
  </si>
  <si>
    <t>Truck 1/2-Ton EC SB 4x4 - New unit</t>
  </si>
  <si>
    <t>DA10346-250000A</t>
  </si>
  <si>
    <t>Small SUV 4x4 - New unit 10480</t>
  </si>
  <si>
    <t>DA10345-250000A</t>
  </si>
  <si>
    <t>Welding Trailer- Unit 90299</t>
  </si>
  <si>
    <t>DA10325-250000A</t>
  </si>
  <si>
    <t>C9</t>
  </si>
  <si>
    <t>5x10 Welding Trailer - New unit 902</t>
  </si>
  <si>
    <t>DA10313-250000A</t>
  </si>
  <si>
    <t>Truck 1-ton CC Diesel CC 4x4 Unit 3</t>
  </si>
  <si>
    <t>DA10341-250000A</t>
  </si>
  <si>
    <t>Gas Service Tech Truck Unit 10479</t>
  </si>
  <si>
    <t>DA10340-250000A</t>
  </si>
  <si>
    <t>Gas Service Tech Truck Unit 30127</t>
  </si>
  <si>
    <t>DA10338-250000A</t>
  </si>
  <si>
    <t>1 Ton 4x4 EC Gas Service Tech Truck</t>
  </si>
  <si>
    <t>DA10239-250000A</t>
  </si>
  <si>
    <t>DA10240-250000A</t>
  </si>
  <si>
    <t>Vacuum Trailer - New Unit 90296</t>
  </si>
  <si>
    <t>DA10316-250000A</t>
  </si>
  <si>
    <t>Truck 3/4 Ton 4x4 CC SB - New unit</t>
  </si>
  <si>
    <t>DA10324-250000A</t>
  </si>
  <si>
    <t>Gas Service Tech Truck Unit 10478</t>
  </si>
  <si>
    <t>DA10339-250000A</t>
  </si>
  <si>
    <t>Gas Service Tech Truck Unit 10477</t>
  </si>
  <si>
    <t>DA10337-250000A</t>
  </si>
  <si>
    <t>Vacuum Trailer - New Unit 90297</t>
  </si>
  <si>
    <t>DA10317-250000A</t>
  </si>
  <si>
    <t>Replace carpet and vinyl flooring t</t>
  </si>
  <si>
    <t>DP11088-253900A</t>
  </si>
  <si>
    <t>G391</t>
  </si>
  <si>
    <t>OE</t>
  </si>
  <si>
    <t>Comp Equip - UNSG</t>
  </si>
  <si>
    <t>250912A</t>
  </si>
  <si>
    <t>NT</t>
  </si>
  <si>
    <t>2025- ND System Infrastructure Grow</t>
  </si>
  <si>
    <t>DA10357-250961B</t>
  </si>
  <si>
    <t>Network IT Equip - UNSG</t>
  </si>
  <si>
    <t>250916A</t>
  </si>
  <si>
    <t>CP</t>
  </si>
  <si>
    <t>G390</t>
  </si>
  <si>
    <t>NEW FENCE AROUND COMPANY PROPERTY A</t>
  </si>
  <si>
    <t>DV10350-255900A</t>
  </si>
  <si>
    <t>Installing New Mini Split Heat Pump</t>
  </si>
  <si>
    <t>DP11091-253900A</t>
  </si>
  <si>
    <t>New and complete additions to Flags</t>
  </si>
  <si>
    <t>DF10756-251900A</t>
  </si>
  <si>
    <t>Materials Storage Lot Landscaping a</t>
  </si>
  <si>
    <t>DP11081-253900A</t>
  </si>
  <si>
    <t>Installing Three New High Efficienc</t>
  </si>
  <si>
    <t>DL10461-257900A</t>
  </si>
  <si>
    <t>Installing new completed seperating</t>
  </si>
  <si>
    <t>DL10460-257900A</t>
  </si>
  <si>
    <t>Purchase of 1 LG Red 1.5 ton Mini S</t>
  </si>
  <si>
    <t>DA10360-250900A</t>
  </si>
  <si>
    <t>Replace Sprinkler System for Presco</t>
  </si>
  <si>
    <t>DP11086-253900A</t>
  </si>
  <si>
    <t>Installing a new Rudd Furnaces/AC f</t>
  </si>
  <si>
    <t>DP11085-253900A</t>
  </si>
  <si>
    <t>Industrial Metering - Nog</t>
  </si>
  <si>
    <t>256385A</t>
  </si>
  <si>
    <t>G385</t>
  </si>
  <si>
    <t>Industrial Metering - Flag</t>
  </si>
  <si>
    <t>251385A</t>
  </si>
  <si>
    <t>Industrial Metering - Verde</t>
  </si>
  <si>
    <t>255385A</t>
  </si>
  <si>
    <t>Industrial Metering - Pres</t>
  </si>
  <si>
    <t>253385A</t>
  </si>
  <si>
    <t>METER - 5M @ Blake Ranch Reg Stn</t>
  </si>
  <si>
    <t>DK22500-252379A</t>
  </si>
  <si>
    <t>Regulator Install - Bl - SL</t>
  </si>
  <si>
    <t>257384A</t>
  </si>
  <si>
    <t>G384</t>
  </si>
  <si>
    <t>Regulator Install- Bl - Verde</t>
  </si>
  <si>
    <t>255384A</t>
  </si>
  <si>
    <t>Regulator Install - Bl - Pres</t>
  </si>
  <si>
    <t>253384A</t>
  </si>
  <si>
    <t>Regulator Install - Bl - King</t>
  </si>
  <si>
    <t>252384A</t>
  </si>
  <si>
    <t>Regulator Install - Bl - Flag</t>
  </si>
  <si>
    <t>251384A</t>
  </si>
  <si>
    <t>Regulators - Blanket - SL</t>
  </si>
  <si>
    <t>257383A</t>
  </si>
  <si>
    <t>G383</t>
  </si>
  <si>
    <t>Regulators - Blanket - Nog</t>
  </si>
  <si>
    <t>256383A</t>
  </si>
  <si>
    <t>Regulators - Blanket - King</t>
  </si>
  <si>
    <t>252383A</t>
  </si>
  <si>
    <t>Regulators - Blanket - Flag</t>
  </si>
  <si>
    <t>251383A</t>
  </si>
  <si>
    <t>Regulators - Blanket - Verde</t>
  </si>
  <si>
    <t>255383A</t>
  </si>
  <si>
    <t>Regulators - Blanket - Pres</t>
  </si>
  <si>
    <t>253383A</t>
  </si>
  <si>
    <t>Meter Installations - Bl - Nog</t>
  </si>
  <si>
    <t>256382A</t>
  </si>
  <si>
    <t>G382</t>
  </si>
  <si>
    <t>Meter Installations - Bl -SL</t>
  </si>
  <si>
    <t>257382A</t>
  </si>
  <si>
    <t>Meter Installations-Bl - Verde</t>
  </si>
  <si>
    <t>255382A</t>
  </si>
  <si>
    <t>Meter Installations -Bl - Pres</t>
  </si>
  <si>
    <t>253382A</t>
  </si>
  <si>
    <t>Meter Installations -Bl - King</t>
  </si>
  <si>
    <t>252382A</t>
  </si>
  <si>
    <t>Meter Installations - Bl -Flag</t>
  </si>
  <si>
    <t>251382A</t>
  </si>
  <si>
    <t>G381</t>
  </si>
  <si>
    <t>Meters - Bl - King</t>
  </si>
  <si>
    <t>252381A</t>
  </si>
  <si>
    <t>Meters - Bl - Nog</t>
  </si>
  <si>
    <t>256381A</t>
  </si>
  <si>
    <t>Meters - Bl - Verde</t>
  </si>
  <si>
    <t>255381A</t>
  </si>
  <si>
    <t>Meters - Bl - SL</t>
  </si>
  <si>
    <t>257381A</t>
  </si>
  <si>
    <t>Meters - Bl - Flag</t>
  </si>
  <si>
    <t>251381A</t>
  </si>
  <si>
    <t>Meters - Bl - Pres</t>
  </si>
  <si>
    <t>253381A</t>
  </si>
  <si>
    <t>MLE - Airfield to Pacific on Apache</t>
  </si>
  <si>
    <t>DK22642-252100A</t>
  </si>
  <si>
    <t>G380</t>
  </si>
  <si>
    <t>MLE - Serena Grace Meadows</t>
  </si>
  <si>
    <t>DK22616-252100A</t>
  </si>
  <si>
    <t>MLE - Hualapai Shadows</t>
  </si>
  <si>
    <t>DK22547-252100A</t>
  </si>
  <si>
    <t>Replace PVC Services in KGM</t>
  </si>
  <si>
    <t>DK00044-252404S</t>
  </si>
  <si>
    <t>Services - Bl - SL</t>
  </si>
  <si>
    <t>257380A</t>
  </si>
  <si>
    <t>Services - Bl - Verde</t>
  </si>
  <si>
    <t>255380A</t>
  </si>
  <si>
    <t>Services - Bl - Pres</t>
  </si>
  <si>
    <t>253380A</t>
  </si>
  <si>
    <t>Drisco Pipe Replacement</t>
  </si>
  <si>
    <t>252402S</t>
  </si>
  <si>
    <t>Install Services - Bl - King</t>
  </si>
  <si>
    <t>252380A</t>
  </si>
  <si>
    <t>Services - Bl - Flag</t>
  </si>
  <si>
    <t>251380A</t>
  </si>
  <si>
    <t>South Ranch 4A</t>
  </si>
  <si>
    <t>DP22650-253100A</t>
  </si>
  <si>
    <t>Service Repl - Verde</t>
  </si>
  <si>
    <t>255380R</t>
  </si>
  <si>
    <t>Service Repl - Show Low</t>
  </si>
  <si>
    <t>257380R</t>
  </si>
  <si>
    <t>Service Repl - Santa Cruz</t>
  </si>
  <si>
    <t>256380R</t>
  </si>
  <si>
    <t>Service Repl - Pres</t>
  </si>
  <si>
    <t>253380R</t>
  </si>
  <si>
    <t>Service Repl - King</t>
  </si>
  <si>
    <t>252380R</t>
  </si>
  <si>
    <t>Service Repl - Flag</t>
  </si>
  <si>
    <t>251380R</t>
  </si>
  <si>
    <t>PI Services Repl - Prescott</t>
  </si>
  <si>
    <t>253380B</t>
  </si>
  <si>
    <t>MLE at Mission Ct in Tubac (130' of</t>
  </si>
  <si>
    <t>DS22669-256100A</t>
  </si>
  <si>
    <t>MLE at Circulo Sabino in Tubac (Abo</t>
  </si>
  <si>
    <t>DS22666-256100A</t>
  </si>
  <si>
    <t>MLE Hidden Ridge Tr - SL</t>
  </si>
  <si>
    <t>DL22622-257100A</t>
  </si>
  <si>
    <t>MLE 151 W Whipple - SL</t>
  </si>
  <si>
    <t>DL22627-257100A</t>
  </si>
  <si>
    <t>Granite St. Relocate</t>
  </si>
  <si>
    <t>DP22607-253100A</t>
  </si>
  <si>
    <t>Cherry Dr. Relocate</t>
  </si>
  <si>
    <t>DP22644-253500B</t>
  </si>
  <si>
    <t>5701 E RAILHEAD AVE - ADOT MLE</t>
  </si>
  <si>
    <t>DF22618-251100A</t>
  </si>
  <si>
    <t>255100A-RELOCATE 90FT 2" STEEL MAIN</t>
  </si>
  <si>
    <t>DV22688-255100A</t>
  </si>
  <si>
    <t>Services - Bl - Nog</t>
  </si>
  <si>
    <t>256380A</t>
  </si>
  <si>
    <t>MESA TRL 2 INCH RELO</t>
  </si>
  <si>
    <t>DF22621-251100A</t>
  </si>
  <si>
    <t>MLE 1818 E Arrowhead Ln - PT</t>
  </si>
  <si>
    <t>DL22503-257100A</t>
  </si>
  <si>
    <t>2" PE MLE North Pointe Phase F</t>
  </si>
  <si>
    <t>DH22586-252100A</t>
  </si>
  <si>
    <t>MLE 964 S Mccabe Ln - LS</t>
  </si>
  <si>
    <t>DL22614-257100A</t>
  </si>
  <si>
    <t>GOLDEN MEADOWS TRL 2" PE MLE</t>
  </si>
  <si>
    <t>DF22594-251100A</t>
  </si>
  <si>
    <t>MLE 335 E 6th North St - SF</t>
  </si>
  <si>
    <t>DL22542-257100A</t>
  </si>
  <si>
    <t>MLE - Southern Vista Tract H</t>
  </si>
  <si>
    <t>DK22574-252100A</t>
  </si>
  <si>
    <t>2" PE Main Extension at 1642 Linda</t>
  </si>
  <si>
    <t>DH22527-252100A</t>
  </si>
  <si>
    <t>Pinon Pl Relocate</t>
  </si>
  <si>
    <t>DP22419-253500B</t>
  </si>
  <si>
    <t>MLE Autumn Harvest Subdivision - SF</t>
  </si>
  <si>
    <t>DL22557-257100A</t>
  </si>
  <si>
    <t>Pronghorn Ranch, Phase 3</t>
  </si>
  <si>
    <t>DP22496-253100A</t>
  </si>
  <si>
    <t>MLE 1551 W Papermill Rd - TY</t>
  </si>
  <si>
    <t>DL22578-257100A</t>
  </si>
  <si>
    <t>Stringfield Ph1B</t>
  </si>
  <si>
    <t>DP22441-253100A</t>
  </si>
  <si>
    <t>Main St-Humboldt Relocate</t>
  </si>
  <si>
    <t>DP22209-253100A</t>
  </si>
  <si>
    <t>Ponderosa Meadows</t>
  </si>
  <si>
    <t>DP21892-253100A</t>
  </si>
  <si>
    <t>PVC Blanket Servcie Replacement LHC</t>
  </si>
  <si>
    <t>DH00045-252405S</t>
  </si>
  <si>
    <t>PI Service Repl - Prescott Val</t>
  </si>
  <si>
    <t>253380C</t>
  </si>
  <si>
    <t>Hartin/Stetson Relocate</t>
  </si>
  <si>
    <t>DP22472-253500B</t>
  </si>
  <si>
    <t>Granville Unit 17</t>
  </si>
  <si>
    <t>DP22249-253100A</t>
  </si>
  <si>
    <t>AUTUMN DR 2" PE MLE</t>
  </si>
  <si>
    <t>DF22517-251100A</t>
  </si>
  <si>
    <t>MLE - Rancho Santa Fe Tract G</t>
  </si>
  <si>
    <t>DK22525-252100A</t>
  </si>
  <si>
    <t>Astoria 2A</t>
  </si>
  <si>
    <t>DP22443-253100A</t>
  </si>
  <si>
    <t>South Ranch 2B</t>
  </si>
  <si>
    <t>DP22478-253100A</t>
  </si>
  <si>
    <t>JUNIPER POINT PHASE 2 AND JUNIPER P</t>
  </si>
  <si>
    <t>DF22085-251100A</t>
  </si>
  <si>
    <t>OPEN SKY 2" PE MLE</t>
  </si>
  <si>
    <t>DF22428-251100A</t>
  </si>
  <si>
    <t>TIMBER SKY - PHASE 5</t>
  </si>
  <si>
    <t>DF22462-251100A</t>
  </si>
  <si>
    <t>MLE 1401 Amanda Dr Sp 7-11 - LS</t>
  </si>
  <si>
    <t>DL22437-257100A</t>
  </si>
  <si>
    <t>MLE - Kingman Crossing Tract E</t>
  </si>
  <si>
    <t>DK22445-252100A</t>
  </si>
  <si>
    <t>ARROWHEAD CENTER ST ENCROACHMENT</t>
  </si>
  <si>
    <t>DF22499-251100A</t>
  </si>
  <si>
    <t>CIONE RANCH 2" PE MLE</t>
  </si>
  <si>
    <t>DF22501-251100A</t>
  </si>
  <si>
    <t>MLE - 1065 S 1st W - SF</t>
  </si>
  <si>
    <t>DL22408-257100A</t>
  </si>
  <si>
    <t>2" PVC MAIN REPAIR AT 2640 LAVERNE</t>
  </si>
  <si>
    <t>DH22509-252100A</t>
  </si>
  <si>
    <t>STONEMAN BLVD 2" PE MLE</t>
  </si>
  <si>
    <t>DF22416-251100A</t>
  </si>
  <si>
    <t>SHADOW MOUNTAIN PHASE 2</t>
  </si>
  <si>
    <t>DF21673-251100A</t>
  </si>
  <si>
    <t>PONDEROSA PARKWAY BLDG 9-13 MLE</t>
  </si>
  <si>
    <t>DF22457-251100A</t>
  </si>
  <si>
    <t>1464 DAVIDSON DR MLE</t>
  </si>
  <si>
    <t>DV22455-255100A</t>
  </si>
  <si>
    <t>1134 Stetson Relocate</t>
  </si>
  <si>
    <t>DP22470-253500B</t>
  </si>
  <si>
    <t>CITY GATE #4 RELIEF STACK</t>
  </si>
  <si>
    <t>DF22515-251379A</t>
  </si>
  <si>
    <t>G379</t>
  </si>
  <si>
    <t>CITY GATE #5 RELIEF STACK</t>
  </si>
  <si>
    <t>DF22516-251379A</t>
  </si>
  <si>
    <t>DETECTOR FOR PROPER ODORIZATION AT</t>
  </si>
  <si>
    <t>DV22467-255379A</t>
  </si>
  <si>
    <t>Welker Sulfur filters for Prescott</t>
  </si>
  <si>
    <t>DP22491-253379A</t>
  </si>
  <si>
    <t>ZUNI REG RELIEF STACK</t>
  </si>
  <si>
    <t>DF22514-251378A</t>
  </si>
  <si>
    <t>G378</t>
  </si>
  <si>
    <t>Complete Reg. Station Rebuild (Colo</t>
  </si>
  <si>
    <t>DS22263-256378A</t>
  </si>
  <si>
    <t>Jenna Reg Station Filter</t>
  </si>
  <si>
    <t>DP22504-253378A</t>
  </si>
  <si>
    <t>Industrial Metering-Show Low</t>
  </si>
  <si>
    <t>257385A</t>
  </si>
  <si>
    <t>CITY GATE WILLIAMS BORDER STATION</t>
  </si>
  <si>
    <t>DF22182-251378A</t>
  </si>
  <si>
    <t>RE-DESIGN RELIEF STACK BACK-O-BEYON</t>
  </si>
  <si>
    <t>DV22510-255378A</t>
  </si>
  <si>
    <t>RE-DESIGN RELIEF STACK CHUCKWALLA R</t>
  </si>
  <si>
    <t>DV22513-255378A</t>
  </si>
  <si>
    <t>UPRATE FOR DOWNTOWN SYSTEM 2</t>
  </si>
  <si>
    <t>DF22608-251378A</t>
  </si>
  <si>
    <t>Jenna Reg Station Cacto Pilot Heate</t>
  </si>
  <si>
    <t>DP22493-253378A</t>
  </si>
  <si>
    <t>Replace Gas Regulators &amp; Rebuild Re</t>
  </si>
  <si>
    <t>DS22528-256378A</t>
  </si>
  <si>
    <t>RE-DESIGN RELIEF STACK ON CAMP VERD</t>
  </si>
  <si>
    <t>DV22452-255378A</t>
  </si>
  <si>
    <t>HUNTINGTON REG STATION 04-1273</t>
  </si>
  <si>
    <t>DF22055-251378A</t>
  </si>
  <si>
    <t>LITTLE AMERICA REG STATION 04-1259</t>
  </si>
  <si>
    <t>DF22052-251378A</t>
  </si>
  <si>
    <t>Rebuild Relief Stack (Rio Rico Stab</t>
  </si>
  <si>
    <t>DS22265-256378A</t>
  </si>
  <si>
    <t>Other Distr Equip CP-Bl - SL</t>
  </si>
  <si>
    <t>257387A</t>
  </si>
  <si>
    <t>G376</t>
  </si>
  <si>
    <t>[WMS Transfer]-LOWERING 4" STL MAIN</t>
  </si>
  <si>
    <t>DF22481-251500B</t>
  </si>
  <si>
    <t>Remove Gas Valve at Southwest corne</t>
  </si>
  <si>
    <t>DS22564-256101A</t>
  </si>
  <si>
    <t>2" PVC Replacement on Suffock (Bent</t>
  </si>
  <si>
    <t>DK22592-252406S</t>
  </si>
  <si>
    <t>2" PVC Leak Repair at 700 Palmer Ln</t>
  </si>
  <si>
    <t>DH22649-252100A</t>
  </si>
  <si>
    <t>2" PVC Leak Repair at 2095 Palmer D</t>
  </si>
  <si>
    <t>DH22647-252100A</t>
  </si>
  <si>
    <t>DS22565-256101A</t>
  </si>
  <si>
    <t>2" RELO OF 250' AT 2800 N EL PASO F</t>
  </si>
  <si>
    <t>DF22624-251100A</t>
  </si>
  <si>
    <t>LEAK Repair &amp; Repl - Int. of Roosev</t>
  </si>
  <si>
    <t>DK22636-252100A</t>
  </si>
  <si>
    <t>Stoneridge 5 - Lookout Ridge MLE</t>
  </si>
  <si>
    <t>DP21497-253100A</t>
  </si>
  <si>
    <t>Pine Ridge Appartments Relocate</t>
  </si>
  <si>
    <t>DP22548-253100A</t>
  </si>
  <si>
    <t>PI - Relocate 4" Main @ Arizona St</t>
  </si>
  <si>
    <t>DK22695-252500B</t>
  </si>
  <si>
    <t>PI - Relocate 2" Main @ Arizona St</t>
  </si>
  <si>
    <t>DK22696-252500B</t>
  </si>
  <si>
    <t>Other Distr Eq CP-Bl - King</t>
  </si>
  <si>
    <t>252387A</t>
  </si>
  <si>
    <t>LOWERING 4" STL MAIN ON W ROUTE 66</t>
  </si>
  <si>
    <t>DF22481-251100A</t>
  </si>
  <si>
    <t>Jenna Ln to South Ranch 4A MLE</t>
  </si>
  <si>
    <t>DP22648-253100A</t>
  </si>
  <si>
    <t>4" PE MLE on Intersection of N. Lom</t>
  </si>
  <si>
    <t>DS22652-256100A</t>
  </si>
  <si>
    <t>255100A HIT LINE BOULDER CREEK RD 5</t>
  </si>
  <si>
    <t>DV22637-255100A</t>
  </si>
  <si>
    <t>2" PVC Replacement on Suffock Ave (</t>
  </si>
  <si>
    <t>DK22625-252406S</t>
  </si>
  <si>
    <t>2" PVC Replacement on Suffock (Melo</t>
  </si>
  <si>
    <t>DK22645-252406S</t>
  </si>
  <si>
    <t>2" PVC Main Replacement at 3025 App</t>
  </si>
  <si>
    <t>DH22710-252100A</t>
  </si>
  <si>
    <t>2" PVC Leak Repair at Intersection</t>
  </si>
  <si>
    <t>DH22700-252100A</t>
  </si>
  <si>
    <t>DH22693-252100A</t>
  </si>
  <si>
    <t>2" PE MAIN EXTENSION AT 3332 JAMAIC</t>
  </si>
  <si>
    <t>DH22665-252100A</t>
  </si>
  <si>
    <t>Other Distr Equip CP-Bl-Pres</t>
  </si>
  <si>
    <t>253387A</t>
  </si>
  <si>
    <t>Instal Bypass on 2in STL Gas Main o</t>
  </si>
  <si>
    <t>DS22631-256500B</t>
  </si>
  <si>
    <t>SI - Hualapai Mountain Extension</t>
  </si>
  <si>
    <t>DK22549-252400S</t>
  </si>
  <si>
    <t>The Plateau 4" Relocation</t>
  </si>
  <si>
    <t>DV22164-255100A</t>
  </si>
  <si>
    <t>2" PVC MAIN replacement to kill 1"</t>
  </si>
  <si>
    <t>DH22590-252100A</t>
  </si>
  <si>
    <t>2" PE MAIN replacement to ELIMINATE</t>
  </si>
  <si>
    <t>DH22589-252100A</t>
  </si>
  <si>
    <t>2" PE MAIN replacement to kill 1" d</t>
  </si>
  <si>
    <t>DH22588-252100A</t>
  </si>
  <si>
    <t>2" PVC Main Replacement at 2795 Squ</t>
  </si>
  <si>
    <t>DH22526-252100A</t>
  </si>
  <si>
    <t>DH22587-252100A</t>
  </si>
  <si>
    <t>LEAK Repair &amp; Repl - Sierra Vista &amp;</t>
  </si>
  <si>
    <t>DK22558-252100A</t>
  </si>
  <si>
    <t>2" PE MAIN Replacement to remove pe</t>
  </si>
  <si>
    <t>DH22591-252100A</t>
  </si>
  <si>
    <t>Repair leak on tee and 90 at inters</t>
  </si>
  <si>
    <t>DH22617-252100A</t>
  </si>
  <si>
    <t>Relocate 4" PE Gas Main Along N. Lo</t>
  </si>
  <si>
    <t>DS22611-256100A</t>
  </si>
  <si>
    <t>SIXTH AND MAIN ST 3" RELO</t>
  </si>
  <si>
    <t>DF22613-251100A</t>
  </si>
  <si>
    <t>2" PVC Replacement on Suffock (Roos</t>
  </si>
  <si>
    <t>DK22556-252406S</t>
  </si>
  <si>
    <t>RELOCATING 65' OF 2" FB FOREST RD S</t>
  </si>
  <si>
    <t>DV22599-255100A</t>
  </si>
  <si>
    <t>2" Pe to PVC transition leaking on</t>
  </si>
  <si>
    <t>DH22603-252401S</t>
  </si>
  <si>
    <t>Other Distr Eq CP - Bl - Nog</t>
  </si>
  <si>
    <t>256387A</t>
  </si>
  <si>
    <t>Thumb Butte Rd &amp; Country Club Cir R</t>
  </si>
  <si>
    <t>DP22597-253100A</t>
  </si>
  <si>
    <t>Remove Gas Valve in Front of 2338 C</t>
  </si>
  <si>
    <t>DS22522-256101A</t>
  </si>
  <si>
    <t>LEAK Repair &amp; Repl - 2216 Gates Ave</t>
  </si>
  <si>
    <t>DK22567-252100A</t>
  </si>
  <si>
    <t>2" PVC Abandonment on Ames (Rooseve</t>
  </si>
  <si>
    <t>DK22555-252406S</t>
  </si>
  <si>
    <t>REPAIR HIT 1" PVC MAIN 1739 RUBY LN</t>
  </si>
  <si>
    <t>DH22584-252100A</t>
  </si>
  <si>
    <t>LEAK Repair &amp; Repl - Intersection o</t>
  </si>
  <si>
    <t>DK22490-252100A</t>
  </si>
  <si>
    <t>Other Distr Equip CP-Bl - Flag</t>
  </si>
  <si>
    <t>251387A</t>
  </si>
  <si>
    <t>Replace 3' of 2" STL Gas Main at 30</t>
  </si>
  <si>
    <t>DS22585-256100A</t>
  </si>
  <si>
    <t>Lower Exposed 2" STL Gas Main &amp; Aba</t>
  </si>
  <si>
    <t>DS22529-256100A</t>
  </si>
  <si>
    <t>PVC Replacement on Ames (Melody to</t>
  </si>
  <si>
    <t>DK22530-252406S</t>
  </si>
  <si>
    <t>EMERGENCY MEADE LN 4" STL MAIN</t>
  </si>
  <si>
    <t>DF22370-251100A</t>
  </si>
  <si>
    <t>RANCH AT THE PEAKS REPLACEMENT</t>
  </si>
  <si>
    <t>DF22561-251100A</t>
  </si>
  <si>
    <t>Install Remove 1209 Apache Av - WN</t>
  </si>
  <si>
    <t>DL22546-257100A</t>
  </si>
  <si>
    <t>2" PVC MAIN LEAK REPAIR AT 500 ACOM</t>
  </si>
  <si>
    <t>DH22418-252100A</t>
  </si>
  <si>
    <t>2" PVC MAIN LEAK REPAIR AT 2663 STI</t>
  </si>
  <si>
    <t>DH22417-252100A</t>
  </si>
  <si>
    <t>ARROWHEAD REPLACEMENT</t>
  </si>
  <si>
    <t>DF22545-251500B</t>
  </si>
  <si>
    <t>Remove Gas Valve in Front of 2340 C</t>
  </si>
  <si>
    <t>DS22521-256101A</t>
  </si>
  <si>
    <t>126 HILLSIDE C&amp;M REPAIR</t>
  </si>
  <si>
    <t>DP22433-253100A</t>
  </si>
  <si>
    <t>LEAK Repair &amp; Repl - 3674 Sunshine</t>
  </si>
  <si>
    <t>DK22540-252100A</t>
  </si>
  <si>
    <t>2" PE Main Leak Repair at 1902 Will</t>
  </si>
  <si>
    <t>DH22541-252100A</t>
  </si>
  <si>
    <t>Lower 2 inch PE Main Line 214 Verde</t>
  </si>
  <si>
    <t>DL22534-257100A</t>
  </si>
  <si>
    <t>PVC Replacement on Ames (Bank to Me</t>
  </si>
  <si>
    <t>DK22506-252406S</t>
  </si>
  <si>
    <t>Relocate about 200' of 2" STL Gas</t>
  </si>
  <si>
    <t>DS22446-256100A</t>
  </si>
  <si>
    <t>PVC Replace Rd 2 South Ph1</t>
  </si>
  <si>
    <t>DP22256-253401A</t>
  </si>
  <si>
    <t>PVC - Replacement on Ames (Roosevel</t>
  </si>
  <si>
    <t>DK22459-252406S</t>
  </si>
  <si>
    <t>PVC - Replacement on Potter (Melody</t>
  </si>
  <si>
    <t>DK22435-252406S</t>
  </si>
  <si>
    <t>2" PVC Leak Repair at 1639 Russell</t>
  </si>
  <si>
    <t>DH22536-252100A</t>
  </si>
  <si>
    <t>2" PVC Leak Repair at 580 Knobhill</t>
  </si>
  <si>
    <t>DH22535-252100A</t>
  </si>
  <si>
    <t>2" PE main Leak Repair at 705 Meado</t>
  </si>
  <si>
    <t>DH22523-252100A</t>
  </si>
  <si>
    <t>Rosser St C&amp;M Repair</t>
  </si>
  <si>
    <t>DP22502-253100A</t>
  </si>
  <si>
    <t>PVC Replacement on Ames Ave (Benton</t>
  </si>
  <si>
    <t>DK22489-252406S</t>
  </si>
  <si>
    <t>2201 View Dr. Reloate</t>
  </si>
  <si>
    <t>DP22498-253500B</t>
  </si>
  <si>
    <t>MLE 7th St S - SF</t>
  </si>
  <si>
    <t>DL22442-257100A</t>
  </si>
  <si>
    <t>MLE - Marshall St from Suffock Ave</t>
  </si>
  <si>
    <t>DK22466-252400S</t>
  </si>
  <si>
    <t>CONT - RELOCATE 2336 MARLENE AVE</t>
  </si>
  <si>
    <t>DK22439-252100A</t>
  </si>
  <si>
    <t>2" PVC Main Repair at 1530 Palo Ver</t>
  </si>
  <si>
    <t>DH22495-252100A</t>
  </si>
  <si>
    <t>2" PVC Main Repair at 2101 Palo Ver</t>
  </si>
  <si>
    <t>DH22492-252100A</t>
  </si>
  <si>
    <t>2" PVC MAIN LEAK REPAIR AT 2649 ANI</t>
  </si>
  <si>
    <t>DH22482-252100A</t>
  </si>
  <si>
    <t>2" PVC Leak Repair at 1460 Nautilus</t>
  </si>
  <si>
    <t>DH22480-252100A</t>
  </si>
  <si>
    <t>REPL - 4900 Industrial Blvd</t>
  </si>
  <si>
    <t>DK22454-252100A</t>
  </si>
  <si>
    <t>Install and remove Ridgecrest St -</t>
  </si>
  <si>
    <t>DL22461-257100A</t>
  </si>
  <si>
    <t>255100A HIT LINE SE CORNER 1298 FIN</t>
  </si>
  <si>
    <t>DV22487-255100A</t>
  </si>
  <si>
    <t>LOWERING 2" STL MAIN AT LINDA VISTA</t>
  </si>
  <si>
    <t>DF22479-251500B</t>
  </si>
  <si>
    <t>737 FLORA ST C&amp;M REPAIR</t>
  </si>
  <si>
    <t>DP22468-253100A</t>
  </si>
  <si>
    <t>2" PE Main Replacement AT 2475 BAR</t>
  </si>
  <si>
    <t>DH22475-252100A</t>
  </si>
  <si>
    <t>Jovian Dr. Remove</t>
  </si>
  <si>
    <t>DP22425-253100A</t>
  </si>
  <si>
    <t>New Fence Beaverhead Flat Cornville</t>
  </si>
  <si>
    <t>DV10351-255900A</t>
  </si>
  <si>
    <t>G375</t>
  </si>
  <si>
    <t>New Easement acquisition for Firesk</t>
  </si>
  <si>
    <t>DA10351-250010A</t>
  </si>
  <si>
    <t>G374</t>
  </si>
  <si>
    <t>RWAZ</t>
  </si>
  <si>
    <t>AZ-094655-018; 10 year term limited</t>
  </si>
  <si>
    <t>DA10391-250010A</t>
  </si>
  <si>
    <t>New Land Right with Yavapai Apache</t>
  </si>
  <si>
    <t>DA10352-250010A</t>
  </si>
  <si>
    <t>2022 - Gas SO PDF Process</t>
  </si>
  <si>
    <t>DA10349-250974A</t>
  </si>
  <si>
    <t>G303</t>
  </si>
  <si>
    <t>S2</t>
  </si>
  <si>
    <t>FCS 4.6 Upgrade (UNSGAS)</t>
  </si>
  <si>
    <t>DA10355-250921A</t>
  </si>
  <si>
    <t>Misc. General Equipment</t>
  </si>
  <si>
    <t>39800101</t>
  </si>
  <si>
    <t>16025.0101-Plant in Service</t>
  </si>
  <si>
    <t>Communications Equipment-B397</t>
  </si>
  <si>
    <t>39700101</t>
  </si>
  <si>
    <t>Comm Equip- New SL</t>
  </si>
  <si>
    <t>257970A</t>
  </si>
  <si>
    <t>Backfilling Machine</t>
  </si>
  <si>
    <t>39600301</t>
  </si>
  <si>
    <t>Forklift</t>
  </si>
  <si>
    <t>39601201</t>
  </si>
  <si>
    <t>Backhoe</t>
  </si>
  <si>
    <t>39600401</t>
  </si>
  <si>
    <t>Pile Driver</t>
  </si>
  <si>
    <t>39601701</t>
  </si>
  <si>
    <t>Tools, Shop, and Garage Equipment</t>
  </si>
  <si>
    <t>39400101</t>
  </si>
  <si>
    <t>Tools,Shop,Gar Eq-New (Nog)</t>
  </si>
  <si>
    <t>256940A</t>
  </si>
  <si>
    <t>Truck</t>
  </si>
  <si>
    <t>39201101</t>
  </si>
  <si>
    <t>Passenger Car</t>
  </si>
  <si>
    <t>39200401</t>
  </si>
  <si>
    <t>Trailer</t>
  </si>
  <si>
    <t>39201001</t>
  </si>
  <si>
    <t>Furniture &amp; Office Equipment</t>
  </si>
  <si>
    <t>39100101</t>
  </si>
  <si>
    <t>Office Furn &amp; Eq - New (Pres)</t>
  </si>
  <si>
    <t>253910A</t>
  </si>
  <si>
    <t>Heating, Ventilating, or Air C-B390</t>
  </si>
  <si>
    <t>39001801</t>
  </si>
  <si>
    <t>Windows and Skylights-B390</t>
  </si>
  <si>
    <t>39004501</t>
  </si>
  <si>
    <t>Walls - Exterior and Canopies</t>
  </si>
  <si>
    <t>39004201</t>
  </si>
  <si>
    <t>Steel Frame-B390</t>
  </si>
  <si>
    <t>39003701</t>
  </si>
  <si>
    <t>Roof Coating</t>
  </si>
  <si>
    <t>39003002</t>
  </si>
  <si>
    <t>Lighting and Power System-B390</t>
  </si>
  <si>
    <t>39002201</t>
  </si>
  <si>
    <t>Walks, Driveways</t>
  </si>
  <si>
    <t>39004101</t>
  </si>
  <si>
    <t>Roads and Parking Areas-B390</t>
  </si>
  <si>
    <t>39002901</t>
  </si>
  <si>
    <t>Foundations, Retaining Walls, Tunne</t>
  </si>
  <si>
    <t>39001601</t>
  </si>
  <si>
    <t>Walls - Interior, Ceilings and Part</t>
  </si>
  <si>
    <t>39004301</t>
  </si>
  <si>
    <t>Conduit/Ductwork</t>
  </si>
  <si>
    <t>39002202</t>
  </si>
  <si>
    <t>Insulation-B390</t>
  </si>
  <si>
    <t>39002001</t>
  </si>
  <si>
    <t>Heaters</t>
  </si>
  <si>
    <t>39001812</t>
  </si>
  <si>
    <t>Doors or Hatchways</t>
  </si>
  <si>
    <t>39000401</t>
  </si>
  <si>
    <t>Air Conditioning Unit-B390</t>
  </si>
  <si>
    <t>39001802</t>
  </si>
  <si>
    <t>Sprinkler System-B390</t>
  </si>
  <si>
    <t>39001203</t>
  </si>
  <si>
    <t>Meters/Gauges-G385</t>
  </si>
  <si>
    <t>38500201</t>
  </si>
  <si>
    <t>Regulators-G385</t>
  </si>
  <si>
    <t>38500103</t>
  </si>
  <si>
    <t>Valves-G385</t>
  </si>
  <si>
    <t>38500701</t>
  </si>
  <si>
    <t>Steel Piping-G385</t>
  </si>
  <si>
    <t>38500501</t>
  </si>
  <si>
    <t>Recorders-G385</t>
  </si>
  <si>
    <t>38500102</t>
  </si>
  <si>
    <t>Regulator Installations</t>
  </si>
  <si>
    <t>38400101</t>
  </si>
  <si>
    <t>Regulator Install - Bl - Nog</t>
  </si>
  <si>
    <t>256384A</t>
  </si>
  <si>
    <t>Regulators-G383</t>
  </si>
  <si>
    <t>38300101</t>
  </si>
  <si>
    <t>Meter Installations</t>
  </si>
  <si>
    <t>38200101</t>
  </si>
  <si>
    <t>Meters-G381</t>
  </si>
  <si>
    <t>38100101</t>
  </si>
  <si>
    <t>Steel Pipe-G380</t>
  </si>
  <si>
    <t>38000201</t>
  </si>
  <si>
    <t>Plastic Pipe-G380</t>
  </si>
  <si>
    <t>38000101</t>
  </si>
  <si>
    <t>PVC - Abandonment on Potter Ave.</t>
  </si>
  <si>
    <t>DK22448-252406S</t>
  </si>
  <si>
    <t>PI Service Repl- King</t>
  </si>
  <si>
    <t>252380B</t>
  </si>
  <si>
    <t>Mass-Conversion</t>
  </si>
  <si>
    <t>ABANDONED MAIN BONITO ST</t>
  </si>
  <si>
    <t>DF22511-251100A</t>
  </si>
  <si>
    <t>Steel Piping-G379</t>
  </si>
  <si>
    <t>37900501</t>
  </si>
  <si>
    <t>Detectors-G379</t>
  </si>
  <si>
    <t>37900101</t>
  </si>
  <si>
    <t>Filter/Separator,Coalescing-G379</t>
  </si>
  <si>
    <t>37902001</t>
  </si>
  <si>
    <t>Black Canyon City Gate Reg Station</t>
  </si>
  <si>
    <t>DP21344-253379A</t>
  </si>
  <si>
    <t>Valves-G379</t>
  </si>
  <si>
    <t>37900701</t>
  </si>
  <si>
    <t>Meters/Gauges-G379</t>
  </si>
  <si>
    <t>37900201</t>
  </si>
  <si>
    <t>Regulators-G379</t>
  </si>
  <si>
    <t>37900103</t>
  </si>
  <si>
    <t>Valves-G378</t>
  </si>
  <si>
    <t>37801001</t>
  </si>
  <si>
    <t>Steel Piping-G378</t>
  </si>
  <si>
    <t>37800501</t>
  </si>
  <si>
    <t>Regulators-G378</t>
  </si>
  <si>
    <t>37800103</t>
  </si>
  <si>
    <t>Meters/Gauges-G378</t>
  </si>
  <si>
    <t>37800201</t>
  </si>
  <si>
    <t>Other Equipment-G376</t>
  </si>
  <si>
    <t>37600301</t>
  </si>
  <si>
    <t>Other Distr Eq CP - Bl - Verde</t>
  </si>
  <si>
    <t>255387A</t>
  </si>
  <si>
    <t>Steel Pipe-G376</t>
  </si>
  <si>
    <t>37600201</t>
  </si>
  <si>
    <t>Plastic Pipe-G376</t>
  </si>
  <si>
    <t>37600101</t>
  </si>
  <si>
    <t>Expired Customer Advances for Show</t>
  </si>
  <si>
    <t>EXADVL0-257101R</t>
  </si>
  <si>
    <t>Expired Customer Advances for Presc</t>
  </si>
  <si>
    <t>EXADVP0-253101R</t>
  </si>
  <si>
    <t>Expired Customer Advances for Kingm</t>
  </si>
  <si>
    <t>EXADVK0-252101R</t>
  </si>
  <si>
    <t>Mains - Blkt Refunds- Verde</t>
  </si>
  <si>
    <t>255101R</t>
  </si>
  <si>
    <t>Mains - Blkt Refunds - Flag</t>
  </si>
  <si>
    <t>251101R</t>
  </si>
  <si>
    <t>645 Sky Terrace Dr. C&amp;M Repair</t>
  </si>
  <si>
    <t>DP22162-253100A</t>
  </si>
  <si>
    <t>Remove Dresser - 152 W Buffalo - HB</t>
  </si>
  <si>
    <t>DL22583-257100A</t>
  </si>
  <si>
    <t>SI - Upgrading System 6</t>
  </si>
  <si>
    <t>DK22394-252400S</t>
  </si>
  <si>
    <t>MLE 25 S Foothills Blvd - TY</t>
  </si>
  <si>
    <t>DL22407-257100A</t>
  </si>
  <si>
    <t>Easements, ROW - Perpetual-G374</t>
  </si>
  <si>
    <t>37400201</t>
  </si>
  <si>
    <t>ES</t>
  </si>
  <si>
    <t>10 Year Easements and Rights o-G374</t>
  </si>
  <si>
    <t>37400203</t>
  </si>
  <si>
    <t>Software</t>
  </si>
  <si>
    <t>30300101</t>
  </si>
  <si>
    <t>Work Order Description</t>
  </si>
  <si>
    <t>Work Order Number</t>
  </si>
  <si>
    <t>External Account Code</t>
  </si>
  <si>
    <t>Eng In Service Year</t>
  </si>
  <si>
    <t>In Service Year</t>
  </si>
  <si>
    <t>GL JE Code</t>
  </si>
  <si>
    <t>FERC Activity Code Desc</t>
  </si>
  <si>
    <t>Asset Activity Description</t>
  </si>
  <si>
    <t>Retirement Unit Desc</t>
  </si>
  <si>
    <t>External Retire Unit</t>
  </si>
  <si>
    <t>System ID</t>
  </si>
  <si>
    <t>Voltage</t>
  </si>
  <si>
    <t>Sub Account</t>
  </si>
  <si>
    <t>Sub Acct Code</t>
  </si>
  <si>
    <t>GL Account</t>
  </si>
  <si>
    <t>GL Posting Mo Yr</t>
  </si>
  <si>
    <r>
      <rPr>
        <sz val="8"/>
        <color theme="1"/>
        <rFont val="Calibri"/>
        <family val="2"/>
      </rPr>
      <t xml:space="preserve">FERC Activity Code Desc is equal to / is in </t>
    </r>
    <r>
      <rPr>
        <b/>
        <sz val="8"/>
        <color theme="1"/>
        <rFont val="Calibri"/>
        <family val="2"/>
      </rPr>
      <t>Addition</t>
    </r>
  </si>
  <si>
    <r>
      <rPr>
        <sz val="8"/>
        <color theme="1"/>
        <rFont val="Calibri"/>
        <family val="2"/>
      </rPr>
      <t xml:space="preserve">Company ID is equal to / is in </t>
    </r>
    <r>
      <rPr>
        <b/>
        <sz val="8"/>
        <color theme="1"/>
        <rFont val="Calibri"/>
        <family val="2"/>
      </rPr>
      <t>32</t>
    </r>
  </si>
  <si>
    <r>
      <rPr>
        <sz val="8"/>
        <color theme="1"/>
        <rFont val="Calibri"/>
        <family val="2"/>
      </rPr>
      <t xml:space="preserve">GL Posting Mo Yr is equal to </t>
    </r>
    <r>
      <rPr>
        <b/>
        <sz val="8"/>
        <color theme="1"/>
        <rFont val="Calibri"/>
        <family val="2"/>
      </rPr>
      <t>202507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202508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202509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202510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202511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202512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202601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202602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202603</t>
    </r>
  </si>
  <si>
    <r>
      <rPr>
        <sz val="8"/>
        <color theme="1"/>
        <rFont val="Calibri"/>
        <family val="2"/>
      </rPr>
      <t xml:space="preserve">External Account Code is not LIKE (pattern match) </t>
    </r>
    <r>
      <rPr>
        <b/>
        <sz val="8"/>
        <color theme="1"/>
        <rFont val="Calibri"/>
        <family val="2"/>
      </rPr>
      <t>%ARC</t>
    </r>
  </si>
  <si>
    <t>UNSG Rate Post Test Monthly Asset Addition Activity - All by In Service Date</t>
  </si>
  <si>
    <t>UNSG Rate Post Test Monthly Asset Retirement Activity - All by In Service Date</t>
  </si>
  <si>
    <t>PA - RT - Project ans Task Search</t>
  </si>
  <si>
    <t>Project Detail</t>
  </si>
  <si>
    <t>Time run: 3/12/2026 10:29:04 AM</t>
  </si>
  <si>
    <r>
      <rPr>
        <sz val="8"/>
        <color theme="1"/>
        <rFont val="Calibri"/>
        <family val="2"/>
      </rPr>
      <t xml:space="preserve">Class Category is equal to / is in </t>
    </r>
    <r>
      <rPr>
        <b/>
        <sz val="8"/>
        <color theme="1"/>
        <rFont val="Calibri"/>
        <family val="2"/>
      </rPr>
      <t>Unitization Method</t>
    </r>
  </si>
  <si>
    <r>
      <rPr>
        <sz val="8"/>
        <color theme="1"/>
        <rFont val="Calibri"/>
        <family val="2"/>
      </rPr>
      <t xml:space="preserve">PROJ$Retirement FERC is LIKE (pattern match) </t>
    </r>
    <r>
      <rPr>
        <b/>
        <sz val="8"/>
        <color theme="1"/>
        <rFont val="Calibri"/>
        <family val="2"/>
      </rPr>
      <t>G%</t>
    </r>
  </si>
  <si>
    <t>Project Type Class</t>
  </si>
  <si>
    <t>Project Type</t>
  </si>
  <si>
    <t>Project Number</t>
  </si>
  <si>
    <t>Project Name</t>
  </si>
  <si>
    <t>Class Code</t>
  </si>
  <si>
    <t>Carrying Out Organization</t>
  </si>
  <si>
    <t>Project Status</t>
  </si>
  <si>
    <t>Capital Interest Eligible</t>
  </si>
  <si>
    <t>Capital Interest Stop Date</t>
  </si>
  <si>
    <t>PROJ$Retirement FERC</t>
  </si>
  <si>
    <t>Capital</t>
  </si>
  <si>
    <t>UNS Capital No A&amp;G</t>
  </si>
  <si>
    <t>250971A</t>
  </si>
  <si>
    <t>SCBA 2013 All Districts</t>
  </si>
  <si>
    <t>Estimated Asset</t>
  </si>
  <si>
    <t>UNSG N Az Gas Admin</t>
  </si>
  <si>
    <t>Active</t>
  </si>
  <si>
    <t>N</t>
  </si>
  <si>
    <t>UNSE Capital</t>
  </si>
  <si>
    <t>312362A</t>
  </si>
  <si>
    <t>Land Purchase LH Admin Build</t>
  </si>
  <si>
    <t>Specific As-Builts</t>
  </si>
  <si>
    <t>UNSE Mohave Electric Admin</t>
  </si>
  <si>
    <t>G389</t>
  </si>
  <si>
    <t>UNSG Capital</t>
  </si>
  <si>
    <t>250000A</t>
  </si>
  <si>
    <t>UNSG Transportation Equip</t>
  </si>
  <si>
    <t>250001A</t>
  </si>
  <si>
    <t>UNSG Advances Convert to CIAC</t>
  </si>
  <si>
    <t>Manual</t>
  </si>
  <si>
    <t>250010A</t>
  </si>
  <si>
    <t>Dist Land Rghts Facilities</t>
  </si>
  <si>
    <t>250391A</t>
  </si>
  <si>
    <t>UNSG Non-Roll Up</t>
  </si>
  <si>
    <t>UNSG Unspecified</t>
  </si>
  <si>
    <t>Y</t>
  </si>
  <si>
    <t>250900A</t>
  </si>
  <si>
    <t>Structures &amp; Improve (Admin)</t>
  </si>
  <si>
    <t>UNSG Flagstaff Gas</t>
  </si>
  <si>
    <t>250910A</t>
  </si>
  <si>
    <t>Office Furn &amp; Eq - New</t>
  </si>
  <si>
    <t>250911A</t>
  </si>
  <si>
    <t>Upgrade MVRS Handhelds - UNSG</t>
  </si>
  <si>
    <t>250912B</t>
  </si>
  <si>
    <t>Comp Equip- Rep</t>
  </si>
  <si>
    <t>250912C</t>
  </si>
  <si>
    <t>GPS Development &amp; Enhancements</t>
  </si>
  <si>
    <t>250913A</t>
  </si>
  <si>
    <t>Comp Software - New</t>
  </si>
  <si>
    <t>250914A</t>
  </si>
  <si>
    <t>UNSG Telephone Upgrades</t>
  </si>
  <si>
    <t>250915A</t>
  </si>
  <si>
    <t>ESRI Upgrade</t>
  </si>
  <si>
    <t>250917A</t>
  </si>
  <si>
    <t>Systems IT Equip - UNSG</t>
  </si>
  <si>
    <t>250919A</t>
  </si>
  <si>
    <t>Telvent ArcFM /Dsgnr/WFM</t>
  </si>
  <si>
    <t>250921A</t>
  </si>
  <si>
    <t>250922A</t>
  </si>
  <si>
    <t>Trans Eq &lt; 1 Ton - New</t>
  </si>
  <si>
    <t>250922B</t>
  </si>
  <si>
    <t>Trans Eq &lt; 1 Ton - Rep</t>
  </si>
  <si>
    <t>250923A</t>
  </si>
  <si>
    <t>Trans Eq &gt; 1 Ton - New</t>
  </si>
  <si>
    <t>250923B</t>
  </si>
  <si>
    <t>Trans Eq &gt; 1 Ton - Rep</t>
  </si>
  <si>
    <t>2509312</t>
  </si>
  <si>
    <t>Network &amp; Data Equip - Admin</t>
  </si>
  <si>
    <t>250938A</t>
  </si>
  <si>
    <t>UNSG Misc. Equipment</t>
  </si>
  <si>
    <t>250940B</t>
  </si>
  <si>
    <t>Tools,Shop,Gar Eq - Rep</t>
  </si>
  <si>
    <t>250950A</t>
  </si>
  <si>
    <t>Laboratory Equip - New</t>
  </si>
  <si>
    <t>G395</t>
  </si>
  <si>
    <t>250950B</t>
  </si>
  <si>
    <t>Laboratory Equip - Rep</t>
  </si>
  <si>
    <t>250960A</t>
  </si>
  <si>
    <t>Power Op Eq - New</t>
  </si>
  <si>
    <t>250960B</t>
  </si>
  <si>
    <t>Power Op Eq - Rep</t>
  </si>
  <si>
    <t>250961B</t>
  </si>
  <si>
    <t>2025 ND UNSG Infra Ref UNSG</t>
  </si>
  <si>
    <t>250972A</t>
  </si>
  <si>
    <t>UNSG Digital Recorders</t>
  </si>
  <si>
    <t>250974A</t>
  </si>
  <si>
    <t>250975A</t>
  </si>
  <si>
    <t>SCBA 2025 All Districts</t>
  </si>
  <si>
    <t>250977A</t>
  </si>
  <si>
    <t>ND UNS Gas AMI Implementation</t>
  </si>
  <si>
    <t>251100A</t>
  </si>
  <si>
    <t>Mains - Blanket - Flag</t>
  </si>
  <si>
    <t>Blanket As-Builts</t>
  </si>
  <si>
    <t>251200A</t>
  </si>
  <si>
    <t>Services - Rep - Flag</t>
  </si>
  <si>
    <t>251200B</t>
  </si>
  <si>
    <t>Mains- Repl. - Flagstaff</t>
  </si>
  <si>
    <t>251300S</t>
  </si>
  <si>
    <t>Mains-Spec-Flagstaff</t>
  </si>
  <si>
    <t>251302A</t>
  </si>
  <si>
    <t>Franchise Specific Flagstaff</t>
  </si>
  <si>
    <t>G302</t>
  </si>
  <si>
    <t>251303A</t>
  </si>
  <si>
    <t>2015 ND cStor UNSG Flagstaff</t>
  </si>
  <si>
    <t>251306S</t>
  </si>
  <si>
    <t>Mains Pinetop Transmission</t>
  </si>
  <si>
    <t>251307S</t>
  </si>
  <si>
    <t>Mains-Sp-Sierra Pines 8-Show L</t>
  </si>
  <si>
    <t>251369A</t>
  </si>
  <si>
    <t>Regulator on Transmisson Line</t>
  </si>
  <si>
    <t>G369</t>
  </si>
  <si>
    <t>251376B</t>
  </si>
  <si>
    <t>Mains Volun Repl - Flag</t>
  </si>
  <si>
    <t>251378A</t>
  </si>
  <si>
    <t>Meas&amp;Reg Sta Distribution-Flag</t>
  </si>
  <si>
    <t>251379A</t>
  </si>
  <si>
    <t>Meas &amp; Reg Sta City Gate-Flag</t>
  </si>
  <si>
    <t>Blanket Inventory Item</t>
  </si>
  <si>
    <t>G387</t>
  </si>
  <si>
    <t>251400S</t>
  </si>
  <si>
    <t>Mains-System Improv-Flag</t>
  </si>
  <si>
    <t>251500A</t>
  </si>
  <si>
    <t>Mains - Bellemont Lateral</t>
  </si>
  <si>
    <t>251500B</t>
  </si>
  <si>
    <t>PI Mains - Flagstaff</t>
  </si>
  <si>
    <t>251502A</t>
  </si>
  <si>
    <t>JW Powell and 89A PI</t>
  </si>
  <si>
    <t>251900A</t>
  </si>
  <si>
    <t>Structures &amp; Improv-New(Flag)</t>
  </si>
  <si>
    <t>251910A</t>
  </si>
  <si>
    <t>Office Furn &amp; Equip-New(Flag)</t>
  </si>
  <si>
    <t>251922A</t>
  </si>
  <si>
    <t>Trans Eq &lt; 1 Ton-New(Flag)</t>
  </si>
  <si>
    <t>251922B</t>
  </si>
  <si>
    <t>Trans Eq &lt; 1 Ton-Rep(Flag)</t>
  </si>
  <si>
    <t>251923A</t>
  </si>
  <si>
    <t>Trans Eq &gt; 1 Ton-New(Flag)</t>
  </si>
  <si>
    <t>251923B</t>
  </si>
  <si>
    <t>Trans Eq &gt; 1 Ton-Rep(Flag)</t>
  </si>
  <si>
    <t>251930A</t>
  </si>
  <si>
    <t>Stores Equip - New (Flag)</t>
  </si>
  <si>
    <t>G393</t>
  </si>
  <si>
    <t>2519312</t>
  </si>
  <si>
    <t>Network &amp; Data Equip - Flag</t>
  </si>
  <si>
    <t>251940B</t>
  </si>
  <si>
    <t>Tools,Shop,Gar Eq-Rep(Flag)</t>
  </si>
  <si>
    <t>251950A</t>
  </si>
  <si>
    <t>Laboratory Equip-New(Flag)</t>
  </si>
  <si>
    <t>251950B</t>
  </si>
  <si>
    <t>Laboratory Equip-Rep(Flag)</t>
  </si>
  <si>
    <t>251960A</t>
  </si>
  <si>
    <t>Power Operated Eq-New(Flag)</t>
  </si>
  <si>
    <t>251960B</t>
  </si>
  <si>
    <t>Power Operated Eq-Rep(Flag)</t>
  </si>
  <si>
    <t>251971A</t>
  </si>
  <si>
    <t>2024 Conference Room Mod-UESG</t>
  </si>
  <si>
    <t>251AMRN</t>
  </si>
  <si>
    <t>Meters (AMR) - Flag</t>
  </si>
  <si>
    <t>252100A</t>
  </si>
  <si>
    <t>Mains - Blanket - King</t>
  </si>
  <si>
    <t>UNSG Kingman Gas</t>
  </si>
  <si>
    <t>252101R</t>
  </si>
  <si>
    <t>Mains - Blkt Refunds - King</t>
  </si>
  <si>
    <t>252200A</t>
  </si>
  <si>
    <t>Services - Rep - King</t>
  </si>
  <si>
    <t>252200B</t>
  </si>
  <si>
    <t>Mains- Repl. - Kingman</t>
  </si>
  <si>
    <t>252300A</t>
  </si>
  <si>
    <t>Franchise - Lake Havasu</t>
  </si>
  <si>
    <t>252302A</t>
  </si>
  <si>
    <t>Franchise - Kingman</t>
  </si>
  <si>
    <t>252376B</t>
  </si>
  <si>
    <t>Mains Volun Repl - King</t>
  </si>
  <si>
    <t>252378A</t>
  </si>
  <si>
    <t>Meas&amp;Reg Sta Distribution-King</t>
  </si>
  <si>
    <t>252379A</t>
  </si>
  <si>
    <t>Meas&amp;Reg Sta City Gate-King</t>
  </si>
  <si>
    <t>252380C</t>
  </si>
  <si>
    <t>PI Service Repl - Havasu</t>
  </si>
  <si>
    <t>252385A</t>
  </si>
  <si>
    <t>Industrial Metering - King</t>
  </si>
  <si>
    <t>252391A</t>
  </si>
  <si>
    <t>UNSG Non-AFUDC</t>
  </si>
  <si>
    <t>252400S</t>
  </si>
  <si>
    <t>Mains-System Improv-King</t>
  </si>
  <si>
    <t>252401S</t>
  </si>
  <si>
    <t>PVC Replacement - LH</t>
  </si>
  <si>
    <t>252403S</t>
  </si>
  <si>
    <t>Main/Services PVC Replace LHC</t>
  </si>
  <si>
    <t>252404S</t>
  </si>
  <si>
    <t>Main &amp; Services PVC Repl KNG</t>
  </si>
  <si>
    <t>252405S</t>
  </si>
  <si>
    <t>Services PVC Replacement LHC</t>
  </si>
  <si>
    <t>252406S</t>
  </si>
  <si>
    <t>Mains PVC Replacement KNG</t>
  </si>
  <si>
    <t>252500B</t>
  </si>
  <si>
    <t>PI Mains - Kingman</t>
  </si>
  <si>
    <t>252501B</t>
  </si>
  <si>
    <t>PI Mains - Lake Havasu</t>
  </si>
  <si>
    <t>252760A</t>
  </si>
  <si>
    <t>Golden Valley Pipelin</t>
  </si>
  <si>
    <t>252790A</t>
  </si>
  <si>
    <t>Golden Valley Tap&amp; Reg Station</t>
  </si>
  <si>
    <t>252850A</t>
  </si>
  <si>
    <t>BMGS Meter Station</t>
  </si>
  <si>
    <t>252900A</t>
  </si>
  <si>
    <t>Struct &amp; Improv-New (King)</t>
  </si>
  <si>
    <t>252910A</t>
  </si>
  <si>
    <t>Office Furn &amp; Equip-New (King)</t>
  </si>
  <si>
    <t>252912A</t>
  </si>
  <si>
    <t>Comp Equip - New (King)</t>
  </si>
  <si>
    <t>252913B</t>
  </si>
  <si>
    <t>2022 ND UNSG Storage Refresh</t>
  </si>
  <si>
    <t>252922A</t>
  </si>
  <si>
    <t>Trans Eq &lt; 1 Ton-New (King)</t>
  </si>
  <si>
    <t>252923A</t>
  </si>
  <si>
    <t>Trans Eq &gt; 1 Ton-New (King)</t>
  </si>
  <si>
    <t>252930A</t>
  </si>
  <si>
    <t>Stores Equip - New (King)</t>
  </si>
  <si>
    <t>2529312</t>
  </si>
  <si>
    <t>Network &amp; Data Equip - King</t>
  </si>
  <si>
    <t>252940B</t>
  </si>
  <si>
    <t>Tools, Shop, Gar Eq-Rep(King)</t>
  </si>
  <si>
    <t>252950A</t>
  </si>
  <si>
    <t>Laboratory Equip - New (King)</t>
  </si>
  <si>
    <t>252960B</t>
  </si>
  <si>
    <t>Power Op Eq - Rep (King)</t>
  </si>
  <si>
    <t>252970A</t>
  </si>
  <si>
    <t>Comm Equip - New (King)</t>
  </si>
  <si>
    <t>252974A</t>
  </si>
  <si>
    <t>Land &amp; Land Rights (King)</t>
  </si>
  <si>
    <t>252AMRN</t>
  </si>
  <si>
    <t>Meters (AMR) - King</t>
  </si>
  <si>
    <t>253100A</t>
  </si>
  <si>
    <t>Mains - Blanket - Pres</t>
  </si>
  <si>
    <t>UNSG Prescott Gas</t>
  </si>
  <si>
    <t>253101R</t>
  </si>
  <si>
    <t>Mains - Blkt Refunds - Pres</t>
  </si>
  <si>
    <t>253200B</t>
  </si>
  <si>
    <t>Mains- Repl. - Prescott</t>
  </si>
  <si>
    <t>253202B</t>
  </si>
  <si>
    <t>PI Mains 6 -10 Sundog-Pres</t>
  </si>
  <si>
    <t>253203B</t>
  </si>
  <si>
    <t>PI Mains Repl - Prescott</t>
  </si>
  <si>
    <t>253302A</t>
  </si>
  <si>
    <t>Franchise - Prescott</t>
  </si>
  <si>
    <t>253376B</t>
  </si>
  <si>
    <t>Mains Volun Repl - Pres</t>
  </si>
  <si>
    <t>253378A</t>
  </si>
  <si>
    <t>Meas&amp;Reg Sta Distribution-Pres</t>
  </si>
  <si>
    <t>253378B</t>
  </si>
  <si>
    <t>Meas&amp;RegStaEqGen-Rep-Bch-P</t>
  </si>
  <si>
    <t>253379A</t>
  </si>
  <si>
    <t>Meas &amp; Reg Sta City Gate-Pres</t>
  </si>
  <si>
    <t>253379B</t>
  </si>
  <si>
    <t>Meas &amp; Reg Sta Eq- Rep- Pres</t>
  </si>
  <si>
    <t>253385B</t>
  </si>
  <si>
    <t>Ind Meas &amp; Reg Sta Eq Repl</t>
  </si>
  <si>
    <t>253400A</t>
  </si>
  <si>
    <t>Mains-Blanket-Prescott Valley</t>
  </si>
  <si>
    <t>253400S</t>
  </si>
  <si>
    <t>Mains-System Improv-Pres</t>
  </si>
  <si>
    <t>253401A</t>
  </si>
  <si>
    <t>Mains - Chino Valley</t>
  </si>
  <si>
    <t>253402S</t>
  </si>
  <si>
    <t>EPNG PV 3 to Wilkinson</t>
  </si>
  <si>
    <t>253406S</t>
  </si>
  <si>
    <t>Mains - 99# Sys Imp - Pres</t>
  </si>
  <si>
    <t>253500B</t>
  </si>
  <si>
    <t>PI Mains - Prescott</t>
  </si>
  <si>
    <t>253501B</t>
  </si>
  <si>
    <t>PI Mains-PrescottVall-Billable</t>
  </si>
  <si>
    <t>253504B</t>
  </si>
  <si>
    <t>PI - Brush St Senator Hwy</t>
  </si>
  <si>
    <t>253506B</t>
  </si>
  <si>
    <t>PI - Park Ave Robinson Dr</t>
  </si>
  <si>
    <t>253507B</t>
  </si>
  <si>
    <t>PI - Robert Rd PV Ph 2</t>
  </si>
  <si>
    <t>253508A</t>
  </si>
  <si>
    <t>SR89 ADOT PROJECT - PRES</t>
  </si>
  <si>
    <t>253600A</t>
  </si>
  <si>
    <t>Mains - Sys Imp - Dewey</t>
  </si>
  <si>
    <t>253701A</t>
  </si>
  <si>
    <t>Reg Sta. Blanket- Chino</t>
  </si>
  <si>
    <t>253760A</t>
  </si>
  <si>
    <t>Drake Main</t>
  </si>
  <si>
    <t>253790A</t>
  </si>
  <si>
    <t>Drake Tap &amp; Reg Station</t>
  </si>
  <si>
    <t>253850A</t>
  </si>
  <si>
    <t>Drake Meter Station</t>
  </si>
  <si>
    <t>253900A</t>
  </si>
  <si>
    <t>Struct &amp; Improv - New (Pres)</t>
  </si>
  <si>
    <t>253900B</t>
  </si>
  <si>
    <t>Struct &amp; Improv - Rep(Pres)</t>
  </si>
  <si>
    <t>253901A</t>
  </si>
  <si>
    <t>UNSG Training Facility</t>
  </si>
  <si>
    <t>253912A</t>
  </si>
  <si>
    <t>Comp Equip- New (Pres)</t>
  </si>
  <si>
    <t>253922A</t>
  </si>
  <si>
    <t>Trans Eq &lt; 1 Ton-New (Pres)</t>
  </si>
  <si>
    <t>253923A</t>
  </si>
  <si>
    <t>Trans Eq &gt; 1 Ton-New (Pres)</t>
  </si>
  <si>
    <t>253930A</t>
  </si>
  <si>
    <t>Stores Equip - New (Pres)</t>
  </si>
  <si>
    <t>2539312</t>
  </si>
  <si>
    <t>Network &amp; Data Equip - Pres</t>
  </si>
  <si>
    <t>253940B</t>
  </si>
  <si>
    <t>Tools/Shop &amp; Gar Eq Repl Pres</t>
  </si>
  <si>
    <t>253950A</t>
  </si>
  <si>
    <t>Laboratory Equip - New (Pres)</t>
  </si>
  <si>
    <t>253960A</t>
  </si>
  <si>
    <t>Power Op Eq - New (Pres)</t>
  </si>
  <si>
    <t>253970A</t>
  </si>
  <si>
    <t>Comm Equip - New (Pres)</t>
  </si>
  <si>
    <t>253AMRN</t>
  </si>
  <si>
    <t>Meters (AMR) - Prescott</t>
  </si>
  <si>
    <t>254369B</t>
  </si>
  <si>
    <t>Griffith Meter Station Valves</t>
  </si>
  <si>
    <t>255100A</t>
  </si>
  <si>
    <t>Mains - Blanket - Verde</t>
  </si>
  <si>
    <t>UNSG Verde Valley Gas</t>
  </si>
  <si>
    <t>255200B</t>
  </si>
  <si>
    <t>PI Mains Repl - Verde Valley</t>
  </si>
  <si>
    <t>255300A</t>
  </si>
  <si>
    <t>Franchise - Verde</t>
  </si>
  <si>
    <t>255300S</t>
  </si>
  <si>
    <t>Mains-Sp-Red Rock Lp Sub-Sed</t>
  </si>
  <si>
    <t>255301S</t>
  </si>
  <si>
    <t>Mains-Sp-VOC-Sedona</t>
  </si>
  <si>
    <t>255303S</t>
  </si>
  <si>
    <t>Mains - Painted Cliffs - Verde</t>
  </si>
  <si>
    <t>255376B</t>
  </si>
  <si>
    <t>Mains Volun Repl - Verde</t>
  </si>
  <si>
    <t>255378A</t>
  </si>
  <si>
    <t>Meas&amp;Reg Sta DistributionVerde</t>
  </si>
  <si>
    <t>255379A</t>
  </si>
  <si>
    <t>Meas &amp; Reg Sta City Gate-Verde</t>
  </si>
  <si>
    <t>255389A</t>
  </si>
  <si>
    <t>Verde District Office Land</t>
  </si>
  <si>
    <t>255400S</t>
  </si>
  <si>
    <t>Mains-System Improv-Verd</t>
  </si>
  <si>
    <t>255500B</t>
  </si>
  <si>
    <t>PI Mains - Verde</t>
  </si>
  <si>
    <t>255501B</t>
  </si>
  <si>
    <t>PI - ADOT HWY 260</t>
  </si>
  <si>
    <t>255900A</t>
  </si>
  <si>
    <t>Struct &amp; Improv- New (Verde)</t>
  </si>
  <si>
    <t>255901A</t>
  </si>
  <si>
    <t>Verde District Office Building</t>
  </si>
  <si>
    <t>255910A</t>
  </si>
  <si>
    <t>Office Furn &amp; Eq-New (Verde)</t>
  </si>
  <si>
    <t>255912A</t>
  </si>
  <si>
    <t>Comp Equip - New (Verde)</t>
  </si>
  <si>
    <t>255922A</t>
  </si>
  <si>
    <t>Trans Eq &lt; 1 Ton - New (Verde)</t>
  </si>
  <si>
    <t>255922B</t>
  </si>
  <si>
    <t>Trans Eq &lt; 1 Ton - Rep (Verde)</t>
  </si>
  <si>
    <t>255923B</t>
  </si>
  <si>
    <t>Trans Eq &gt; 1 Ton - Rep (Verde)</t>
  </si>
  <si>
    <t>255930A</t>
  </si>
  <si>
    <t>Stores Equip - New (Verde)</t>
  </si>
  <si>
    <t>2559312</t>
  </si>
  <si>
    <t>Network &amp; Data Equip - Verde</t>
  </si>
  <si>
    <t>255940B</t>
  </si>
  <si>
    <t>Tools &amp; Gar Equip Repl Verde</t>
  </si>
  <si>
    <t>255950A</t>
  </si>
  <si>
    <t>Laboratory Equip - New (Verde)</t>
  </si>
  <si>
    <t>255950B</t>
  </si>
  <si>
    <t>Lab Equip Repl Verde</t>
  </si>
  <si>
    <t>255960B</t>
  </si>
  <si>
    <t>Power Operated Eq-Rep(Verde)</t>
  </si>
  <si>
    <t>255970A</t>
  </si>
  <si>
    <t>Comm Equip - New (Verde)</t>
  </si>
  <si>
    <t>255AMRN</t>
  </si>
  <si>
    <t>Meters (AMR) - Verde</t>
  </si>
  <si>
    <t>256100A</t>
  </si>
  <si>
    <t>Mains - Blanket - Nog</t>
  </si>
  <si>
    <t>UNSG Santa Cruz Gas</t>
  </si>
  <si>
    <t>256101A</t>
  </si>
  <si>
    <t>Valve Replacement Nogales</t>
  </si>
  <si>
    <t>256101R</t>
  </si>
  <si>
    <t>Mains - Blanket Refund - Nog</t>
  </si>
  <si>
    <t>256200A</t>
  </si>
  <si>
    <t>Services - Rep - Nog</t>
  </si>
  <si>
    <t>256376B</t>
  </si>
  <si>
    <t>Mains Volun Repl - Nog</t>
  </si>
  <si>
    <t>256378A</t>
  </si>
  <si>
    <t>Meas&amp;Reg Sta Distribution-Nog</t>
  </si>
  <si>
    <t>256379A</t>
  </si>
  <si>
    <t>Meas &amp; Reg Sta City Gate-Nog</t>
  </si>
  <si>
    <t>256379B</t>
  </si>
  <si>
    <t>Meas &amp; Reg Sta Eq-Rep-Nog</t>
  </si>
  <si>
    <t>256400S</t>
  </si>
  <si>
    <t>Mains-System Improv-Nog</t>
  </si>
  <si>
    <t>256500B</t>
  </si>
  <si>
    <t>PI Mains - Nogales</t>
  </si>
  <si>
    <t>256501B</t>
  </si>
  <si>
    <t>PI - Old Tucson Rd Crossing</t>
  </si>
  <si>
    <t>256900A</t>
  </si>
  <si>
    <t>Struct &amp; Improv - New(Nog)</t>
  </si>
  <si>
    <t>256910A</t>
  </si>
  <si>
    <t>Office Furn &amp; Equip-New(Nog)</t>
  </si>
  <si>
    <t>256912A</t>
  </si>
  <si>
    <t>Comp Equip - New(Nog)</t>
  </si>
  <si>
    <t>256912B</t>
  </si>
  <si>
    <t>Comp Equip- Rep (Nog)</t>
  </si>
  <si>
    <t>256922A</t>
  </si>
  <si>
    <t>Trans Eq &lt; 1 Ton-New (Nog)</t>
  </si>
  <si>
    <t>256922B</t>
  </si>
  <si>
    <t>Trans Eq &lt; 1 Ton-Rep (Nog)</t>
  </si>
  <si>
    <t>256923A</t>
  </si>
  <si>
    <t>Trans Eq &gt; 1 Ton-New (Nog)</t>
  </si>
  <si>
    <t>256923B</t>
  </si>
  <si>
    <t>Trans Eq &gt; 1 Ton-Rep (Nog)</t>
  </si>
  <si>
    <t>2569312</t>
  </si>
  <si>
    <t>Network &amp; Data Equip - Snt Cz</t>
  </si>
  <si>
    <t>256940B</t>
  </si>
  <si>
    <t>Tools,Shop,Gar Eq-Rep (Nog)</t>
  </si>
  <si>
    <t>256950A</t>
  </si>
  <si>
    <t>Laboratory Equip - New (Nog)</t>
  </si>
  <si>
    <t>256950B</t>
  </si>
  <si>
    <t>Laboratory Equip - Rep (Nog)</t>
  </si>
  <si>
    <t>256960A</t>
  </si>
  <si>
    <t>Power Op Eq - New (Nog)</t>
  </si>
  <si>
    <t>256960B</t>
  </si>
  <si>
    <t>Power Op Eq - Rep (Nog)</t>
  </si>
  <si>
    <t>256970A</t>
  </si>
  <si>
    <t>Comm Equip - New (Nog)</t>
  </si>
  <si>
    <t>256AMRN</t>
  </si>
  <si>
    <t>Meters (AMR) - Nog</t>
  </si>
  <si>
    <t>257100A</t>
  </si>
  <si>
    <t>Mains - Blanket - SL</t>
  </si>
  <si>
    <t>UNSG Show Low Gas</t>
  </si>
  <si>
    <t>257101R</t>
  </si>
  <si>
    <t>Mains - Blanket Refunds - SL</t>
  </si>
  <si>
    <t>257200B</t>
  </si>
  <si>
    <t>PI Mains - Show Low</t>
  </si>
  <si>
    <t>257300S</t>
  </si>
  <si>
    <t>Mains-Spec-SL</t>
  </si>
  <si>
    <t>257302S</t>
  </si>
  <si>
    <t>Franchise - Specific - SL</t>
  </si>
  <si>
    <t>257378A</t>
  </si>
  <si>
    <t>Meas&amp;Reg Sta Distribution-SL</t>
  </si>
  <si>
    <t>257379A</t>
  </si>
  <si>
    <t>Meas &amp; Reg Sta Eq Gen-BL-SL</t>
  </si>
  <si>
    <t>257389A</t>
  </si>
  <si>
    <t>Winslow Field Office Land</t>
  </si>
  <si>
    <t>257400S</t>
  </si>
  <si>
    <t>Mains-System Improv-Show Low</t>
  </si>
  <si>
    <t>257500B</t>
  </si>
  <si>
    <t>PI Mains - Showlow</t>
  </si>
  <si>
    <t>257900A</t>
  </si>
  <si>
    <t>Structures &amp; Improv-New SL</t>
  </si>
  <si>
    <t>257901A</t>
  </si>
  <si>
    <t>Show Low District Office Bldg</t>
  </si>
  <si>
    <t>257902A</t>
  </si>
  <si>
    <t>Winslow Field Office Building</t>
  </si>
  <si>
    <t>257910A</t>
  </si>
  <si>
    <t>Office Furn &amp; Equip- New SL</t>
  </si>
  <si>
    <t>257922A</t>
  </si>
  <si>
    <t>Trans Eq &lt; 1 Ton - New SL</t>
  </si>
  <si>
    <t>257922B</t>
  </si>
  <si>
    <t>Trans Eq &lt; 1 Ton - Rep SL</t>
  </si>
  <si>
    <t>257930A</t>
  </si>
  <si>
    <t>Stores Equip - New (SL)</t>
  </si>
  <si>
    <t>2579312</t>
  </si>
  <si>
    <t>Network &amp; Data Equip - SL</t>
  </si>
  <si>
    <t>257940B</t>
  </si>
  <si>
    <t>Tools,Shop,Gar Eq - Rep SL</t>
  </si>
  <si>
    <t>257950A</t>
  </si>
  <si>
    <t>Laboratory Equip - New- SL</t>
  </si>
  <si>
    <t>257950B</t>
  </si>
  <si>
    <t>Laboratory Equip - Rep SL</t>
  </si>
  <si>
    <t>257960A</t>
  </si>
  <si>
    <t>Power Operated Eq- New SL</t>
  </si>
  <si>
    <t>257960B</t>
  </si>
  <si>
    <t>Power Operated Eq- Rep SL</t>
  </si>
  <si>
    <t>257970B</t>
  </si>
  <si>
    <t>Comm Equip - Repl SL</t>
  </si>
  <si>
    <t>257971A</t>
  </si>
  <si>
    <t>UNSG Show Low Land Purchase</t>
  </si>
  <si>
    <t>257AMRN</t>
  </si>
  <si>
    <t>Meters (AMR) - SL</t>
  </si>
  <si>
    <t>385164A</t>
  </si>
  <si>
    <t>DO NOT USE-Nog Bld Land</t>
  </si>
  <si>
    <t>CBOVR02</t>
  </si>
  <si>
    <t>Vehicle Retirement - UNSG</t>
  </si>
  <si>
    <t>CPUNGAG</t>
  </si>
  <si>
    <t>UNS Gas Admin and General</t>
  </si>
  <si>
    <t>D191NNG</t>
  </si>
  <si>
    <t>2019-ND Corp NETW Refresh UNSG</t>
  </si>
  <si>
    <t>UNSG004</t>
  </si>
  <si>
    <t>UNS Gas E&amp;S Mains Clearing-Cap</t>
  </si>
  <si>
    <t>UNSG006</t>
  </si>
  <si>
    <t>UNS Gas E&amp;S Services Clrng-Cap</t>
  </si>
  <si>
    <t>Non-Project Retirements</t>
  </si>
  <si>
    <t>Project</t>
  </si>
  <si>
    <t>Project Description</t>
  </si>
  <si>
    <t>Ending Balance 202603</t>
  </si>
  <si>
    <t>Used for CPR Transactions</t>
  </si>
  <si>
    <t>RETIREMENT</t>
  </si>
  <si>
    <t>Retirement</t>
  </si>
  <si>
    <t>Retirement-Life</t>
  </si>
  <si>
    <t>Retire Life Auto</t>
  </si>
  <si>
    <t>UNS Gas Vehicle Retirements</t>
  </si>
  <si>
    <t>CBOVR02-CBOVR02</t>
  </si>
  <si>
    <t>Power Operated Equipment</t>
  </si>
  <si>
    <t>POWEROPEREQT</t>
  </si>
  <si>
    <t>Bulldozer</t>
  </si>
  <si>
    <t>39600801</t>
  </si>
  <si>
    <t>Stores Equipment</t>
  </si>
  <si>
    <t>39300101</t>
  </si>
  <si>
    <t>Vehicles - Class 7</t>
  </si>
  <si>
    <t>VEHICLECLS07</t>
  </si>
  <si>
    <t>Vehicles - Class 1</t>
  </si>
  <si>
    <t>VEHICLECLS01</t>
  </si>
  <si>
    <t>Vehicles - Class 3</t>
  </si>
  <si>
    <t>VEHICLECLS03</t>
  </si>
  <si>
    <t>HW Fifo Retirement</t>
  </si>
  <si>
    <t>Structure</t>
  </si>
  <si>
    <t>STRUCTURE000</t>
  </si>
  <si>
    <t>Industrial Meas &amp; Reg Station Equip</t>
  </si>
  <si>
    <t>INDMEASREGST</t>
  </si>
  <si>
    <t>Regulators</t>
  </si>
  <si>
    <t>REGULATORS00</t>
  </si>
  <si>
    <t>Retirement-Meters</t>
  </si>
  <si>
    <t>CCB Meter Retirement</t>
  </si>
  <si>
    <t>Electronic Receiver/Transmitter dev</t>
  </si>
  <si>
    <t>38100201</t>
  </si>
  <si>
    <t>490 BUTLER AVE 2" STL MAIN REMOVAL</t>
  </si>
  <si>
    <t>DF22508-251100A</t>
  </si>
  <si>
    <t>CLUBHOUSE CIR TRACT 7A 2" PE MAIN R</t>
  </si>
  <si>
    <t>DF22483-251100A</t>
  </si>
  <si>
    <t>Meas and Regulatory Station Equip</t>
  </si>
  <si>
    <t>MEASREGSTAEQ</t>
  </si>
  <si>
    <t>REMOVING ORDORIZOR TANK</t>
  </si>
  <si>
    <t>DF22451-251379A</t>
  </si>
  <si>
    <t>RMVL - 980 Canyon Hills</t>
  </si>
  <si>
    <t>DK22653-252100A</t>
  </si>
  <si>
    <t>Abandon 2" steel stub at intersecti</t>
  </si>
  <si>
    <t>DH22626-252100A</t>
  </si>
  <si>
    <t>3401 CREST STONE 13' REMOVAL OF 2"</t>
  </si>
  <si>
    <t>DF22638-251100A</t>
  </si>
  <si>
    <t>RMVL - Yavapai Dr &amp; Producers Mine</t>
  </si>
  <si>
    <t>DK22570-252100A</t>
  </si>
  <si>
    <t>RMVL - Yavapai Dr &amp; Duval Ave</t>
  </si>
  <si>
    <t>DK22569-252100A</t>
  </si>
  <si>
    <r>
      <rPr>
        <sz val="8"/>
        <color theme="1"/>
        <rFont val="Calibri"/>
        <family val="2"/>
      </rPr>
      <t xml:space="preserve">FERC Activity Code Desc is equal to / is in </t>
    </r>
    <r>
      <rPr>
        <b/>
        <sz val="8"/>
        <color theme="1"/>
        <rFont val="Calibri"/>
        <family val="2"/>
      </rPr>
      <t>Retirement</t>
    </r>
  </si>
  <si>
    <r>
      <rPr>
        <sz val="8"/>
        <color theme="1"/>
        <rFont val="Calibri"/>
        <family val="2"/>
      </rPr>
      <t xml:space="preserve">GL Account is equal to / is in </t>
    </r>
    <r>
      <rPr>
        <b/>
        <sz val="8"/>
        <color theme="1"/>
        <rFont val="Calibri"/>
        <family val="2"/>
      </rPr>
      <t>16025.0101-Plant in Service</t>
    </r>
  </si>
  <si>
    <t>Row Labels</t>
  </si>
  <si>
    <t>Sum of Retirements</t>
  </si>
  <si>
    <t>032 Total</t>
  </si>
  <si>
    <t>250010A Total</t>
  </si>
  <si>
    <t>250900A Total</t>
  </si>
  <si>
    <t>251100A Total</t>
  </si>
  <si>
    <t>251378A Total</t>
  </si>
  <si>
    <t>251379A Total</t>
  </si>
  <si>
    <t>251380R Total</t>
  </si>
  <si>
    <t>251500B Total</t>
  </si>
  <si>
    <t>251900A Total</t>
  </si>
  <si>
    <t>252100A Total</t>
  </si>
  <si>
    <t>252380R Total</t>
  </si>
  <si>
    <t>252401S Total</t>
  </si>
  <si>
    <t>252402S Total</t>
  </si>
  <si>
    <t>252406S Total</t>
  </si>
  <si>
    <t>253100A Total</t>
  </si>
  <si>
    <t>253380B Total</t>
  </si>
  <si>
    <t>253380C Total</t>
  </si>
  <si>
    <t>253380R Total</t>
  </si>
  <si>
    <t>253385A Total</t>
  </si>
  <si>
    <t>253401A Total</t>
  </si>
  <si>
    <t>253500B Total</t>
  </si>
  <si>
    <t>253900A Total</t>
  </si>
  <si>
    <t>255100A Total</t>
  </si>
  <si>
    <t>255378A Total</t>
  </si>
  <si>
    <t>255380R Total</t>
  </si>
  <si>
    <t>255385A Total</t>
  </si>
  <si>
    <t>256100A Total</t>
  </si>
  <si>
    <t>256101A Total</t>
  </si>
  <si>
    <t>256378A Total</t>
  </si>
  <si>
    <t>256380R Total</t>
  </si>
  <si>
    <t>256500B Total</t>
  </si>
  <si>
    <t>257100A Total</t>
  </si>
  <si>
    <t>257380R Total</t>
  </si>
  <si>
    <t>257385A Total</t>
  </si>
  <si>
    <t>257900A Total</t>
  </si>
  <si>
    <t>CBOVR02 Total</t>
  </si>
  <si>
    <t>32 Total</t>
  </si>
  <si>
    <t>UNS Gas, Inc.</t>
  </si>
  <si>
    <t>Docket No. G-04204A-24-0237</t>
  </si>
  <si>
    <t>Asset Retirements by Project for the 9 Months Ended March 31, 2026</t>
  </si>
  <si>
    <t>Asset Additions by Project for the 9 Months Ended March 31, 2026</t>
  </si>
  <si>
    <t>Sum of Additions</t>
  </si>
  <si>
    <t>250000A Total</t>
  </si>
  <si>
    <t>250912A Total</t>
  </si>
  <si>
    <t>250916A Total</t>
  </si>
  <si>
    <t>250921A Total</t>
  </si>
  <si>
    <t>250938A Total</t>
  </si>
  <si>
    <t>250940A Total</t>
  </si>
  <si>
    <t>250960A Total</t>
  </si>
  <si>
    <t>250961B Total</t>
  </si>
  <si>
    <t>250970A Total</t>
  </si>
  <si>
    <t>250974A Total</t>
  </si>
  <si>
    <t>250975A Total</t>
  </si>
  <si>
    <t>251101R Total</t>
  </si>
  <si>
    <t>251380A Total</t>
  </si>
  <si>
    <t>251381A Total</t>
  </si>
  <si>
    <t>251382A Total</t>
  </si>
  <si>
    <t>251383A Total</t>
  </si>
  <si>
    <t>251384A Total</t>
  </si>
  <si>
    <t>251385A Total</t>
  </si>
  <si>
    <t>251387A Total</t>
  </si>
  <si>
    <t>251940A Total</t>
  </si>
  <si>
    <t>251970A Total</t>
  </si>
  <si>
    <t>252101R Total</t>
  </si>
  <si>
    <t>252379A Total</t>
  </si>
  <si>
    <t>252380A Total</t>
  </si>
  <si>
    <t>252380B Total</t>
  </si>
  <si>
    <t>252381A Total</t>
  </si>
  <si>
    <t>252382A Total</t>
  </si>
  <si>
    <t>252383A Total</t>
  </si>
  <si>
    <t>252384A Total</t>
  </si>
  <si>
    <t>252387A Total</t>
  </si>
  <si>
    <t>252400S Total</t>
  </si>
  <si>
    <t>252404S Total</t>
  </si>
  <si>
    <t>252405S Total</t>
  </si>
  <si>
    <t>252500B Total</t>
  </si>
  <si>
    <t>252940A Total</t>
  </si>
  <si>
    <t>253101R Total</t>
  </si>
  <si>
    <t>253378A Total</t>
  </si>
  <si>
    <t>253379A Total</t>
  </si>
  <si>
    <t>253380A Total</t>
  </si>
  <si>
    <t>253381A Total</t>
  </si>
  <si>
    <t>253382A Total</t>
  </si>
  <si>
    <t>253383A Total</t>
  </si>
  <si>
    <t>253384A Total</t>
  </si>
  <si>
    <t>253387A Total</t>
  </si>
  <si>
    <t>253910A Total</t>
  </si>
  <si>
    <t>253940A Total</t>
  </si>
  <si>
    <t>253970A Total</t>
  </si>
  <si>
    <t>255101R Total</t>
  </si>
  <si>
    <t>255379A Total</t>
  </si>
  <si>
    <t>255380A Total</t>
  </si>
  <si>
    <t>255381A Total</t>
  </si>
  <si>
    <t>255382A Total</t>
  </si>
  <si>
    <t>255383A Total</t>
  </si>
  <si>
    <t>255384A Total</t>
  </si>
  <si>
    <t>255387A Total</t>
  </si>
  <si>
    <t>255900A Total</t>
  </si>
  <si>
    <t>255940A Total</t>
  </si>
  <si>
    <t>255970A Total</t>
  </si>
  <si>
    <t>256380A Total</t>
  </si>
  <si>
    <t>256381A Total</t>
  </si>
  <si>
    <t>256382A Total</t>
  </si>
  <si>
    <t>256383A Total</t>
  </si>
  <si>
    <t>256384A Total</t>
  </si>
  <si>
    <t>256385A Total</t>
  </si>
  <si>
    <t>256387A Total</t>
  </si>
  <si>
    <t>256940A Total</t>
  </si>
  <si>
    <t>257101R Total</t>
  </si>
  <si>
    <t>257380A Total</t>
  </si>
  <si>
    <t>257381A Total</t>
  </si>
  <si>
    <t>257382A Total</t>
  </si>
  <si>
    <t>257383A Total</t>
  </si>
  <si>
    <t>257384A Total</t>
  </si>
  <si>
    <t>257387A Total</t>
  </si>
  <si>
    <t>257940A Total</t>
  </si>
  <si>
    <t>257970A Total</t>
  </si>
  <si>
    <t>Exported From Powerplan</t>
  </si>
  <si>
    <t>Pivot - Pending transaction table - Summ Detail Report (see excel for report)</t>
  </si>
  <si>
    <t>Months (eng_in_service_year)</t>
  </si>
  <si>
    <t>(Multiple Items)</t>
  </si>
  <si>
    <t>Filtered for March + 1 Feb transaction</t>
  </si>
  <si>
    <t>Calc</t>
  </si>
  <si>
    <t>Vlookup</t>
  </si>
  <si>
    <t>utility_account_description</t>
  </si>
  <si>
    <t>sub_account_description</t>
  </si>
  <si>
    <t>asset_description</t>
  </si>
  <si>
    <t>Sum of posting_amount</t>
  </si>
  <si>
    <t>Service Prod</t>
  </si>
  <si>
    <t>Location</t>
  </si>
  <si>
    <t xml:space="preserve">Loc ID </t>
  </si>
  <si>
    <t>E315.1 - Steam Computer Hardware</t>
  </si>
  <si>
    <t>SPVLE - Springerville General Plant</t>
  </si>
  <si>
    <t>E351.3 - Transmission Comm Eq</t>
  </si>
  <si>
    <t>FCRNR - Four Corners Gen Station Common</t>
  </si>
  <si>
    <t>HASSY - Hassayampa Substation 31.2%</t>
  </si>
  <si>
    <t>E363.1 - Distribution Comp Hardware</t>
  </si>
  <si>
    <t>00000 - Unspecified AZ</t>
  </si>
  <si>
    <t>E363.3 - Distribution Comm Eq</t>
  </si>
  <si>
    <t>21STR - Twenty First Street Substation - #158</t>
  </si>
  <si>
    <t>E391 - Office Furniture, Equipment</t>
  </si>
  <si>
    <t>IRVGN - Irvington - General</t>
  </si>
  <si>
    <t>E391</t>
  </si>
  <si>
    <t>E393 - Stores Equipment</t>
  </si>
  <si>
    <t>E393</t>
  </si>
  <si>
    <t>IRVPP - Irvington Power Plant</t>
  </si>
  <si>
    <t>E394 - Tool, Shop, and Garage Equip</t>
  </si>
  <si>
    <t>E394</t>
  </si>
  <si>
    <t>E395 - Laboratory Equipment</t>
  </si>
  <si>
    <t>E395</t>
  </si>
  <si>
    <t>E397.1 - Gen Plt Computer Hardware</t>
  </si>
  <si>
    <t>DBLDG - Downtown Bld</t>
  </si>
  <si>
    <t>E397.3 - Gen Plt Communication Equi</t>
  </si>
  <si>
    <t>2 Total</t>
  </si>
  <si>
    <t>FLAGA - Flagstaff Admin</t>
  </si>
  <si>
    <t>SCWHG - Santa Cruz Warehouse &amp; Engineering Gas</t>
  </si>
  <si>
    <t>HAVAW - Lake Havasu Warehouse</t>
  </si>
  <si>
    <t>KINGW - Kingman Warehouse</t>
  </si>
  <si>
    <t>KINGM - Kingman</t>
  </si>
  <si>
    <t>33 Total</t>
  </si>
  <si>
    <t>F</t>
  </si>
  <si>
    <t>J338 Retirement</t>
  </si>
  <si>
    <t>Total Retirements</t>
  </si>
  <si>
    <t>MANUAL ADD</t>
  </si>
  <si>
    <t>vlookup</t>
  </si>
  <si>
    <t>calc.</t>
  </si>
  <si>
    <t>J338</t>
  </si>
  <si>
    <t>Manual Add</t>
  </si>
  <si>
    <t>Calc.</t>
  </si>
  <si>
    <t>Ending Balance</t>
  </si>
  <si>
    <t>New Balance</t>
  </si>
  <si>
    <t>LINK:</t>
  </si>
  <si>
    <t>G:\PLANTACC\Close\Journal Entries\2026\03 MAR\J338 FA Corrections MAR-26.xlsm</t>
  </si>
  <si>
    <t>Beginning Balance 202507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</si>
</sst>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u/>
      <sz val="11"/>
      <color theme="10"/>
      <name val="Calibri"/>
      <family val="2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8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/>
      <bottom style="double">
        <color rgb="FF993300"/>
      </bottom>
      <diagonal/>
    </border>
    <border>
      <left style="thin">
        <color rgb="FF979991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39" fontId="5" fillId="3" borderId="4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39" fontId="5" fillId="3" borderId="1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39" fontId="4" fillId="2" borderId="4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 wrapText="1"/>
    </xf>
    <xf numFmtId="39" fontId="4" fillId="2" borderId="1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14" fontId="5" fillId="3" borderId="4" xfId="0" applyNumberFormat="1" applyFont="1" applyFill="1" applyBorder="1" applyAlignment="1">
      <alignment horizontal="left" vertical="top" wrapText="1"/>
    </xf>
    <xf numFmtId="1" fontId="5" fillId="3" borderId="4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0" fillId="0" borderId="0" xfId="0" pivotButton="1"/>
    <xf numFmtId="39" fontId="0" fillId="0" borderId="0" xfId="0" applyNumberFormat="1"/>
    <xf numFmtId="0" fontId="5" fillId="3" borderId="4" xfId="0" quotePrefix="1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5" borderId="7" xfId="0" applyFont="1" applyFill="1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3" applyFont="1"/>
    <xf numFmtId="43" fontId="0" fillId="0" borderId="0" xfId="4" applyFont="1"/>
    <xf numFmtId="0" fontId="15" fillId="0" borderId="0" xfId="3"/>
    <xf numFmtId="0" fontId="15" fillId="0" borderId="0" xfId="3" applyAlignment="1">
      <alignment horizontal="left"/>
    </xf>
    <xf numFmtId="0" fontId="1" fillId="0" borderId="0" xfId="5"/>
    <xf numFmtId="0" fontId="17" fillId="0" borderId="0" xfId="3" applyFont="1"/>
    <xf numFmtId="0" fontId="1" fillId="0" borderId="0" xfId="5" applyAlignment="1">
      <alignment wrapText="1"/>
    </xf>
    <xf numFmtId="0" fontId="18" fillId="0" borderId="0" xfId="5" quotePrefix="1" applyFont="1" applyAlignment="1">
      <alignment horizontal="center"/>
    </xf>
    <xf numFmtId="0" fontId="19" fillId="5" borderId="7" xfId="3" applyFont="1" applyFill="1" applyBorder="1" applyAlignment="1">
      <alignment wrapText="1"/>
    </xf>
    <xf numFmtId="0" fontId="15" fillId="0" borderId="0" xfId="3" applyAlignment="1">
      <alignment wrapText="1"/>
    </xf>
    <xf numFmtId="43" fontId="1" fillId="0" borderId="0" xfId="5" applyNumberFormat="1"/>
    <xf numFmtId="0" fontId="20" fillId="0" borderId="0" xfId="5" applyFont="1" applyAlignment="1">
      <alignment horizontal="center"/>
    </xf>
    <xf numFmtId="0" fontId="1" fillId="6" borderId="0" xfId="5" applyFill="1"/>
    <xf numFmtId="43" fontId="1" fillId="6" borderId="0" xfId="5" applyNumberFormat="1" applyFill="1"/>
    <xf numFmtId="0" fontId="15" fillId="6" borderId="0" xfId="3" applyFill="1" applyAlignment="1">
      <alignment horizontal="left"/>
    </xf>
    <xf numFmtId="0" fontId="15" fillId="6" borderId="0" xfId="3" applyFill="1"/>
    <xf numFmtId="43" fontId="0" fillId="0" borderId="0" xfId="1" applyFont="1"/>
    <xf numFmtId="43" fontId="0" fillId="0" borderId="0" xfId="0" applyNumberFormat="1"/>
    <xf numFmtId="43" fontId="14" fillId="0" borderId="8" xfId="1" applyFont="1" applyBorder="1"/>
    <xf numFmtId="43" fontId="14" fillId="0" borderId="8" xfId="0" applyNumberFormat="1" applyFont="1" applyBorder="1"/>
    <xf numFmtId="0" fontId="22" fillId="0" borderId="0" xfId="0" applyFont="1" applyAlignment="1">
      <alignment horizontal="center"/>
    </xf>
    <xf numFmtId="39" fontId="14" fillId="5" borderId="0" xfId="0" applyNumberFormat="1" applyFont="1" applyFill="1"/>
    <xf numFmtId="0" fontId="5" fillId="7" borderId="2" xfId="0" applyFont="1" applyFill="1" applyBorder="1" applyAlignment="1">
      <alignment horizontal="left" vertical="top" wrapText="1"/>
    </xf>
    <xf numFmtId="39" fontId="5" fillId="7" borderId="4" xfId="0" applyNumberFormat="1" applyFont="1" applyFill="1" applyBorder="1" applyAlignment="1">
      <alignment horizontal="right" vertical="top" wrapText="1"/>
    </xf>
    <xf numFmtId="0" fontId="0" fillId="7" borderId="4" xfId="0" applyFill="1" applyBorder="1" applyAlignment="1">
      <alignment horizontal="right" vertical="top" wrapText="1"/>
    </xf>
    <xf numFmtId="39" fontId="4" fillId="7" borderId="4" xfId="0" applyNumberFormat="1" applyFont="1" applyFill="1" applyBorder="1" applyAlignment="1">
      <alignment horizontal="right" vertical="top" wrapText="1"/>
    </xf>
    <xf numFmtId="0" fontId="22" fillId="0" borderId="0" xfId="0" applyFont="1"/>
    <xf numFmtId="0" fontId="11" fillId="0" borderId="0" xfId="2"/>
    <xf numFmtId="0" fontId="5" fillId="7" borderId="3" xfId="0" applyFont="1" applyFill="1" applyBorder="1" applyAlignment="1">
      <alignment horizontal="left" vertical="top" wrapText="1"/>
    </xf>
    <xf numFmtId="39" fontId="5" fillId="7" borderId="1" xfId="0" applyNumberFormat="1" applyFont="1" applyFill="1" applyBorder="1" applyAlignment="1">
      <alignment horizontal="right" vertical="top" wrapText="1"/>
    </xf>
    <xf numFmtId="39" fontId="4" fillId="7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</cellXfs>
  <cellStyles count="6">
    <cellStyle name="Comma" xfId="1" builtinId="3"/>
    <cellStyle name="Comma 2" xfId="4" xr:uid="{ED6694FE-7A66-42E6-91CE-07F649BB8974}"/>
    <cellStyle name="Hyperlink" xfId="2" builtinId="8"/>
    <cellStyle name="Normal" xfId="0" builtinId="0"/>
    <cellStyle name="Normal 2" xfId="3" xr:uid="{FE10C0D0-F51D-441F-ABCE-B63367A726BF}"/>
    <cellStyle name="Normal 3" xfId="5" xr:uid="{117A61C0-A365-4D07-BCD4-820CEA316609}"/>
  </cellStyles>
  <dxfs count="1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5" formatCode="_(* #,##0.00_);_(* \(#,##0.0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7</xdr:col>
      <xdr:colOff>686564</xdr:colOff>
      <xdr:row>83</xdr:row>
      <xdr:rowOff>61552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C77492-71C0-ACB8-548C-26592D1BD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88680"/>
          <a:ext cx="8817104" cy="68281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7</xdr:col>
      <xdr:colOff>686564</xdr:colOff>
      <xdr:row>121</xdr:row>
      <xdr:rowOff>586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BF06FA-6B2A-E80A-2B36-8C0234D6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438120"/>
          <a:ext cx="8817104" cy="6767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5</xdr:row>
      <xdr:rowOff>371475</xdr:rowOff>
    </xdr:from>
    <xdr:to>
      <xdr:col>0</xdr:col>
      <xdr:colOff>781050</xdr:colOff>
      <xdr:row>7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BF55EF-374E-4AD0-8DD5-1654FD65FD3B}"/>
            </a:ext>
          </a:extLst>
        </xdr:cNvPr>
        <xdr:cNvSpPr txBox="1"/>
      </xdr:nvSpPr>
      <xdr:spPr>
        <a:xfrm>
          <a:off x="419100" y="1704975"/>
          <a:ext cx="3619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solidFill>
                <a:srgbClr val="FF0000"/>
              </a:solidFill>
            </a:rPr>
            <a:t>A</a:t>
          </a:r>
        </a:p>
      </xdr:txBody>
    </xdr:sp>
    <xdr:clientData/>
  </xdr:twoCellAnchor>
  <xdr:twoCellAnchor>
    <xdr:from>
      <xdr:col>5</xdr:col>
      <xdr:colOff>238125</xdr:colOff>
      <xdr:row>5</xdr:row>
      <xdr:rowOff>333375</xdr:rowOff>
    </xdr:from>
    <xdr:to>
      <xdr:col>6</xdr:col>
      <xdr:colOff>171450</xdr:colOff>
      <xdr:row>7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662B53-BEC6-4E39-A177-FA5C634D72DC}"/>
            </a:ext>
          </a:extLst>
        </xdr:cNvPr>
        <xdr:cNvSpPr txBox="1"/>
      </xdr:nvSpPr>
      <xdr:spPr>
        <a:xfrm>
          <a:off x="9267825" y="1666875"/>
          <a:ext cx="3619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solidFill>
                <a:srgbClr val="FF0000"/>
              </a:solidFill>
            </a:rPr>
            <a:t>D</a:t>
          </a:r>
        </a:p>
      </xdr:txBody>
    </xdr:sp>
    <xdr:clientData/>
  </xdr:twoCellAnchor>
  <xdr:twoCellAnchor>
    <xdr:from>
      <xdr:col>2</xdr:col>
      <xdr:colOff>276225</xdr:colOff>
      <xdr:row>5</xdr:row>
      <xdr:rowOff>352425</xdr:rowOff>
    </xdr:from>
    <xdr:to>
      <xdr:col>2</xdr:col>
      <xdr:colOff>638175</xdr:colOff>
      <xdr:row>7</xdr:row>
      <xdr:rowOff>142875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8FC611-860E-4F5B-8DAE-F02130755A5D}"/>
            </a:ext>
          </a:extLst>
        </xdr:cNvPr>
        <xdr:cNvSpPr txBox="1"/>
      </xdr:nvSpPr>
      <xdr:spPr>
        <a:xfrm>
          <a:off x="3752850" y="1685925"/>
          <a:ext cx="3619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solidFill>
                <a:srgbClr val="FF0000"/>
              </a:solidFill>
            </a:rPr>
            <a:t>B</a:t>
          </a:r>
        </a:p>
      </xdr:txBody>
    </xdr:sp>
    <xdr:clientData/>
  </xdr:twoCellAnchor>
  <xdr:twoCellAnchor>
    <xdr:from>
      <xdr:col>4</xdr:col>
      <xdr:colOff>438150</xdr:colOff>
      <xdr:row>5</xdr:row>
      <xdr:rowOff>323850</xdr:rowOff>
    </xdr:from>
    <xdr:to>
      <xdr:col>4</xdr:col>
      <xdr:colOff>800100</xdr:colOff>
      <xdr:row>7</xdr:row>
      <xdr:rowOff>114300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E80E074-B420-4251-8100-2057CF48A2AE}"/>
            </a:ext>
          </a:extLst>
        </xdr:cNvPr>
        <xdr:cNvSpPr txBox="1"/>
      </xdr:nvSpPr>
      <xdr:spPr>
        <a:xfrm>
          <a:off x="7962900" y="1657350"/>
          <a:ext cx="3619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solidFill>
                <a:srgbClr val="FF0000"/>
              </a:solidFill>
            </a:rPr>
            <a:t>C</a:t>
          </a:r>
        </a:p>
      </xdr:txBody>
    </xdr:sp>
    <xdr:clientData/>
  </xdr:twoCellAnchor>
  <xdr:twoCellAnchor>
    <xdr:from>
      <xdr:col>8</xdr:col>
      <xdr:colOff>219075</xdr:colOff>
      <xdr:row>5</xdr:row>
      <xdr:rowOff>371475</xdr:rowOff>
    </xdr:from>
    <xdr:to>
      <xdr:col>8</xdr:col>
      <xdr:colOff>581025</xdr:colOff>
      <xdr:row>7</xdr:row>
      <xdr:rowOff>161925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3F0B28D-C0B3-4F3B-AC53-213A418F4C80}"/>
            </a:ext>
          </a:extLst>
        </xdr:cNvPr>
        <xdr:cNvSpPr txBox="1"/>
      </xdr:nvSpPr>
      <xdr:spPr>
        <a:xfrm>
          <a:off x="10791825" y="1704975"/>
          <a:ext cx="3619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solidFill>
                <a:srgbClr val="FF0000"/>
              </a:solidFill>
            </a:rPr>
            <a:t>E</a:t>
          </a:r>
        </a:p>
      </xdr:txBody>
    </xdr:sp>
    <xdr:clientData/>
  </xdr:twoCellAnchor>
  <xdr:twoCellAnchor>
    <xdr:from>
      <xdr:col>0</xdr:col>
      <xdr:colOff>638175</xdr:colOff>
      <xdr:row>6</xdr:row>
      <xdr:rowOff>171450</xdr:rowOff>
    </xdr:from>
    <xdr:to>
      <xdr:col>0</xdr:col>
      <xdr:colOff>638175</xdr:colOff>
      <xdr:row>27</xdr:row>
      <xdr:rowOff>123825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8B183985-3F16-4ECC-829E-4E99B646775F}"/>
            </a:ext>
          </a:extLst>
        </xdr:cNvPr>
        <xdr:cNvCxnSpPr/>
      </xdr:nvCxnSpPr>
      <xdr:spPr>
        <a:xfrm>
          <a:off x="638175" y="1885950"/>
          <a:ext cx="0" cy="39528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6</xdr:row>
      <xdr:rowOff>142875</xdr:rowOff>
    </xdr:from>
    <xdr:to>
      <xdr:col>2</xdr:col>
      <xdr:colOff>447675</xdr:colOff>
      <xdr:row>27</xdr:row>
      <xdr:rowOff>142875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24E2D357-40FF-471E-BD6B-8626C21F5C77}"/>
            </a:ext>
          </a:extLst>
        </xdr:cNvPr>
        <xdr:cNvCxnSpPr/>
      </xdr:nvCxnSpPr>
      <xdr:spPr>
        <a:xfrm flipH="1">
          <a:off x="3914775" y="1857375"/>
          <a:ext cx="9525" cy="4000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6</xdr:row>
      <xdr:rowOff>142875</xdr:rowOff>
    </xdr:from>
    <xdr:to>
      <xdr:col>4</xdr:col>
      <xdr:colOff>581025</xdr:colOff>
      <xdr:row>28</xdr:row>
      <xdr:rowOff>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4E5BE120-A105-4361-97F4-32ACA73992B0}"/>
            </a:ext>
          </a:extLst>
        </xdr:cNvPr>
        <xdr:cNvCxnSpPr/>
      </xdr:nvCxnSpPr>
      <xdr:spPr>
        <a:xfrm>
          <a:off x="8086725" y="1857375"/>
          <a:ext cx="19050" cy="4048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6</xdr:row>
      <xdr:rowOff>95250</xdr:rowOff>
    </xdr:from>
    <xdr:to>
      <xdr:col>5</xdr:col>
      <xdr:colOff>409575</xdr:colOff>
      <xdr:row>27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3C444B43-720F-480F-842A-909944ADA421}"/>
            </a:ext>
          </a:extLst>
        </xdr:cNvPr>
        <xdr:cNvCxnSpPr/>
      </xdr:nvCxnSpPr>
      <xdr:spPr>
        <a:xfrm flipH="1">
          <a:off x="9401175" y="1809750"/>
          <a:ext cx="38100" cy="40671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371475</xdr:colOff>
      <xdr:row>7</xdr:row>
      <xdr:rowOff>28575</xdr:rowOff>
    </xdr:from>
    <xdr:to>
      <xdr:col>8</xdr:col>
      <xdr:colOff>381000</xdr:colOff>
      <xdr:row>28</xdr:row>
      <xdr:rowOff>28575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593EE0A5-3CC8-454F-AA34-02E89B613306}"/>
            </a:ext>
          </a:extLst>
        </xdr:cNvPr>
        <xdr:cNvCxnSpPr/>
      </xdr:nvCxnSpPr>
      <xdr:spPr>
        <a:xfrm flipH="1">
          <a:off x="10944225" y="1933575"/>
          <a:ext cx="9525" cy="4000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lose/Journal%20Entries/2026/03%20MAR/J338%20FA%20Corrections%20MAR-26.xlsm" TargetMode="External"/><Relationship Id="rId2" Type="http://schemas.openxmlformats.org/officeDocument/2006/relationships/externalLinkPath" Target="file:///G:\PLANTACC\Close\Journal%20Entries\2026\03%20MAR\J338%20FA%20Corrections%20MAR-26.xlsm" TargetMode="External"/><Relationship Id="rId1" Type="http://schemas.openxmlformats.org/officeDocument/2006/relationships/externalLinkPath" Target="/PLANTACC/Close/Journal%20Entries/2026/03%20MAR/J338%20FA%20Corrections%20MAR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neWorkBookProperties"/>
      <sheetName val="BneLog"/>
      <sheetName val="BneRibbonProperties"/>
      <sheetName val="PopCache"/>
      <sheetName val="WebADI"/>
      <sheetName val="1. PIVOT - Pending Trans Table"/>
      <sheetName val="1.1 PP Pend Trans - AR15"/>
      <sheetName val="2. Location"/>
    </sheetNames>
    <sheetDataSet>
      <sheetData sheetId="0"/>
      <sheetData sheetId="1"/>
      <sheetData sheetId="2"/>
      <sheetData sheetId="3">
        <row r="1">
          <cell r="A1" t="str">
            <v>No</v>
          </cell>
        </row>
        <row r="2">
          <cell r="A2" t="str">
            <v>Yes</v>
          </cell>
        </row>
      </sheetData>
      <sheetData sheetId="4"/>
      <sheetData sheetId="5"/>
      <sheetData sheetId="6"/>
      <sheetData sheetId="7">
        <row r="9">
          <cell r="A9" t="str">
            <v>Location</v>
          </cell>
          <cell r="B9" t="str">
            <v>Child Flex Value</v>
          </cell>
        </row>
        <row r="10">
          <cell r="A10" t="str">
            <v>00000</v>
          </cell>
          <cell r="B10" t="str">
            <v>000</v>
          </cell>
        </row>
        <row r="11">
          <cell r="B11" t="str">
            <v>001</v>
          </cell>
        </row>
        <row r="12">
          <cell r="B12" t="str">
            <v>010</v>
          </cell>
        </row>
        <row r="13">
          <cell r="B13" t="str">
            <v>011</v>
          </cell>
        </row>
        <row r="14">
          <cell r="B14" t="str">
            <v>100</v>
          </cell>
        </row>
        <row r="15">
          <cell r="B15" t="str">
            <v>101</v>
          </cell>
        </row>
        <row r="16">
          <cell r="A16" t="str">
            <v>TUCES</v>
          </cell>
          <cell r="B16" t="str">
            <v>149</v>
          </cell>
        </row>
        <row r="17">
          <cell r="B17" t="str">
            <v>150</v>
          </cell>
        </row>
        <row r="18">
          <cell r="A18" t="str">
            <v>KNTRE</v>
          </cell>
          <cell r="B18" t="str">
            <v>151</v>
          </cell>
        </row>
        <row r="19">
          <cell r="A19" t="str">
            <v>SRITA</v>
          </cell>
          <cell r="B19" t="str">
            <v>191</v>
          </cell>
        </row>
        <row r="20">
          <cell r="A20" t="str">
            <v>RDR02</v>
          </cell>
          <cell r="B20" t="str">
            <v>192</v>
          </cell>
        </row>
        <row r="21">
          <cell r="A21" t="str">
            <v>RDR01</v>
          </cell>
          <cell r="B21" t="str">
            <v>193</v>
          </cell>
        </row>
        <row r="22">
          <cell r="A22" t="str">
            <v>RR1SW</v>
          </cell>
          <cell r="B22" t="str">
            <v>194</v>
          </cell>
        </row>
        <row r="23">
          <cell r="A23" t="str">
            <v>RR2SW</v>
          </cell>
          <cell r="B23" t="str">
            <v>195</v>
          </cell>
        </row>
        <row r="24">
          <cell r="A24" t="str">
            <v>LN806</v>
          </cell>
          <cell r="B24" t="str">
            <v>196</v>
          </cell>
        </row>
        <row r="25">
          <cell r="A25" t="str">
            <v>LN807</v>
          </cell>
          <cell r="B25" t="str">
            <v>197</v>
          </cell>
        </row>
        <row r="26">
          <cell r="A26" t="str">
            <v>L161A</v>
          </cell>
          <cell r="B26" t="str">
            <v>198</v>
          </cell>
        </row>
        <row r="27">
          <cell r="A27" t="str">
            <v>WHETS</v>
          </cell>
          <cell r="B27" t="str">
            <v>199</v>
          </cell>
        </row>
        <row r="28">
          <cell r="B28" t="str">
            <v>200</v>
          </cell>
        </row>
        <row r="29">
          <cell r="B29" t="str">
            <v>201</v>
          </cell>
        </row>
        <row r="30">
          <cell r="B30" t="str">
            <v>202</v>
          </cell>
        </row>
        <row r="31">
          <cell r="B31" t="str">
            <v>203</v>
          </cell>
        </row>
        <row r="32">
          <cell r="B32" t="str">
            <v>204</v>
          </cell>
        </row>
        <row r="33">
          <cell r="B33" t="str">
            <v>205</v>
          </cell>
        </row>
        <row r="34">
          <cell r="B34" t="str">
            <v>206</v>
          </cell>
        </row>
        <row r="35">
          <cell r="A35" t="str">
            <v>RICE1</v>
          </cell>
          <cell r="B35" t="str">
            <v>207</v>
          </cell>
        </row>
        <row r="36">
          <cell r="A36" t="str">
            <v>RICE2</v>
          </cell>
          <cell r="B36" t="str">
            <v>208</v>
          </cell>
        </row>
        <row r="37">
          <cell r="A37" t="str">
            <v>RICE3</v>
          </cell>
          <cell r="B37" t="str">
            <v>209</v>
          </cell>
        </row>
        <row r="38">
          <cell r="A38" t="str">
            <v>RICE4</v>
          </cell>
          <cell r="B38" t="str">
            <v>210</v>
          </cell>
        </row>
        <row r="39">
          <cell r="A39" t="str">
            <v>RICE5</v>
          </cell>
          <cell r="B39" t="str">
            <v>211</v>
          </cell>
        </row>
        <row r="40">
          <cell r="A40" t="str">
            <v>RICE6</v>
          </cell>
          <cell r="B40" t="str">
            <v>212</v>
          </cell>
        </row>
        <row r="41">
          <cell r="A41" t="str">
            <v>RICE7</v>
          </cell>
          <cell r="B41" t="str">
            <v>213</v>
          </cell>
        </row>
        <row r="42">
          <cell r="A42" t="str">
            <v>RICE8</v>
          </cell>
          <cell r="B42" t="str">
            <v>214</v>
          </cell>
        </row>
        <row r="43">
          <cell r="A43" t="str">
            <v>RICE9</v>
          </cell>
          <cell r="B43" t="str">
            <v>215</v>
          </cell>
        </row>
        <row r="44">
          <cell r="A44" t="str">
            <v>RIC10</v>
          </cell>
          <cell r="B44" t="str">
            <v>216</v>
          </cell>
        </row>
        <row r="45">
          <cell r="A45" t="str">
            <v>RICEB</v>
          </cell>
          <cell r="B45" t="str">
            <v>217</v>
          </cell>
        </row>
        <row r="46">
          <cell r="A46" t="str">
            <v>RICWB</v>
          </cell>
          <cell r="B46" t="str">
            <v>218</v>
          </cell>
        </row>
        <row r="47">
          <cell r="A47" t="str">
            <v>RICEC</v>
          </cell>
          <cell r="B47" t="str">
            <v>219</v>
          </cell>
        </row>
        <row r="48">
          <cell r="A48" t="str">
            <v>Other</v>
          </cell>
          <cell r="B48" t="str">
            <v>220</v>
          </cell>
        </row>
        <row r="49">
          <cell r="A49" t="str">
            <v>NHAVA</v>
          </cell>
          <cell r="B49" t="str">
            <v>221</v>
          </cell>
        </row>
        <row r="50">
          <cell r="A50" t="str">
            <v>NARPV</v>
          </cell>
          <cell r="B50" t="str">
            <v>222</v>
          </cell>
        </row>
        <row r="51">
          <cell r="A51" t="str">
            <v>UAZPV</v>
          </cell>
          <cell r="B51" t="str">
            <v>223</v>
          </cell>
        </row>
        <row r="52">
          <cell r="A52" t="str">
            <v>SUNPV</v>
          </cell>
          <cell r="B52" t="str">
            <v>224</v>
          </cell>
        </row>
        <row r="53">
          <cell r="A53" t="str">
            <v>100BL</v>
          </cell>
          <cell r="B53" t="str">
            <v>225</v>
          </cell>
        </row>
        <row r="54">
          <cell r="A54" t="str">
            <v>OSOCM</v>
          </cell>
          <cell r="B54" t="str">
            <v>226</v>
          </cell>
        </row>
        <row r="55">
          <cell r="A55" t="str">
            <v>LN179</v>
          </cell>
          <cell r="B55" t="str">
            <v>227</v>
          </cell>
        </row>
        <row r="56">
          <cell r="A56" t="str">
            <v>LN180</v>
          </cell>
          <cell r="B56" t="str">
            <v>228</v>
          </cell>
        </row>
        <row r="57">
          <cell r="A57" t="str">
            <v>LN181</v>
          </cell>
          <cell r="B57" t="str">
            <v>229</v>
          </cell>
        </row>
        <row r="58">
          <cell r="A58" t="str">
            <v>DUGAS</v>
          </cell>
          <cell r="B58" t="str">
            <v>230</v>
          </cell>
        </row>
        <row r="59">
          <cell r="A59" t="str">
            <v>CTNWD</v>
          </cell>
          <cell r="B59" t="str">
            <v>231</v>
          </cell>
        </row>
        <row r="60">
          <cell r="A60" t="str">
            <v>PATRT</v>
          </cell>
          <cell r="B60" t="str">
            <v>232</v>
          </cell>
        </row>
        <row r="61">
          <cell r="A61" t="str">
            <v>LN177</v>
          </cell>
          <cell r="B61" t="str">
            <v>233</v>
          </cell>
        </row>
        <row r="62">
          <cell r="A62" t="str">
            <v>LN178</v>
          </cell>
          <cell r="B62" t="str">
            <v>234</v>
          </cell>
        </row>
        <row r="63">
          <cell r="A63" t="str">
            <v>CATRN</v>
          </cell>
          <cell r="B63" t="str">
            <v>235</v>
          </cell>
        </row>
        <row r="64">
          <cell r="A64" t="str">
            <v>RAPSY</v>
          </cell>
          <cell r="B64" t="str">
            <v>236</v>
          </cell>
        </row>
        <row r="65">
          <cell r="A65" t="str">
            <v>LN319</v>
          </cell>
          <cell r="B65" t="str">
            <v>237</v>
          </cell>
        </row>
        <row r="66">
          <cell r="A66" t="str">
            <v>PORT1</v>
          </cell>
          <cell r="B66" t="str">
            <v>238</v>
          </cell>
        </row>
        <row r="67">
          <cell r="A67" t="str">
            <v>HKBRY</v>
          </cell>
          <cell r="B67" t="str">
            <v>239</v>
          </cell>
        </row>
        <row r="68">
          <cell r="A68" t="str">
            <v>AVALN</v>
          </cell>
          <cell r="B68" t="str">
            <v>240</v>
          </cell>
        </row>
        <row r="69">
          <cell r="A69" t="str">
            <v>RVAEP</v>
          </cell>
          <cell r="B69" t="str">
            <v>241</v>
          </cell>
        </row>
        <row r="70">
          <cell r="A70" t="str">
            <v>SRPSM</v>
          </cell>
          <cell r="B70" t="str">
            <v>242</v>
          </cell>
        </row>
        <row r="71">
          <cell r="A71" t="str">
            <v>SRPHM</v>
          </cell>
          <cell r="B71" t="str">
            <v>243</v>
          </cell>
        </row>
        <row r="72">
          <cell r="A72" t="str">
            <v>SRPMM</v>
          </cell>
          <cell r="B72" t="str">
            <v>244</v>
          </cell>
        </row>
        <row r="73">
          <cell r="A73" t="str">
            <v>SRPTP</v>
          </cell>
          <cell r="B73" t="str">
            <v>245</v>
          </cell>
        </row>
        <row r="74">
          <cell r="A74" t="str">
            <v>SRPPM</v>
          </cell>
          <cell r="B74" t="str">
            <v>246</v>
          </cell>
        </row>
        <row r="75">
          <cell r="A75" t="str">
            <v>SRPCM</v>
          </cell>
          <cell r="B75" t="str">
            <v>247</v>
          </cell>
        </row>
        <row r="76">
          <cell r="A76" t="str">
            <v>SRPPX</v>
          </cell>
          <cell r="B76" t="str">
            <v>248</v>
          </cell>
        </row>
        <row r="77">
          <cell r="A77" t="str">
            <v>SRPBM</v>
          </cell>
          <cell r="B77" t="str">
            <v>249</v>
          </cell>
        </row>
        <row r="78">
          <cell r="A78" t="str">
            <v>AMRPE</v>
          </cell>
          <cell r="B78" t="str">
            <v>250</v>
          </cell>
        </row>
        <row r="79">
          <cell r="A79" t="str">
            <v>AMRME</v>
          </cell>
          <cell r="B79" t="str">
            <v>251</v>
          </cell>
        </row>
        <row r="80">
          <cell r="A80" t="str">
            <v>AMRMG</v>
          </cell>
          <cell r="B80" t="str">
            <v>252</v>
          </cell>
        </row>
        <row r="81">
          <cell r="A81" t="str">
            <v>AMRSE</v>
          </cell>
          <cell r="B81" t="str">
            <v>253</v>
          </cell>
        </row>
        <row r="82">
          <cell r="A82" t="str">
            <v>AMRSG</v>
          </cell>
          <cell r="B82" t="str">
            <v>254</v>
          </cell>
        </row>
        <row r="83">
          <cell r="A83" t="str">
            <v>AMRCG</v>
          </cell>
          <cell r="B83" t="str">
            <v>255</v>
          </cell>
        </row>
        <row r="84">
          <cell r="A84" t="str">
            <v>AMRYG</v>
          </cell>
          <cell r="B84" t="str">
            <v>256</v>
          </cell>
        </row>
        <row r="85">
          <cell r="A85" t="str">
            <v>AMRNG</v>
          </cell>
          <cell r="B85" t="str">
            <v>257</v>
          </cell>
        </row>
        <row r="86">
          <cell r="A86" t="str">
            <v>UANOR</v>
          </cell>
          <cell r="B86" t="str">
            <v>258</v>
          </cell>
        </row>
        <row r="87">
          <cell r="A87" t="str">
            <v>MEADV</v>
          </cell>
          <cell r="B87" t="str">
            <v>259</v>
          </cell>
        </row>
        <row r="88">
          <cell r="A88" t="str">
            <v>DMPES</v>
          </cell>
          <cell r="B88" t="str">
            <v>260</v>
          </cell>
        </row>
        <row r="89">
          <cell r="A89" t="str">
            <v>UATES</v>
          </cell>
          <cell r="B89" t="str">
            <v>261</v>
          </cell>
        </row>
        <row r="90">
          <cell r="A90" t="str">
            <v>PRFES</v>
          </cell>
          <cell r="B90" t="str">
            <v>262</v>
          </cell>
        </row>
        <row r="91">
          <cell r="A91" t="str">
            <v>SGTRI</v>
          </cell>
          <cell r="B91" t="str">
            <v>263</v>
          </cell>
        </row>
        <row r="92">
          <cell r="A92" t="str">
            <v>SGSRP</v>
          </cell>
          <cell r="B92" t="str">
            <v>264</v>
          </cell>
        </row>
        <row r="93">
          <cell r="A93" t="str">
            <v>S2ACQ</v>
          </cell>
          <cell r="B93" t="str">
            <v>265</v>
          </cell>
        </row>
        <row r="94">
          <cell r="A94" t="str">
            <v>LN151</v>
          </cell>
          <cell r="B94" t="str">
            <v>266</v>
          </cell>
        </row>
        <row r="95">
          <cell r="A95" t="str">
            <v>JOJSW</v>
          </cell>
          <cell r="B95" t="str">
            <v>267</v>
          </cell>
        </row>
        <row r="96">
          <cell r="A96" t="str">
            <v>JOJLP</v>
          </cell>
          <cell r="B96" t="str">
            <v>268</v>
          </cell>
        </row>
        <row r="97">
          <cell r="A97" t="str">
            <v>RIOMO</v>
          </cell>
          <cell r="B97" t="str">
            <v>269</v>
          </cell>
        </row>
        <row r="98">
          <cell r="A98" t="str">
            <v>SGS U</v>
          </cell>
          <cell r="B98" t="str">
            <v>270</v>
          </cell>
        </row>
        <row r="99">
          <cell r="A99" t="str">
            <v>SGS U</v>
          </cell>
          <cell r="B99" t="str">
            <v>271</v>
          </cell>
        </row>
        <row r="100">
          <cell r="A100" t="str">
            <v>SPV50</v>
          </cell>
          <cell r="B100" t="str">
            <v>272</v>
          </cell>
        </row>
        <row r="101">
          <cell r="A101" t="str">
            <v>SPC50</v>
          </cell>
          <cell r="B101" t="str">
            <v>273</v>
          </cell>
        </row>
        <row r="102">
          <cell r="A102" t="str">
            <v>SPACQ</v>
          </cell>
          <cell r="B102" t="str">
            <v>274</v>
          </cell>
        </row>
        <row r="103">
          <cell r="A103" t="str">
            <v>HRSON</v>
          </cell>
          <cell r="B103" t="str">
            <v>275</v>
          </cell>
        </row>
        <row r="104">
          <cell r="A104" t="str">
            <v>JCNON</v>
          </cell>
          <cell r="B104" t="str">
            <v>276</v>
          </cell>
        </row>
        <row r="105">
          <cell r="A105" t="str">
            <v>SPCAT</v>
          </cell>
          <cell r="B105" t="str">
            <v>277</v>
          </cell>
        </row>
        <row r="106">
          <cell r="A106" t="str">
            <v>CATGL</v>
          </cell>
          <cell r="B106" t="str">
            <v>278</v>
          </cell>
        </row>
        <row r="107">
          <cell r="A107" t="str">
            <v>KIOYD</v>
          </cell>
          <cell r="B107" t="str">
            <v>279</v>
          </cell>
        </row>
        <row r="108">
          <cell r="A108" t="str">
            <v>Alter</v>
          </cell>
          <cell r="B108" t="str">
            <v>280</v>
          </cell>
        </row>
        <row r="109">
          <cell r="A109" t="str">
            <v>Alter</v>
          </cell>
          <cell r="B109" t="str">
            <v>281</v>
          </cell>
        </row>
        <row r="110">
          <cell r="A110" t="str">
            <v>Alter</v>
          </cell>
          <cell r="B110" t="str">
            <v>282</v>
          </cell>
        </row>
        <row r="111">
          <cell r="A111" t="str">
            <v>RRSUB</v>
          </cell>
          <cell r="B111" t="str">
            <v>283</v>
          </cell>
        </row>
        <row r="112">
          <cell r="A112" t="str">
            <v>WALNT</v>
          </cell>
          <cell r="B112" t="str">
            <v>284</v>
          </cell>
        </row>
        <row r="113">
          <cell r="A113" t="str">
            <v>PRETR</v>
          </cell>
          <cell r="B113" t="str">
            <v>285</v>
          </cell>
        </row>
        <row r="114">
          <cell r="A114" t="str">
            <v>LN185</v>
          </cell>
          <cell r="B114" t="str">
            <v>286</v>
          </cell>
        </row>
        <row r="115">
          <cell r="A115" t="str">
            <v>LN184</v>
          </cell>
          <cell r="B115" t="str">
            <v>287</v>
          </cell>
        </row>
        <row r="116">
          <cell r="A116" t="str">
            <v>LN183</v>
          </cell>
          <cell r="B116" t="str">
            <v>288</v>
          </cell>
        </row>
        <row r="117">
          <cell r="A117" t="str">
            <v>LN182</v>
          </cell>
          <cell r="B117" t="str">
            <v>289</v>
          </cell>
        </row>
        <row r="118">
          <cell r="A118" t="str">
            <v>Fortr</v>
          </cell>
          <cell r="B118" t="str">
            <v>290</v>
          </cell>
        </row>
        <row r="119">
          <cell r="A119" t="str">
            <v>Fortr</v>
          </cell>
          <cell r="B119" t="str">
            <v>291</v>
          </cell>
        </row>
        <row r="120">
          <cell r="A120" t="str">
            <v>Fortr</v>
          </cell>
          <cell r="B120" t="str">
            <v>292</v>
          </cell>
        </row>
        <row r="121">
          <cell r="A121" t="str">
            <v>TANMO</v>
          </cell>
          <cell r="B121" t="str">
            <v>293</v>
          </cell>
        </row>
        <row r="122">
          <cell r="A122" t="str">
            <v xml:space="preserve">Road </v>
          </cell>
          <cell r="B122" t="str">
            <v>294</v>
          </cell>
        </row>
        <row r="123">
          <cell r="A123" t="str">
            <v>Oso G</v>
          </cell>
          <cell r="B123" t="str">
            <v>295</v>
          </cell>
        </row>
        <row r="124">
          <cell r="A124" t="str">
            <v>Compa</v>
          </cell>
          <cell r="B124" t="str">
            <v>296</v>
          </cell>
        </row>
        <row r="125">
          <cell r="A125" t="str">
            <v>MBSUB</v>
          </cell>
          <cell r="B125" t="str">
            <v>297</v>
          </cell>
        </row>
        <row r="126">
          <cell r="A126" t="str">
            <v>WNVA1</v>
          </cell>
          <cell r="B126" t="str">
            <v>298</v>
          </cell>
        </row>
        <row r="127">
          <cell r="A127" t="str">
            <v>LN307</v>
          </cell>
          <cell r="B127" t="str">
            <v>299</v>
          </cell>
        </row>
        <row r="128">
          <cell r="A128" t="str">
            <v>Irvin</v>
          </cell>
          <cell r="B128" t="str">
            <v>300</v>
          </cell>
        </row>
        <row r="129">
          <cell r="A129" t="str">
            <v>Irvin</v>
          </cell>
          <cell r="B129" t="str">
            <v>301</v>
          </cell>
        </row>
        <row r="130">
          <cell r="A130" t="str">
            <v>Irvin</v>
          </cell>
          <cell r="B130" t="str">
            <v>302</v>
          </cell>
        </row>
        <row r="131">
          <cell r="A131" t="str">
            <v>Irvin</v>
          </cell>
          <cell r="B131" t="str">
            <v>303</v>
          </cell>
        </row>
        <row r="132">
          <cell r="A132" t="str">
            <v>Irvin</v>
          </cell>
          <cell r="B132" t="str">
            <v>304</v>
          </cell>
        </row>
        <row r="133">
          <cell r="A133" t="str">
            <v>Irvin</v>
          </cell>
          <cell r="B133" t="str">
            <v>305</v>
          </cell>
        </row>
        <row r="134">
          <cell r="A134" t="str">
            <v>SGASH</v>
          </cell>
          <cell r="B134" t="str">
            <v>308</v>
          </cell>
        </row>
        <row r="135">
          <cell r="A135" t="str">
            <v>Sprin</v>
          </cell>
          <cell r="B135" t="str">
            <v>309</v>
          </cell>
        </row>
        <row r="136">
          <cell r="A136" t="str">
            <v>Sprin</v>
          </cell>
          <cell r="B136" t="str">
            <v>310</v>
          </cell>
        </row>
        <row r="137">
          <cell r="A137" t="str">
            <v>Sprin</v>
          </cell>
          <cell r="B137" t="str">
            <v>311</v>
          </cell>
        </row>
        <row r="138">
          <cell r="A138" t="str">
            <v>Sprin</v>
          </cell>
          <cell r="B138" t="str">
            <v>312</v>
          </cell>
        </row>
        <row r="139">
          <cell r="A139" t="str">
            <v>Sprin</v>
          </cell>
          <cell r="B139" t="str">
            <v>313</v>
          </cell>
        </row>
        <row r="140">
          <cell r="A140" t="str">
            <v>SPV C</v>
          </cell>
          <cell r="B140" t="str">
            <v>314</v>
          </cell>
        </row>
        <row r="141">
          <cell r="A141" t="str">
            <v>SPV C</v>
          </cell>
          <cell r="B141" t="str">
            <v>315</v>
          </cell>
        </row>
        <row r="142">
          <cell r="A142" t="str">
            <v>SPV C</v>
          </cell>
          <cell r="B142" t="str">
            <v>316</v>
          </cell>
        </row>
        <row r="143">
          <cell r="A143" t="str">
            <v>SPV C</v>
          </cell>
          <cell r="B143" t="str">
            <v>317</v>
          </cell>
        </row>
        <row r="144">
          <cell r="A144" t="str">
            <v>SPV C</v>
          </cell>
          <cell r="B144" t="str">
            <v>318</v>
          </cell>
        </row>
        <row r="145">
          <cell r="A145" t="str">
            <v>Sprin</v>
          </cell>
          <cell r="B145" t="str">
            <v>319</v>
          </cell>
        </row>
        <row r="146">
          <cell r="A146" t="str">
            <v>Sprin</v>
          </cell>
          <cell r="B146" t="str">
            <v>320</v>
          </cell>
        </row>
        <row r="147">
          <cell r="A147" t="str">
            <v>Sprin</v>
          </cell>
          <cell r="B147" t="str">
            <v>321</v>
          </cell>
        </row>
        <row r="148">
          <cell r="A148" t="str">
            <v>Sprin</v>
          </cell>
          <cell r="B148" t="str">
            <v>322</v>
          </cell>
        </row>
        <row r="149">
          <cell r="A149" t="str">
            <v>Sprin</v>
          </cell>
          <cell r="B149" t="str">
            <v>323</v>
          </cell>
        </row>
        <row r="150">
          <cell r="A150" t="str">
            <v>Store</v>
          </cell>
          <cell r="B150" t="str">
            <v>324</v>
          </cell>
        </row>
        <row r="151">
          <cell r="A151" t="str">
            <v>Demos</v>
          </cell>
          <cell r="B151" t="str">
            <v>325</v>
          </cell>
        </row>
        <row r="152">
          <cell r="A152" t="str">
            <v>RESPV</v>
          </cell>
          <cell r="B152" t="str">
            <v>326</v>
          </cell>
        </row>
        <row r="153">
          <cell r="A153" t="str">
            <v>GIL2S</v>
          </cell>
          <cell r="B153" t="str">
            <v>327</v>
          </cell>
        </row>
        <row r="154">
          <cell r="A154" t="str">
            <v>G2GPL</v>
          </cell>
          <cell r="B154" t="str">
            <v>328</v>
          </cell>
        </row>
        <row r="155">
          <cell r="A155" t="str">
            <v>G2ACQ</v>
          </cell>
          <cell r="B155" t="str">
            <v>329</v>
          </cell>
        </row>
        <row r="156">
          <cell r="A156" t="str">
            <v>North</v>
          </cell>
          <cell r="B156" t="str">
            <v>330</v>
          </cell>
        </row>
        <row r="157">
          <cell r="A157" t="str">
            <v>HARSN</v>
          </cell>
          <cell r="B157" t="str">
            <v>331</v>
          </cell>
        </row>
        <row r="158">
          <cell r="A158" t="str">
            <v>IRVCA</v>
          </cell>
          <cell r="B158" t="str">
            <v>332</v>
          </cell>
        </row>
        <row r="159">
          <cell r="A159" t="str">
            <v>RAPTR</v>
          </cell>
          <cell r="B159" t="str">
            <v>333</v>
          </cell>
        </row>
        <row r="160">
          <cell r="A160" t="str">
            <v>CPVRD</v>
          </cell>
          <cell r="B160" t="str">
            <v>334</v>
          </cell>
        </row>
        <row r="161">
          <cell r="A161" t="str">
            <v>San J</v>
          </cell>
          <cell r="B161" t="str">
            <v>335</v>
          </cell>
        </row>
        <row r="162">
          <cell r="A162" t="str">
            <v>LN176</v>
          </cell>
          <cell r="B162" t="str">
            <v>336</v>
          </cell>
        </row>
        <row r="163">
          <cell r="A163" t="str">
            <v>LN250</v>
          </cell>
          <cell r="B163" t="str">
            <v>337</v>
          </cell>
        </row>
        <row r="164">
          <cell r="A164" t="str">
            <v>LN251</v>
          </cell>
          <cell r="B164" t="str">
            <v>338</v>
          </cell>
        </row>
        <row r="165">
          <cell r="A165" t="str">
            <v>GRIER</v>
          </cell>
          <cell r="B165" t="str">
            <v>339</v>
          </cell>
        </row>
        <row r="166">
          <cell r="A166" t="str">
            <v xml:space="preserve">Four </v>
          </cell>
          <cell r="B166" t="str">
            <v>340</v>
          </cell>
        </row>
        <row r="167">
          <cell r="A167" t="str">
            <v>Gas S</v>
          </cell>
          <cell r="B167" t="str">
            <v>341</v>
          </cell>
        </row>
        <row r="168">
          <cell r="A168" t="str">
            <v>Harqu</v>
          </cell>
          <cell r="B168" t="str">
            <v>342</v>
          </cell>
        </row>
        <row r="169">
          <cell r="A169" t="str">
            <v>Gas S</v>
          </cell>
          <cell r="B169" t="str">
            <v>343</v>
          </cell>
        </row>
        <row r="170">
          <cell r="A170" t="str">
            <v xml:space="preserve">Gila </v>
          </cell>
          <cell r="B170" t="str">
            <v>344</v>
          </cell>
        </row>
        <row r="171">
          <cell r="A171" t="str">
            <v>Navaj</v>
          </cell>
          <cell r="B171" t="str">
            <v>345</v>
          </cell>
        </row>
        <row r="172">
          <cell r="A172" t="str">
            <v>NAVAO</v>
          </cell>
          <cell r="B172" t="str">
            <v>346</v>
          </cell>
        </row>
        <row r="173">
          <cell r="A173" t="str">
            <v>YAVAP</v>
          </cell>
          <cell r="B173" t="str">
            <v>347</v>
          </cell>
        </row>
        <row r="174">
          <cell r="A174" t="str">
            <v xml:space="preserve">Gila </v>
          </cell>
          <cell r="B174" t="str">
            <v>348</v>
          </cell>
        </row>
        <row r="175">
          <cell r="A175" t="str">
            <v xml:space="preserve">Gila </v>
          </cell>
          <cell r="B175" t="str">
            <v>349</v>
          </cell>
        </row>
        <row r="176">
          <cell r="A176" t="str">
            <v>Luna</v>
          </cell>
          <cell r="B176" t="str">
            <v>350</v>
          </cell>
        </row>
        <row r="177">
          <cell r="A177" t="str">
            <v>JOJBA</v>
          </cell>
          <cell r="B177" t="str">
            <v>351</v>
          </cell>
        </row>
        <row r="178">
          <cell r="A178" t="str">
            <v>HASSY</v>
          </cell>
          <cell r="B178" t="str">
            <v>352</v>
          </cell>
        </row>
        <row r="179">
          <cell r="A179" t="str">
            <v>PVPW1</v>
          </cell>
          <cell r="B179" t="str">
            <v>353</v>
          </cell>
        </row>
        <row r="180">
          <cell r="A180" t="str">
            <v>RUDD0</v>
          </cell>
          <cell r="B180" t="str">
            <v>354</v>
          </cell>
        </row>
        <row r="181">
          <cell r="A181" t="str">
            <v>Sprin</v>
          </cell>
          <cell r="B181" t="str">
            <v>355</v>
          </cell>
        </row>
        <row r="182">
          <cell r="A182" t="str">
            <v>SPV C</v>
          </cell>
          <cell r="B182" t="str">
            <v>356</v>
          </cell>
        </row>
        <row r="183">
          <cell r="A183" t="str">
            <v>Sprin</v>
          </cell>
          <cell r="B183" t="str">
            <v>357</v>
          </cell>
        </row>
        <row r="184">
          <cell r="A184" t="str">
            <v>Sprin</v>
          </cell>
          <cell r="B184" t="str">
            <v>358</v>
          </cell>
        </row>
        <row r="185">
          <cell r="A185" t="str">
            <v>Sprin</v>
          </cell>
          <cell r="B185" t="str">
            <v>359</v>
          </cell>
        </row>
        <row r="186">
          <cell r="A186" t="str">
            <v>HAAPW</v>
          </cell>
          <cell r="B186" t="str">
            <v>360</v>
          </cell>
        </row>
        <row r="187">
          <cell r="A187" t="str">
            <v>MRCTR</v>
          </cell>
          <cell r="B187" t="str">
            <v>361</v>
          </cell>
        </row>
        <row r="188">
          <cell r="A188" t="str">
            <v>GRFTH</v>
          </cell>
          <cell r="B188" t="str">
            <v>362</v>
          </cell>
        </row>
        <row r="189">
          <cell r="A189" t="str">
            <v>GRBOR</v>
          </cell>
          <cell r="B189" t="str">
            <v>363</v>
          </cell>
        </row>
        <row r="190">
          <cell r="A190" t="str">
            <v>NAVBK</v>
          </cell>
          <cell r="B190" t="str">
            <v>364</v>
          </cell>
        </row>
        <row r="191">
          <cell r="A191" t="str">
            <v>CIENG</v>
          </cell>
          <cell r="B191" t="str">
            <v>365</v>
          </cell>
        </row>
        <row r="192">
          <cell r="A192" t="str">
            <v>LN 16</v>
          </cell>
          <cell r="B192" t="str">
            <v>366</v>
          </cell>
        </row>
        <row r="193">
          <cell r="A193" t="str">
            <v>STOCK</v>
          </cell>
          <cell r="B193" t="str">
            <v>367</v>
          </cell>
        </row>
        <row r="194">
          <cell r="A194" t="str">
            <v>GFHOV</v>
          </cell>
          <cell r="B194" t="str">
            <v>368</v>
          </cell>
        </row>
        <row r="195">
          <cell r="A195" t="str">
            <v>DBLDG</v>
          </cell>
          <cell r="B195" t="str">
            <v>369</v>
          </cell>
        </row>
        <row r="196">
          <cell r="A196" t="str">
            <v>Black</v>
          </cell>
          <cell r="B196" t="str">
            <v>370</v>
          </cell>
        </row>
        <row r="197">
          <cell r="A197" t="str">
            <v xml:space="preserve">UNSE </v>
          </cell>
          <cell r="B197" t="str">
            <v>371</v>
          </cell>
        </row>
        <row r="198">
          <cell r="A198" t="str">
            <v>In-Ki</v>
          </cell>
          <cell r="B198" t="str">
            <v>372</v>
          </cell>
        </row>
        <row r="199">
          <cell r="A199" t="str">
            <v>COTMO</v>
          </cell>
          <cell r="B199" t="str">
            <v>373</v>
          </cell>
        </row>
        <row r="200">
          <cell r="A200" t="str">
            <v>SAHMO</v>
          </cell>
          <cell r="B200" t="str">
            <v>374</v>
          </cell>
        </row>
        <row r="201">
          <cell r="A201" t="str">
            <v>LN172</v>
          </cell>
          <cell r="B201" t="str">
            <v>375</v>
          </cell>
        </row>
        <row r="202">
          <cell r="A202" t="str">
            <v>RV002</v>
          </cell>
          <cell r="B202" t="str">
            <v>376</v>
          </cell>
        </row>
        <row r="203">
          <cell r="A203" t="str">
            <v>PRTMO</v>
          </cell>
          <cell r="B203" t="str">
            <v>377</v>
          </cell>
        </row>
        <row r="204">
          <cell r="A204" t="str">
            <v>RRSYD</v>
          </cell>
          <cell r="B204" t="str">
            <v>378</v>
          </cell>
        </row>
        <row r="205">
          <cell r="A205" t="str">
            <v>OTERO</v>
          </cell>
          <cell r="B205" t="str">
            <v>379</v>
          </cell>
        </row>
        <row r="206">
          <cell r="A206" t="str">
            <v>Addit</v>
          </cell>
          <cell r="B206" t="str">
            <v>380</v>
          </cell>
        </row>
        <row r="207">
          <cell r="A207" t="str">
            <v>Commo</v>
          </cell>
          <cell r="B207" t="str">
            <v>381</v>
          </cell>
        </row>
        <row r="208">
          <cell r="A208" t="str">
            <v>Commo</v>
          </cell>
          <cell r="B208" t="str">
            <v>382</v>
          </cell>
        </row>
        <row r="209">
          <cell r="A209" t="str">
            <v>Commo</v>
          </cell>
          <cell r="B209" t="str">
            <v>383</v>
          </cell>
        </row>
        <row r="210">
          <cell r="A210" t="str">
            <v>Commo</v>
          </cell>
          <cell r="B210" t="str">
            <v>384</v>
          </cell>
        </row>
        <row r="211">
          <cell r="A211" t="str">
            <v>Commo</v>
          </cell>
          <cell r="B211" t="str">
            <v>385</v>
          </cell>
        </row>
        <row r="212">
          <cell r="A212" t="str">
            <v>Commo</v>
          </cell>
          <cell r="B212" t="str">
            <v>386</v>
          </cell>
        </row>
        <row r="213">
          <cell r="A213" t="str">
            <v xml:space="preserve">Unit </v>
          </cell>
          <cell r="B213" t="str">
            <v>387</v>
          </cell>
        </row>
        <row r="214">
          <cell r="A214" t="str">
            <v xml:space="preserve">Unit </v>
          </cell>
          <cell r="B214" t="str">
            <v>388</v>
          </cell>
        </row>
        <row r="215">
          <cell r="A215" t="str">
            <v>WGOLD</v>
          </cell>
          <cell r="B215" t="str">
            <v>389</v>
          </cell>
        </row>
        <row r="216">
          <cell r="A216" t="str">
            <v>LN147</v>
          </cell>
          <cell r="B216" t="str">
            <v>390</v>
          </cell>
        </row>
        <row r="217">
          <cell r="A217" t="str">
            <v>WLPRK</v>
          </cell>
          <cell r="B217" t="str">
            <v>391</v>
          </cell>
        </row>
        <row r="218">
          <cell r="A218" t="str">
            <v>CEDAR</v>
          </cell>
          <cell r="B218" t="str">
            <v>399</v>
          </cell>
        </row>
        <row r="219">
          <cell r="A219" t="str">
            <v>SOUNI</v>
          </cell>
          <cell r="B219" t="str">
            <v>400</v>
          </cell>
        </row>
        <row r="220">
          <cell r="A220" t="str">
            <v>BACK0</v>
          </cell>
          <cell r="B220" t="str">
            <v>401</v>
          </cell>
        </row>
        <row r="221">
          <cell r="A221" t="str">
            <v>ALTIR</v>
          </cell>
          <cell r="B221" t="str">
            <v>402</v>
          </cell>
        </row>
        <row r="222">
          <cell r="A222" t="str">
            <v>DRAW0</v>
          </cell>
          <cell r="B222" t="str">
            <v>403</v>
          </cell>
        </row>
        <row r="223">
          <cell r="A223" t="str">
            <v>NET05</v>
          </cell>
          <cell r="B223" t="str">
            <v>404</v>
          </cell>
        </row>
        <row r="224">
          <cell r="A224" t="str">
            <v>VIDEO</v>
          </cell>
          <cell r="B224" t="str">
            <v>405</v>
          </cell>
        </row>
        <row r="225">
          <cell r="A225" t="str">
            <v>FILEN</v>
          </cell>
          <cell r="B225" t="str">
            <v>406</v>
          </cell>
        </row>
        <row r="226">
          <cell r="A226" t="str">
            <v>PSYNC</v>
          </cell>
          <cell r="B226" t="str">
            <v>407</v>
          </cell>
        </row>
        <row r="227">
          <cell r="A227" t="str">
            <v>IDMGR</v>
          </cell>
          <cell r="B227" t="str">
            <v>408</v>
          </cell>
        </row>
        <row r="228">
          <cell r="A228" t="str">
            <v>NET06</v>
          </cell>
          <cell r="B228" t="str">
            <v>409</v>
          </cell>
        </row>
        <row r="229">
          <cell r="A229" t="str">
            <v>ORADB</v>
          </cell>
          <cell r="B229" t="str">
            <v>410</v>
          </cell>
        </row>
        <row r="230">
          <cell r="A230" t="str">
            <v>EXCHG</v>
          </cell>
          <cell r="B230" t="str">
            <v>411</v>
          </cell>
        </row>
        <row r="231">
          <cell r="A231" t="str">
            <v>ASTMG</v>
          </cell>
          <cell r="B231" t="str">
            <v>412</v>
          </cell>
        </row>
        <row r="232">
          <cell r="A232" t="str">
            <v>INFRA</v>
          </cell>
          <cell r="B232" t="str">
            <v>413</v>
          </cell>
        </row>
        <row r="233">
          <cell r="A233" t="str">
            <v>TOOLS</v>
          </cell>
          <cell r="B233" t="str">
            <v>414</v>
          </cell>
        </row>
        <row r="234">
          <cell r="A234" t="str">
            <v>CALL0</v>
          </cell>
          <cell r="B234" t="str">
            <v>415</v>
          </cell>
        </row>
        <row r="235">
          <cell r="A235" t="str">
            <v>NETAP</v>
          </cell>
          <cell r="B235" t="str">
            <v>416</v>
          </cell>
        </row>
        <row r="236">
          <cell r="A236" t="str">
            <v>TRNG0</v>
          </cell>
          <cell r="B236" t="str">
            <v>417</v>
          </cell>
        </row>
        <row r="237">
          <cell r="A237" t="str">
            <v>SURF0</v>
          </cell>
          <cell r="B237" t="str">
            <v>418</v>
          </cell>
        </row>
        <row r="238">
          <cell r="A238" t="str">
            <v>AUTOC</v>
          </cell>
          <cell r="B238" t="str">
            <v>419</v>
          </cell>
        </row>
        <row r="239">
          <cell r="A239" t="str">
            <v>PHYSI</v>
          </cell>
          <cell r="B239" t="str">
            <v>420</v>
          </cell>
        </row>
        <row r="240">
          <cell r="A240" t="str">
            <v>WINXP</v>
          </cell>
          <cell r="B240" t="str">
            <v>421</v>
          </cell>
        </row>
        <row r="241">
          <cell r="A241" t="str">
            <v>MSOFF</v>
          </cell>
          <cell r="B241" t="str">
            <v>422</v>
          </cell>
        </row>
        <row r="242">
          <cell r="A242" t="str">
            <v>3COM0</v>
          </cell>
          <cell r="B242" t="str">
            <v>423</v>
          </cell>
        </row>
        <row r="243">
          <cell r="A243" t="str">
            <v>ITRAN</v>
          </cell>
          <cell r="B243" t="str">
            <v>424</v>
          </cell>
        </row>
        <row r="244">
          <cell r="A244" t="str">
            <v>TRANS</v>
          </cell>
          <cell r="B244" t="str">
            <v>425</v>
          </cell>
        </row>
        <row r="245">
          <cell r="A245" t="str">
            <v>HT952</v>
          </cell>
          <cell r="B245" t="str">
            <v>426</v>
          </cell>
        </row>
        <row r="246">
          <cell r="A246" t="str">
            <v>SCHED</v>
          </cell>
          <cell r="B246" t="str">
            <v>427</v>
          </cell>
        </row>
        <row r="247">
          <cell r="A247" t="str">
            <v>OATI0</v>
          </cell>
          <cell r="B247" t="str">
            <v>428</v>
          </cell>
        </row>
        <row r="248">
          <cell r="A248" t="str">
            <v>MOSES</v>
          </cell>
          <cell r="B248" t="str">
            <v>429</v>
          </cell>
        </row>
        <row r="249">
          <cell r="A249" t="str">
            <v>CONTR</v>
          </cell>
          <cell r="B249" t="str">
            <v>430</v>
          </cell>
        </row>
        <row r="250">
          <cell r="A250" t="str">
            <v>CEMU1</v>
          </cell>
          <cell r="B250" t="str">
            <v>431</v>
          </cell>
        </row>
        <row r="251">
          <cell r="A251" t="str">
            <v>SCAN0</v>
          </cell>
          <cell r="B251" t="str">
            <v>432</v>
          </cell>
        </row>
        <row r="252">
          <cell r="A252" t="str">
            <v>OASIS</v>
          </cell>
          <cell r="B252" t="str">
            <v>433</v>
          </cell>
        </row>
        <row r="253">
          <cell r="A253" t="str">
            <v>DAT05</v>
          </cell>
          <cell r="B253" t="str">
            <v>434</v>
          </cell>
        </row>
        <row r="254">
          <cell r="A254" t="str">
            <v>ITSEC</v>
          </cell>
          <cell r="B254" t="str">
            <v>435</v>
          </cell>
        </row>
        <row r="255">
          <cell r="A255" t="str">
            <v>DAT06</v>
          </cell>
          <cell r="B255" t="str">
            <v>436</v>
          </cell>
        </row>
        <row r="256">
          <cell r="A256" t="str">
            <v>METER</v>
          </cell>
          <cell r="B256" t="str">
            <v>437</v>
          </cell>
        </row>
        <row r="257">
          <cell r="A257" t="str">
            <v>SECUR</v>
          </cell>
          <cell r="B257" t="str">
            <v>438</v>
          </cell>
        </row>
        <row r="258">
          <cell r="A258" t="str">
            <v>ITSM0</v>
          </cell>
          <cell r="B258" t="str">
            <v>439</v>
          </cell>
        </row>
        <row r="259">
          <cell r="A259" t="str">
            <v>VERSA</v>
          </cell>
          <cell r="B259" t="str">
            <v>440</v>
          </cell>
        </row>
        <row r="260">
          <cell r="A260" t="str">
            <v>SPC1X</v>
          </cell>
          <cell r="B260" t="str">
            <v>441</v>
          </cell>
        </row>
        <row r="261">
          <cell r="A261" t="str">
            <v>SPV1X</v>
          </cell>
          <cell r="B261" t="str">
            <v>442</v>
          </cell>
        </row>
        <row r="262">
          <cell r="A262" t="str">
            <v>SOCOR</v>
          </cell>
          <cell r="B262" t="str">
            <v>443</v>
          </cell>
        </row>
        <row r="263">
          <cell r="A263" t="str">
            <v>NK652</v>
          </cell>
          <cell r="B263" t="str">
            <v>444</v>
          </cell>
        </row>
        <row r="264">
          <cell r="A264" t="str">
            <v>GVTIE</v>
          </cell>
          <cell r="B264" t="str">
            <v>445</v>
          </cell>
        </row>
        <row r="265">
          <cell r="A265" t="str">
            <v>BM552</v>
          </cell>
          <cell r="B265" t="str">
            <v>446</v>
          </cell>
        </row>
        <row r="266">
          <cell r="A266" t="str">
            <v>GR252</v>
          </cell>
          <cell r="B266" t="str">
            <v>447</v>
          </cell>
        </row>
        <row r="267">
          <cell r="A267" t="str">
            <v>LN146</v>
          </cell>
          <cell r="B267" t="str">
            <v>448</v>
          </cell>
        </row>
        <row r="268">
          <cell r="A268" t="str">
            <v>WWIND</v>
          </cell>
          <cell r="B268" t="str">
            <v>449</v>
          </cell>
        </row>
        <row r="269">
          <cell r="A269" t="str">
            <v>WWTAP</v>
          </cell>
          <cell r="B269" t="str">
            <v>450</v>
          </cell>
        </row>
        <row r="270">
          <cell r="A270" t="str">
            <v>LASPV</v>
          </cell>
          <cell r="B270" t="str">
            <v>451</v>
          </cell>
        </row>
        <row r="271">
          <cell r="A271" t="str">
            <v>OHPV5</v>
          </cell>
          <cell r="B271" t="str">
            <v>452</v>
          </cell>
        </row>
        <row r="272">
          <cell r="A272" t="str">
            <v>HQPV1</v>
          </cell>
          <cell r="B272" t="str">
            <v>453</v>
          </cell>
        </row>
        <row r="273">
          <cell r="A273" t="str">
            <v>UATP2</v>
          </cell>
          <cell r="B273" t="str">
            <v>454</v>
          </cell>
        </row>
        <row r="274">
          <cell r="A274" t="str">
            <v>REDMT</v>
          </cell>
          <cell r="B274" t="str">
            <v>455</v>
          </cell>
        </row>
        <row r="275">
          <cell r="A275" t="str">
            <v>GR152</v>
          </cell>
          <cell r="B275" t="str">
            <v>456</v>
          </cell>
        </row>
        <row r="276">
          <cell r="A276" t="str">
            <v>HT652</v>
          </cell>
          <cell r="B276" t="str">
            <v>457</v>
          </cell>
        </row>
        <row r="277">
          <cell r="A277" t="str">
            <v>GT352</v>
          </cell>
          <cell r="B277" t="str">
            <v>458</v>
          </cell>
        </row>
        <row r="278">
          <cell r="A278" t="str">
            <v>GT152</v>
          </cell>
          <cell r="B278" t="str">
            <v>459</v>
          </cell>
        </row>
        <row r="279">
          <cell r="A279" t="str">
            <v>WWPW1</v>
          </cell>
          <cell r="B279" t="str">
            <v>460</v>
          </cell>
        </row>
        <row r="280">
          <cell r="A280" t="str">
            <v>GRFBK</v>
          </cell>
          <cell r="B280" t="str">
            <v>461</v>
          </cell>
        </row>
        <row r="281">
          <cell r="A281" t="str">
            <v>CHARC</v>
          </cell>
          <cell r="B281" t="str">
            <v>462</v>
          </cell>
        </row>
        <row r="282">
          <cell r="A282" t="str">
            <v>SCOHQ</v>
          </cell>
          <cell r="B282" t="str">
            <v>463</v>
          </cell>
        </row>
        <row r="283">
          <cell r="A283" t="str">
            <v>COYOT</v>
          </cell>
          <cell r="B283" t="str">
            <v>464</v>
          </cell>
        </row>
        <row r="284">
          <cell r="A284" t="str">
            <v>NGILA</v>
          </cell>
          <cell r="B284" t="str">
            <v>465</v>
          </cell>
        </row>
        <row r="285">
          <cell r="A285" t="str">
            <v>KYRNE</v>
          </cell>
          <cell r="B285" t="str">
            <v>466</v>
          </cell>
        </row>
        <row r="286">
          <cell r="A286" t="str">
            <v>PVNGL</v>
          </cell>
          <cell r="B286" t="str">
            <v>467</v>
          </cell>
        </row>
        <row r="287">
          <cell r="A287" t="str">
            <v>PVKYR</v>
          </cell>
          <cell r="B287" t="str">
            <v>468</v>
          </cell>
        </row>
        <row r="288">
          <cell r="A288" t="str">
            <v>PVHAS</v>
          </cell>
          <cell r="B288" t="str">
            <v>469</v>
          </cell>
        </row>
        <row r="289">
          <cell r="A289" t="str">
            <v>HT752</v>
          </cell>
          <cell r="B289" t="str">
            <v>470</v>
          </cell>
        </row>
        <row r="290">
          <cell r="A290" t="str">
            <v>PNWST</v>
          </cell>
          <cell r="B290" t="str">
            <v>471</v>
          </cell>
        </row>
        <row r="291">
          <cell r="A291" t="str">
            <v>VLS01</v>
          </cell>
          <cell r="B291" t="str">
            <v>472</v>
          </cell>
        </row>
        <row r="292">
          <cell r="A292" t="str">
            <v>OATBK</v>
          </cell>
          <cell r="B292" t="str">
            <v>473</v>
          </cell>
        </row>
        <row r="293">
          <cell r="A293" t="str">
            <v>RADAR</v>
          </cell>
          <cell r="B293" t="str">
            <v>474</v>
          </cell>
        </row>
        <row r="294">
          <cell r="A294" t="str">
            <v>PRFPV</v>
          </cell>
          <cell r="B294" t="str">
            <v>475</v>
          </cell>
        </row>
        <row r="295">
          <cell r="A295" t="str">
            <v>SCNHQ</v>
          </cell>
          <cell r="B295" t="str">
            <v>476</v>
          </cell>
        </row>
        <row r="296">
          <cell r="A296" t="str">
            <v>GT252</v>
          </cell>
          <cell r="B296" t="str">
            <v>477</v>
          </cell>
        </row>
        <row r="297">
          <cell r="A297" t="str">
            <v>BM752</v>
          </cell>
          <cell r="B297" t="str">
            <v>478</v>
          </cell>
        </row>
        <row r="298">
          <cell r="A298" t="str">
            <v>B1152</v>
          </cell>
          <cell r="B298" t="str">
            <v>479</v>
          </cell>
        </row>
        <row r="299">
          <cell r="A299" t="str">
            <v>NH252</v>
          </cell>
          <cell r="B299" t="str">
            <v>480</v>
          </cell>
        </row>
        <row r="300">
          <cell r="A300" t="str">
            <v>LN162</v>
          </cell>
          <cell r="B300" t="str">
            <v>481</v>
          </cell>
        </row>
        <row r="301">
          <cell r="A301" t="str">
            <v>RAMPK</v>
          </cell>
          <cell r="B301" t="str">
            <v>482</v>
          </cell>
        </row>
        <row r="302">
          <cell r="A302" t="str">
            <v>RRICO</v>
          </cell>
          <cell r="B302" t="str">
            <v>483</v>
          </cell>
        </row>
        <row r="303">
          <cell r="A303" t="str">
            <v>LN163</v>
          </cell>
          <cell r="B303" t="str">
            <v>484</v>
          </cell>
        </row>
        <row r="304">
          <cell r="A304" t="str">
            <v>GIL03</v>
          </cell>
          <cell r="B304" t="str">
            <v>485</v>
          </cell>
        </row>
        <row r="305">
          <cell r="A305" t="str">
            <v>GILCM</v>
          </cell>
          <cell r="B305" t="str">
            <v>486</v>
          </cell>
        </row>
        <row r="306">
          <cell r="A306" t="str">
            <v>GILAS</v>
          </cell>
          <cell r="B306" t="str">
            <v>487</v>
          </cell>
        </row>
        <row r="307">
          <cell r="A307" t="str">
            <v>GILRV</v>
          </cell>
          <cell r="B307" t="str">
            <v>488</v>
          </cell>
        </row>
        <row r="308">
          <cell r="A308" t="str">
            <v>SGSPV</v>
          </cell>
          <cell r="B308" t="str">
            <v>489</v>
          </cell>
        </row>
        <row r="309">
          <cell r="A309" t="str">
            <v>FTHPV</v>
          </cell>
          <cell r="B309" t="str">
            <v>490</v>
          </cell>
        </row>
        <row r="310">
          <cell r="A310" t="str">
            <v>AREVA</v>
          </cell>
          <cell r="B310" t="str">
            <v>491</v>
          </cell>
        </row>
        <row r="311">
          <cell r="A311" t="str">
            <v>GLACQ</v>
          </cell>
          <cell r="B311" t="str">
            <v>492</v>
          </cell>
        </row>
        <row r="312">
          <cell r="A312" t="str">
            <v>SGS01</v>
          </cell>
          <cell r="B312" t="str">
            <v>493</v>
          </cell>
        </row>
        <row r="313">
          <cell r="A313" t="str">
            <v>SGSC1</v>
          </cell>
          <cell r="B313" t="str">
            <v>494</v>
          </cell>
        </row>
        <row r="314">
          <cell r="A314" t="str">
            <v>SGACQ</v>
          </cell>
          <cell r="B314" t="str">
            <v>495</v>
          </cell>
        </row>
        <row r="315">
          <cell r="A315" t="str">
            <v>BLKSL</v>
          </cell>
          <cell r="B315" t="str">
            <v>496</v>
          </cell>
        </row>
        <row r="316">
          <cell r="A316" t="str">
            <v>COACQ</v>
          </cell>
          <cell r="B316" t="str">
            <v>497</v>
          </cell>
        </row>
        <row r="317">
          <cell r="A317" t="str">
            <v>NRGPV</v>
          </cell>
          <cell r="B317" t="str">
            <v>498</v>
          </cell>
        </row>
        <row r="318">
          <cell r="A318" t="str">
            <v>FRVPV</v>
          </cell>
          <cell r="B318" t="str">
            <v>499</v>
          </cell>
        </row>
        <row r="319">
          <cell r="A319" t="str">
            <v>19730</v>
          </cell>
          <cell r="B319" t="str">
            <v>500</v>
          </cell>
        </row>
        <row r="320">
          <cell r="A320" t="str">
            <v>19740</v>
          </cell>
          <cell r="B320" t="str">
            <v>501</v>
          </cell>
        </row>
        <row r="321">
          <cell r="A321" t="str">
            <v>19750</v>
          </cell>
          <cell r="B321" t="str">
            <v>502</v>
          </cell>
        </row>
        <row r="322">
          <cell r="A322" t="str">
            <v>19760</v>
          </cell>
          <cell r="B322" t="str">
            <v>503</v>
          </cell>
        </row>
        <row r="323">
          <cell r="A323" t="str">
            <v>19770</v>
          </cell>
          <cell r="B323" t="str">
            <v>504</v>
          </cell>
        </row>
        <row r="324">
          <cell r="A324" t="str">
            <v>19780</v>
          </cell>
          <cell r="B324" t="str">
            <v>505</v>
          </cell>
        </row>
        <row r="325">
          <cell r="A325" t="str">
            <v>19790</v>
          </cell>
          <cell r="B325" t="str">
            <v>506</v>
          </cell>
        </row>
        <row r="326">
          <cell r="A326" t="str">
            <v>19800</v>
          </cell>
          <cell r="B326" t="str">
            <v>507</v>
          </cell>
        </row>
        <row r="327">
          <cell r="A327" t="str">
            <v>19810</v>
          </cell>
          <cell r="B327" t="str">
            <v>508</v>
          </cell>
        </row>
        <row r="328">
          <cell r="A328" t="str">
            <v>19820</v>
          </cell>
          <cell r="B328" t="str">
            <v>509</v>
          </cell>
        </row>
        <row r="329">
          <cell r="A329" t="str">
            <v>19830</v>
          </cell>
          <cell r="B329" t="str">
            <v>510</v>
          </cell>
        </row>
        <row r="330">
          <cell r="A330" t="str">
            <v>19840</v>
          </cell>
          <cell r="B330" t="str">
            <v>511</v>
          </cell>
        </row>
        <row r="331">
          <cell r="A331" t="str">
            <v>19850</v>
          </cell>
          <cell r="B331" t="str">
            <v>512</v>
          </cell>
        </row>
        <row r="332">
          <cell r="A332" t="str">
            <v>19860</v>
          </cell>
          <cell r="B332" t="str">
            <v>513</v>
          </cell>
        </row>
        <row r="333">
          <cell r="A333" t="str">
            <v>19870</v>
          </cell>
          <cell r="B333" t="str">
            <v>514</v>
          </cell>
        </row>
        <row r="334">
          <cell r="A334" t="str">
            <v>19880</v>
          </cell>
          <cell r="B334" t="str">
            <v>515</v>
          </cell>
        </row>
        <row r="335">
          <cell r="A335" t="str">
            <v>GIL02</v>
          </cell>
          <cell r="B335" t="str">
            <v>516</v>
          </cell>
        </row>
        <row r="336">
          <cell r="A336" t="str">
            <v>GILC2</v>
          </cell>
          <cell r="B336" t="str">
            <v>517</v>
          </cell>
        </row>
        <row r="337">
          <cell r="A337" t="str">
            <v>GILSP</v>
          </cell>
          <cell r="B337" t="str">
            <v>518</v>
          </cell>
        </row>
        <row r="338">
          <cell r="A338" t="str">
            <v>GPACQ</v>
          </cell>
          <cell r="B338" t="str">
            <v>519</v>
          </cell>
        </row>
        <row r="339">
          <cell r="A339" t="str">
            <v>23720</v>
          </cell>
          <cell r="B339" t="str">
            <v>520</v>
          </cell>
        </row>
        <row r="340">
          <cell r="A340" t="str">
            <v>21STR</v>
          </cell>
          <cell r="B340" t="str">
            <v>521</v>
          </cell>
        </row>
        <row r="341">
          <cell r="A341" t="str">
            <v>22STR</v>
          </cell>
          <cell r="B341" t="str">
            <v>522</v>
          </cell>
        </row>
        <row r="342">
          <cell r="A342" t="str">
            <v>27STR</v>
          </cell>
          <cell r="B342" t="str">
            <v>523</v>
          </cell>
        </row>
        <row r="343">
          <cell r="A343" t="str">
            <v>35STR</v>
          </cell>
          <cell r="B343" t="str">
            <v>524</v>
          </cell>
        </row>
        <row r="344">
          <cell r="A344" t="str">
            <v>CTPHL</v>
          </cell>
          <cell r="B344" t="str">
            <v>525</v>
          </cell>
        </row>
        <row r="345">
          <cell r="A345" t="str">
            <v>SPVCT</v>
          </cell>
          <cell r="B345" t="str">
            <v>526</v>
          </cell>
        </row>
        <row r="346">
          <cell r="A346" t="str">
            <v>PHLVL</v>
          </cell>
          <cell r="B346" t="str">
            <v>527</v>
          </cell>
        </row>
        <row r="347">
          <cell r="A347" t="str">
            <v>AJOXX</v>
          </cell>
          <cell r="B347" t="str">
            <v>530</v>
          </cell>
        </row>
        <row r="348">
          <cell r="A348" t="str">
            <v>ALVRN</v>
          </cell>
          <cell r="B348" t="str">
            <v>531</v>
          </cell>
        </row>
        <row r="349">
          <cell r="A349" t="str">
            <v>ANTLR</v>
          </cell>
          <cell r="B349" t="str">
            <v>532</v>
          </cell>
        </row>
        <row r="350">
          <cell r="A350" t="str">
            <v>ARCDA</v>
          </cell>
          <cell r="B350" t="str">
            <v>533</v>
          </cell>
        </row>
        <row r="351">
          <cell r="A351" t="str">
            <v>ARCO0</v>
          </cell>
          <cell r="B351" t="str">
            <v>534</v>
          </cell>
        </row>
        <row r="352">
          <cell r="A352" t="str">
            <v>ARPRT</v>
          </cell>
          <cell r="B352" t="str">
            <v>535</v>
          </cell>
        </row>
        <row r="353">
          <cell r="A353" t="str">
            <v>ASRMN</v>
          </cell>
          <cell r="B353" t="str">
            <v>536</v>
          </cell>
        </row>
        <row r="354">
          <cell r="A354" t="str">
            <v>ASRMP</v>
          </cell>
          <cell r="B354" t="str">
            <v>537</v>
          </cell>
        </row>
        <row r="355">
          <cell r="A355" t="str">
            <v>ASRSM</v>
          </cell>
          <cell r="B355" t="str">
            <v>538</v>
          </cell>
        </row>
        <row r="356">
          <cell r="A356" t="str">
            <v>ASRSX</v>
          </cell>
          <cell r="B356" t="str">
            <v>539</v>
          </cell>
        </row>
        <row r="357">
          <cell r="A357" t="str">
            <v>AZPCQ</v>
          </cell>
          <cell r="B357" t="str">
            <v>540</v>
          </cell>
        </row>
        <row r="358">
          <cell r="A358" t="str">
            <v>AZPCT</v>
          </cell>
          <cell r="B358" t="str">
            <v>541</v>
          </cell>
        </row>
        <row r="359">
          <cell r="A359" t="str">
            <v>B&amp;DON</v>
          </cell>
          <cell r="B359" t="str">
            <v>542</v>
          </cell>
        </row>
        <row r="360">
          <cell r="A360" t="str">
            <v>BEARC</v>
          </cell>
          <cell r="B360" t="str">
            <v>543</v>
          </cell>
        </row>
        <row r="361">
          <cell r="A361" t="str">
            <v>BILBY</v>
          </cell>
          <cell r="B361" t="str">
            <v>544</v>
          </cell>
        </row>
        <row r="362">
          <cell r="A362" t="str">
            <v>BLKMS</v>
          </cell>
          <cell r="B362" t="str">
            <v>545</v>
          </cell>
        </row>
        <row r="363">
          <cell r="A363" t="str">
            <v>BORIA</v>
          </cell>
          <cell r="B363" t="str">
            <v>546</v>
          </cell>
        </row>
        <row r="364">
          <cell r="A364" t="str">
            <v>BOUND</v>
          </cell>
          <cell r="B364" t="str">
            <v>547</v>
          </cell>
        </row>
        <row r="365">
          <cell r="A365" t="str">
            <v>BRUSH</v>
          </cell>
          <cell r="B365" t="str">
            <v>548</v>
          </cell>
        </row>
        <row r="366">
          <cell r="A366" t="str">
            <v>BWILL</v>
          </cell>
          <cell r="B366" t="str">
            <v>549</v>
          </cell>
        </row>
        <row r="367">
          <cell r="A367" t="str">
            <v>CABLE</v>
          </cell>
          <cell r="B367" t="str">
            <v>550</v>
          </cell>
        </row>
        <row r="368">
          <cell r="A368" t="str">
            <v>CAKTR</v>
          </cell>
          <cell r="B368" t="str">
            <v>551</v>
          </cell>
        </row>
        <row r="369">
          <cell r="A369" t="str">
            <v>CALAB</v>
          </cell>
          <cell r="B369" t="str">
            <v>552</v>
          </cell>
        </row>
        <row r="370">
          <cell r="A370" t="str">
            <v>CANEZ</v>
          </cell>
          <cell r="B370" t="str">
            <v>553</v>
          </cell>
        </row>
        <row r="371">
          <cell r="A371" t="str">
            <v>CASSO</v>
          </cell>
          <cell r="B371" t="str">
            <v>554</v>
          </cell>
        </row>
        <row r="372">
          <cell r="A372" t="str">
            <v>CATTL</v>
          </cell>
          <cell r="B372" t="str">
            <v>555</v>
          </cell>
        </row>
        <row r="373">
          <cell r="A373" t="str">
            <v>CBANK</v>
          </cell>
          <cell r="B373" t="str">
            <v>556</v>
          </cell>
        </row>
        <row r="374">
          <cell r="A374" t="str">
            <v>CHEYN</v>
          </cell>
          <cell r="B374" t="str">
            <v>557</v>
          </cell>
        </row>
        <row r="375">
          <cell r="A375" t="str">
            <v>CHLRD</v>
          </cell>
          <cell r="B375" t="str">
            <v>558</v>
          </cell>
        </row>
        <row r="376">
          <cell r="A376" t="str">
            <v>CLEAR</v>
          </cell>
          <cell r="B376" t="str">
            <v>559</v>
          </cell>
        </row>
        <row r="377">
          <cell r="A377" t="str">
            <v>CLOUD</v>
          </cell>
          <cell r="B377" t="str">
            <v>560</v>
          </cell>
        </row>
        <row r="378">
          <cell r="A378" t="str">
            <v>CNCLB</v>
          </cell>
          <cell r="B378" t="str">
            <v>561</v>
          </cell>
        </row>
        <row r="379">
          <cell r="A379" t="str">
            <v>CONFI</v>
          </cell>
          <cell r="B379" t="str">
            <v>562</v>
          </cell>
        </row>
        <row r="380">
          <cell r="A380" t="str">
            <v>COSP1</v>
          </cell>
          <cell r="B380" t="str">
            <v>563</v>
          </cell>
        </row>
        <row r="381">
          <cell r="A381" t="str">
            <v>COTTN</v>
          </cell>
          <cell r="B381" t="str">
            <v>564</v>
          </cell>
        </row>
        <row r="382">
          <cell r="A382" t="str">
            <v>COUSI</v>
          </cell>
          <cell r="B382" t="str">
            <v>565</v>
          </cell>
        </row>
        <row r="383">
          <cell r="A383" t="str">
            <v>COYTE</v>
          </cell>
          <cell r="B383" t="str">
            <v>566</v>
          </cell>
        </row>
        <row r="384">
          <cell r="A384" t="str">
            <v>CRNDO</v>
          </cell>
          <cell r="B384" t="str">
            <v>567</v>
          </cell>
        </row>
        <row r="385">
          <cell r="A385" t="str">
            <v>CRNGN</v>
          </cell>
          <cell r="B385" t="str">
            <v>568</v>
          </cell>
        </row>
        <row r="386">
          <cell r="A386" t="str">
            <v>CROCK</v>
          </cell>
          <cell r="B386" t="str">
            <v>569</v>
          </cell>
        </row>
        <row r="387">
          <cell r="A387" t="str">
            <v>CRYBR</v>
          </cell>
          <cell r="B387" t="str">
            <v>570</v>
          </cell>
        </row>
        <row r="388">
          <cell r="A388" t="str">
            <v>CRYCF</v>
          </cell>
          <cell r="B388" t="str">
            <v>571</v>
          </cell>
        </row>
        <row r="389">
          <cell r="A389" t="str">
            <v>CRYHL</v>
          </cell>
          <cell r="B389" t="str">
            <v>572</v>
          </cell>
        </row>
        <row r="390">
          <cell r="A390" t="str">
            <v>CYPCN</v>
          </cell>
          <cell r="B390" t="str">
            <v>573</v>
          </cell>
        </row>
        <row r="391">
          <cell r="A391" t="str">
            <v>CYPRW</v>
          </cell>
          <cell r="B391" t="str">
            <v>574</v>
          </cell>
        </row>
        <row r="392">
          <cell r="A392" t="str">
            <v>CYPSR</v>
          </cell>
          <cell r="B392" t="str">
            <v>575</v>
          </cell>
        </row>
        <row r="393">
          <cell r="A393" t="str">
            <v>CYPWW</v>
          </cell>
          <cell r="B393" t="str">
            <v>576</v>
          </cell>
        </row>
        <row r="394">
          <cell r="A394" t="str">
            <v>DEEPW</v>
          </cell>
          <cell r="B394" t="str">
            <v>577</v>
          </cell>
        </row>
        <row r="395">
          <cell r="A395" t="str">
            <v>DESRT</v>
          </cell>
          <cell r="B395" t="str">
            <v>578</v>
          </cell>
        </row>
        <row r="396">
          <cell r="A396" t="str">
            <v>DEZAB</v>
          </cell>
          <cell r="B396" t="str">
            <v>579</v>
          </cell>
        </row>
        <row r="397">
          <cell r="A397" t="str">
            <v>DMG01</v>
          </cell>
          <cell r="B397" t="str">
            <v>580</v>
          </cell>
        </row>
        <row r="398">
          <cell r="A398" t="str">
            <v>DMPET</v>
          </cell>
          <cell r="B398" t="str">
            <v>581</v>
          </cell>
        </row>
        <row r="399">
          <cell r="A399" t="str">
            <v>DMPCM</v>
          </cell>
          <cell r="B399" t="str">
            <v>582</v>
          </cell>
        </row>
        <row r="400">
          <cell r="A400" t="str">
            <v>DMPV1</v>
          </cell>
          <cell r="B400" t="str">
            <v>583</v>
          </cell>
        </row>
        <row r="401">
          <cell r="A401" t="str">
            <v>DMPV2</v>
          </cell>
          <cell r="B401" t="str">
            <v>584</v>
          </cell>
        </row>
        <row r="402">
          <cell r="A402" t="str">
            <v>DATWH</v>
          </cell>
          <cell r="B402" t="str">
            <v>585</v>
          </cell>
        </row>
        <row r="403">
          <cell r="A403" t="str">
            <v>PCTO1</v>
          </cell>
          <cell r="B403" t="str">
            <v>586</v>
          </cell>
        </row>
        <row r="404">
          <cell r="A404" t="str">
            <v>FHPV2</v>
          </cell>
          <cell r="B404" t="str">
            <v>587</v>
          </cell>
        </row>
        <row r="405">
          <cell r="A405" t="str">
            <v>JACPV</v>
          </cell>
          <cell r="B405" t="str">
            <v>588</v>
          </cell>
        </row>
        <row r="406">
          <cell r="A406" t="str">
            <v>RNDVS</v>
          </cell>
          <cell r="B406" t="str">
            <v>589</v>
          </cell>
        </row>
        <row r="407">
          <cell r="A407" t="str">
            <v>DNTIR</v>
          </cell>
          <cell r="B407" t="str">
            <v>590</v>
          </cell>
        </row>
        <row r="408">
          <cell r="A408" t="str">
            <v>DOLAN</v>
          </cell>
          <cell r="B408" t="str">
            <v>591</v>
          </cell>
        </row>
        <row r="409">
          <cell r="A409" t="str">
            <v>DOSCA</v>
          </cell>
          <cell r="B409" t="str">
            <v>592</v>
          </cell>
        </row>
        <row r="410">
          <cell r="A410" t="str">
            <v>DPTUC</v>
          </cell>
          <cell r="B410" t="str">
            <v>593</v>
          </cell>
        </row>
        <row r="411">
          <cell r="A411" t="str">
            <v>DREXL</v>
          </cell>
          <cell r="B411" t="str">
            <v>594</v>
          </cell>
        </row>
        <row r="412">
          <cell r="A412" t="str">
            <v>DUVB2</v>
          </cell>
          <cell r="B412" t="str">
            <v>595</v>
          </cell>
        </row>
        <row r="413">
          <cell r="A413" t="str">
            <v>DUVCL</v>
          </cell>
          <cell r="B413" t="str">
            <v>596</v>
          </cell>
        </row>
        <row r="414">
          <cell r="A414" t="str">
            <v>DUVSA</v>
          </cell>
          <cell r="B414" t="str">
            <v>597</v>
          </cell>
        </row>
        <row r="415">
          <cell r="A415" t="str">
            <v>DUWTR</v>
          </cell>
          <cell r="B415" t="str">
            <v>598</v>
          </cell>
        </row>
        <row r="416">
          <cell r="A416" t="str">
            <v>DVMON</v>
          </cell>
          <cell r="B416" t="str">
            <v>599</v>
          </cell>
        </row>
        <row r="417">
          <cell r="A417" t="str">
            <v>DWNTN</v>
          </cell>
          <cell r="B417" t="str">
            <v>600</v>
          </cell>
        </row>
        <row r="418">
          <cell r="A418" t="str">
            <v>EASTR</v>
          </cell>
          <cell r="B418" t="str">
            <v>601</v>
          </cell>
        </row>
        <row r="419">
          <cell r="A419" t="str">
            <v>ELCON</v>
          </cell>
          <cell r="B419" t="str">
            <v>602</v>
          </cell>
        </row>
        <row r="420">
          <cell r="A420" t="str">
            <v>ELOOP</v>
          </cell>
          <cell r="B420" t="str">
            <v>603</v>
          </cell>
        </row>
        <row r="421">
          <cell r="A421" t="str">
            <v>EPLUN</v>
          </cell>
          <cell r="B421" t="str">
            <v>604</v>
          </cell>
        </row>
        <row r="422">
          <cell r="A422" t="str">
            <v>EVCHG</v>
          </cell>
          <cell r="B422" t="str">
            <v>605</v>
          </cell>
        </row>
        <row r="423">
          <cell r="A423" t="str">
            <v>FAIRX</v>
          </cell>
          <cell r="B423" t="str">
            <v>606</v>
          </cell>
        </row>
        <row r="424">
          <cell r="A424" t="str">
            <v>UATPV</v>
          </cell>
          <cell r="B424" t="str">
            <v>607</v>
          </cell>
        </row>
        <row r="425">
          <cell r="A425" t="str">
            <v>SPPV4</v>
          </cell>
          <cell r="B425" t="str">
            <v>608</v>
          </cell>
        </row>
        <row r="426">
          <cell r="A426" t="str">
            <v>TAAPV</v>
          </cell>
          <cell r="B426" t="str">
            <v>609</v>
          </cell>
        </row>
        <row r="427">
          <cell r="A427" t="str">
            <v>FCRNR</v>
          </cell>
          <cell r="B427" t="str">
            <v>610</v>
          </cell>
        </row>
        <row r="428">
          <cell r="A428" t="str">
            <v>FCN04</v>
          </cell>
          <cell r="B428" t="str">
            <v>611</v>
          </cell>
        </row>
        <row r="429">
          <cell r="A429" t="str">
            <v>FCN05</v>
          </cell>
          <cell r="B429" t="str">
            <v>612</v>
          </cell>
        </row>
        <row r="430">
          <cell r="A430" t="str">
            <v>IRVCM</v>
          </cell>
          <cell r="B430" t="str">
            <v>613</v>
          </cell>
        </row>
        <row r="431">
          <cell r="A431" t="str">
            <v>FCSJ1</v>
          </cell>
          <cell r="B431" t="str">
            <v>614</v>
          </cell>
        </row>
        <row r="432">
          <cell r="A432" t="str">
            <v>Avail</v>
          </cell>
          <cell r="B432" t="str">
            <v>615</v>
          </cell>
        </row>
        <row r="433">
          <cell r="A433" t="str">
            <v>Avail</v>
          </cell>
          <cell r="B433" t="str">
            <v>616</v>
          </cell>
        </row>
        <row r="434">
          <cell r="A434" t="str">
            <v>Avail</v>
          </cell>
          <cell r="B434" t="str">
            <v>617</v>
          </cell>
        </row>
        <row r="435">
          <cell r="A435" t="str">
            <v>02009</v>
          </cell>
          <cell r="B435" t="str">
            <v>618</v>
          </cell>
        </row>
        <row r="436">
          <cell r="A436" t="str">
            <v>FLAGW</v>
          </cell>
          <cell r="B436" t="str">
            <v>619</v>
          </cell>
        </row>
        <row r="437">
          <cell r="A437" t="str">
            <v>FLAG0</v>
          </cell>
          <cell r="B437" t="str">
            <v>620</v>
          </cell>
        </row>
        <row r="438">
          <cell r="A438" t="str">
            <v>FLAGA</v>
          </cell>
          <cell r="B438" t="str">
            <v>621</v>
          </cell>
        </row>
        <row r="439">
          <cell r="A439" t="str">
            <v>FOXMT</v>
          </cell>
          <cell r="B439" t="str">
            <v>622</v>
          </cell>
        </row>
        <row r="440">
          <cell r="A440" t="str">
            <v>FRMNT</v>
          </cell>
          <cell r="B440" t="str">
            <v>623</v>
          </cell>
        </row>
        <row r="441">
          <cell r="A441" t="str">
            <v>FTHUA</v>
          </cell>
          <cell r="B441" t="str">
            <v>624</v>
          </cell>
        </row>
        <row r="442">
          <cell r="A442" t="str">
            <v>IRVGN</v>
          </cell>
          <cell r="B442" t="str">
            <v>625</v>
          </cell>
        </row>
        <row r="443">
          <cell r="A443" t="str">
            <v>GLINK</v>
          </cell>
          <cell r="B443" t="str">
            <v>626</v>
          </cell>
        </row>
        <row r="444">
          <cell r="A444" t="str">
            <v>GLVL1</v>
          </cell>
          <cell r="B444" t="str">
            <v>627</v>
          </cell>
        </row>
        <row r="445">
          <cell r="A445" t="str">
            <v>GNLEE</v>
          </cell>
          <cell r="B445" t="str">
            <v>628</v>
          </cell>
        </row>
        <row r="446">
          <cell r="A446" t="str">
            <v>GNPEA</v>
          </cell>
          <cell r="B446" t="str">
            <v>629</v>
          </cell>
        </row>
        <row r="447">
          <cell r="A447" t="str">
            <v>GNVLE</v>
          </cell>
          <cell r="B447" t="str">
            <v>630</v>
          </cell>
        </row>
        <row r="448">
          <cell r="A448" t="str">
            <v>GOLDN</v>
          </cell>
          <cell r="B448" t="str">
            <v>631</v>
          </cell>
        </row>
        <row r="449">
          <cell r="A449" t="str">
            <v>GRANT</v>
          </cell>
          <cell r="B449" t="str">
            <v>632</v>
          </cell>
        </row>
        <row r="450">
          <cell r="A450" t="str">
            <v>GREAT</v>
          </cell>
          <cell r="B450" t="str">
            <v>633</v>
          </cell>
        </row>
        <row r="451">
          <cell r="A451" t="str">
            <v>GRIFF</v>
          </cell>
          <cell r="B451" t="str">
            <v>634</v>
          </cell>
        </row>
        <row r="452">
          <cell r="A452" t="str">
            <v>GRNEX</v>
          </cell>
          <cell r="B452" t="str">
            <v>635</v>
          </cell>
        </row>
        <row r="453">
          <cell r="A453" t="str">
            <v>GRNVL</v>
          </cell>
          <cell r="B453" t="str">
            <v>636</v>
          </cell>
        </row>
        <row r="454">
          <cell r="A454" t="str">
            <v>GUTHR</v>
          </cell>
          <cell r="B454" t="str">
            <v>637</v>
          </cell>
        </row>
        <row r="455">
          <cell r="A455" t="str">
            <v>HARTT</v>
          </cell>
          <cell r="B455" t="str">
            <v>638</v>
          </cell>
        </row>
        <row r="456">
          <cell r="A456" t="str">
            <v>HAVAS</v>
          </cell>
          <cell r="B456" t="str">
            <v>639</v>
          </cell>
        </row>
        <row r="457">
          <cell r="A457" t="str">
            <v>HAVAW</v>
          </cell>
          <cell r="B457" t="str">
            <v>640</v>
          </cell>
        </row>
        <row r="458">
          <cell r="A458" t="str">
            <v>HAVSO</v>
          </cell>
          <cell r="B458" t="str">
            <v>641</v>
          </cell>
        </row>
        <row r="459">
          <cell r="A459" t="str">
            <v>HAYST</v>
          </cell>
          <cell r="B459" t="str">
            <v>642</v>
          </cell>
        </row>
        <row r="460">
          <cell r="A460" t="str">
            <v>HEDRK</v>
          </cell>
          <cell r="B460" t="str">
            <v>643</v>
          </cell>
        </row>
        <row r="461">
          <cell r="A461" t="str">
            <v>HIDVL</v>
          </cell>
          <cell r="B461" t="str">
            <v>644</v>
          </cell>
        </row>
        <row r="462">
          <cell r="A462" t="str">
            <v>HIGHL</v>
          </cell>
          <cell r="B462" t="str">
            <v>645</v>
          </cell>
        </row>
        <row r="463">
          <cell r="A463" t="str">
            <v>HILLT</v>
          </cell>
          <cell r="B463" t="str">
            <v>646</v>
          </cell>
        </row>
        <row r="464">
          <cell r="A464" t="str">
            <v>HIWAY</v>
          </cell>
          <cell r="B464" t="str">
            <v>647</v>
          </cell>
        </row>
        <row r="465">
          <cell r="A465" t="str">
            <v>HOHKM</v>
          </cell>
          <cell r="B465" t="str">
            <v>648</v>
          </cell>
        </row>
        <row r="466">
          <cell r="A466" t="str">
            <v>HOLBR</v>
          </cell>
          <cell r="B466" t="str">
            <v>649</v>
          </cell>
        </row>
        <row r="467">
          <cell r="A467" t="str">
            <v>HOUTN</v>
          </cell>
          <cell r="B467" t="str">
            <v>650</v>
          </cell>
        </row>
        <row r="468">
          <cell r="A468" t="str">
            <v>HOVER</v>
          </cell>
          <cell r="B468" t="str">
            <v>651</v>
          </cell>
        </row>
        <row r="469">
          <cell r="A469" t="str">
            <v>HWHSE</v>
          </cell>
          <cell r="B469" t="str">
            <v>652</v>
          </cell>
        </row>
        <row r="470">
          <cell r="A470" t="str">
            <v>INARD</v>
          </cell>
          <cell r="B470" t="str">
            <v>653</v>
          </cell>
        </row>
        <row r="471">
          <cell r="A471" t="str">
            <v>INDSL</v>
          </cell>
          <cell r="B471" t="str">
            <v>654</v>
          </cell>
        </row>
        <row r="472">
          <cell r="A472" t="str">
            <v>INDUS</v>
          </cell>
          <cell r="B472" t="str">
            <v>655</v>
          </cell>
        </row>
        <row r="473">
          <cell r="A473" t="str">
            <v>SLOOP</v>
          </cell>
          <cell r="B473" t="str">
            <v>656</v>
          </cell>
        </row>
        <row r="474">
          <cell r="A474" t="str">
            <v>BANKS</v>
          </cell>
          <cell r="B474" t="str">
            <v>657</v>
          </cell>
        </row>
        <row r="475">
          <cell r="A475" t="str">
            <v>CANOA</v>
          </cell>
          <cell r="B475" t="str">
            <v>658</v>
          </cell>
        </row>
        <row r="476">
          <cell r="A476" t="str">
            <v>UETDT</v>
          </cell>
          <cell r="B476" t="str">
            <v>659</v>
          </cell>
        </row>
        <row r="477">
          <cell r="A477" t="str">
            <v>IRVCH</v>
          </cell>
          <cell r="B477" t="str">
            <v>660</v>
          </cell>
        </row>
        <row r="478">
          <cell r="A478" t="str">
            <v>IRVPP</v>
          </cell>
          <cell r="B478" t="str">
            <v>661</v>
          </cell>
        </row>
        <row r="479">
          <cell r="A479" t="str">
            <v>IRVTN</v>
          </cell>
          <cell r="B479" t="str">
            <v>662</v>
          </cell>
        </row>
        <row r="480">
          <cell r="A480" t="str">
            <v>IRV01</v>
          </cell>
          <cell r="B480" t="str">
            <v>663</v>
          </cell>
        </row>
        <row r="481">
          <cell r="A481" t="str">
            <v>IRV02</v>
          </cell>
          <cell r="B481" t="str">
            <v>664</v>
          </cell>
        </row>
        <row r="482">
          <cell r="A482" t="str">
            <v>IRV03</v>
          </cell>
          <cell r="B482" t="str">
            <v>665</v>
          </cell>
        </row>
        <row r="483">
          <cell r="A483" t="str">
            <v>IRV04</v>
          </cell>
          <cell r="B483" t="str">
            <v>666</v>
          </cell>
        </row>
        <row r="484">
          <cell r="A484" t="str">
            <v>IRVCC</v>
          </cell>
          <cell r="B484" t="str">
            <v>667</v>
          </cell>
        </row>
        <row r="485">
          <cell r="A485" t="str">
            <v>IVG01</v>
          </cell>
          <cell r="B485" t="str">
            <v>668</v>
          </cell>
        </row>
        <row r="486">
          <cell r="A486" t="str">
            <v>IVG02</v>
          </cell>
          <cell r="B486" t="str">
            <v>669</v>
          </cell>
        </row>
        <row r="487">
          <cell r="A487" t="str">
            <v>IVG03</v>
          </cell>
          <cell r="B487" t="str">
            <v>670</v>
          </cell>
        </row>
        <row r="488">
          <cell r="A488" t="str">
            <v>IRVLG</v>
          </cell>
          <cell r="B488" t="str">
            <v>671</v>
          </cell>
        </row>
        <row r="489">
          <cell r="A489" t="str">
            <v>KINOS</v>
          </cell>
          <cell r="B489" t="str">
            <v>672</v>
          </cell>
        </row>
        <row r="490">
          <cell r="A490" t="str">
            <v>TOROS</v>
          </cell>
          <cell r="B490" t="str">
            <v>673</v>
          </cell>
        </row>
        <row r="491">
          <cell r="A491" t="str">
            <v>HERMO</v>
          </cell>
          <cell r="B491" t="str">
            <v>674</v>
          </cell>
        </row>
        <row r="492">
          <cell r="A492" t="str">
            <v>IRVMD</v>
          </cell>
          <cell r="B492" t="str">
            <v>675</v>
          </cell>
        </row>
        <row r="493">
          <cell r="A493" t="str">
            <v>JAGER</v>
          </cell>
          <cell r="B493" t="str">
            <v>676</v>
          </cell>
        </row>
        <row r="494">
          <cell r="A494" t="str">
            <v>KANTR</v>
          </cell>
          <cell r="B494" t="str">
            <v>677</v>
          </cell>
        </row>
        <row r="495">
          <cell r="A495" t="str">
            <v>KB&amp;22</v>
          </cell>
          <cell r="B495" t="str">
            <v>678</v>
          </cell>
        </row>
        <row r="496">
          <cell r="A496" t="str">
            <v>KINGM</v>
          </cell>
          <cell r="B496" t="str">
            <v>679</v>
          </cell>
        </row>
        <row r="497">
          <cell r="A497" t="str">
            <v>KINGS</v>
          </cell>
          <cell r="B497" t="str">
            <v>680</v>
          </cell>
        </row>
        <row r="498">
          <cell r="A498" t="str">
            <v>KINGW</v>
          </cell>
          <cell r="B498" t="str">
            <v>681</v>
          </cell>
        </row>
        <row r="499">
          <cell r="A499" t="str">
            <v>KIOWA</v>
          </cell>
          <cell r="B499" t="str">
            <v>682</v>
          </cell>
        </row>
        <row r="500">
          <cell r="A500" t="str">
            <v>LACAN</v>
          </cell>
          <cell r="B500" t="str">
            <v>683</v>
          </cell>
        </row>
        <row r="501">
          <cell r="A501" t="str">
            <v>LATRL</v>
          </cell>
          <cell r="B501" t="str">
            <v>684</v>
          </cell>
        </row>
        <row r="502">
          <cell r="A502" t="str">
            <v>LDORO</v>
          </cell>
          <cell r="B502" t="str">
            <v>685</v>
          </cell>
        </row>
        <row r="503">
          <cell r="A503" t="str">
            <v>LGUNA</v>
          </cell>
          <cell r="B503" t="str">
            <v>686</v>
          </cell>
        </row>
        <row r="504">
          <cell r="A504" t="str">
            <v>LIBRT</v>
          </cell>
          <cell r="B504" t="str">
            <v>687</v>
          </cell>
        </row>
        <row r="505">
          <cell r="A505" t="str">
            <v>LKHAV</v>
          </cell>
          <cell r="B505" t="str">
            <v>688</v>
          </cell>
        </row>
        <row r="506">
          <cell r="A506" t="str">
            <v>NH752</v>
          </cell>
          <cell r="B506" t="str">
            <v>689</v>
          </cell>
        </row>
        <row r="507">
          <cell r="A507" t="str">
            <v>LN101</v>
          </cell>
          <cell r="B507" t="str">
            <v>690</v>
          </cell>
        </row>
        <row r="508">
          <cell r="A508" t="str">
            <v>LN102</v>
          </cell>
          <cell r="B508" t="str">
            <v>691</v>
          </cell>
        </row>
        <row r="509">
          <cell r="A509" t="str">
            <v>LN103</v>
          </cell>
          <cell r="B509" t="str">
            <v>692</v>
          </cell>
        </row>
        <row r="510">
          <cell r="A510" t="str">
            <v>LN104</v>
          </cell>
          <cell r="B510" t="str">
            <v>693</v>
          </cell>
        </row>
        <row r="511">
          <cell r="A511" t="str">
            <v>LN105</v>
          </cell>
          <cell r="B511" t="str">
            <v>694</v>
          </cell>
        </row>
        <row r="512">
          <cell r="A512" t="str">
            <v>LN106</v>
          </cell>
          <cell r="B512" t="str">
            <v>695</v>
          </cell>
        </row>
        <row r="513">
          <cell r="A513" t="str">
            <v>LN107</v>
          </cell>
          <cell r="B513" t="str">
            <v>696</v>
          </cell>
        </row>
        <row r="514">
          <cell r="A514" t="str">
            <v>LN108</v>
          </cell>
          <cell r="B514" t="str">
            <v>697</v>
          </cell>
        </row>
        <row r="515">
          <cell r="A515" t="str">
            <v>LN109</v>
          </cell>
          <cell r="B515" t="str">
            <v>698</v>
          </cell>
        </row>
        <row r="516">
          <cell r="A516" t="str">
            <v>LN110</v>
          </cell>
          <cell r="B516" t="str">
            <v>699</v>
          </cell>
        </row>
        <row r="517">
          <cell r="A517" t="str">
            <v>LN111</v>
          </cell>
          <cell r="B517" t="str">
            <v>700</v>
          </cell>
        </row>
        <row r="518">
          <cell r="A518" t="str">
            <v>LN112</v>
          </cell>
          <cell r="B518" t="str">
            <v>701</v>
          </cell>
        </row>
        <row r="519">
          <cell r="A519" t="str">
            <v>LN113</v>
          </cell>
          <cell r="B519" t="str">
            <v>702</v>
          </cell>
        </row>
        <row r="520">
          <cell r="A520" t="str">
            <v>LN114</v>
          </cell>
          <cell r="B520" t="str">
            <v>703</v>
          </cell>
        </row>
        <row r="521">
          <cell r="A521" t="str">
            <v>LN115</v>
          </cell>
          <cell r="B521" t="str">
            <v>704</v>
          </cell>
        </row>
        <row r="522">
          <cell r="A522" t="str">
            <v>LN117</v>
          </cell>
          <cell r="B522" t="str">
            <v>705</v>
          </cell>
        </row>
        <row r="523">
          <cell r="A523" t="str">
            <v>LN118</v>
          </cell>
          <cell r="B523" t="str">
            <v>706</v>
          </cell>
        </row>
        <row r="524">
          <cell r="A524" t="str">
            <v>LN119</v>
          </cell>
          <cell r="B524" t="str">
            <v>707</v>
          </cell>
        </row>
        <row r="525">
          <cell r="A525" t="str">
            <v>LN120</v>
          </cell>
          <cell r="B525" t="str">
            <v>708</v>
          </cell>
        </row>
        <row r="526">
          <cell r="A526" t="str">
            <v>LN121</v>
          </cell>
          <cell r="B526" t="str">
            <v>709</v>
          </cell>
        </row>
        <row r="527">
          <cell r="A527" t="str">
            <v>LN122</v>
          </cell>
          <cell r="B527" t="str">
            <v>710</v>
          </cell>
        </row>
        <row r="528">
          <cell r="A528" t="str">
            <v>LN123</v>
          </cell>
          <cell r="B528" t="str">
            <v>711</v>
          </cell>
        </row>
        <row r="529">
          <cell r="A529" t="str">
            <v>LN124</v>
          </cell>
          <cell r="B529" t="str">
            <v>712</v>
          </cell>
        </row>
        <row r="530">
          <cell r="A530" t="str">
            <v>LN125</v>
          </cell>
          <cell r="B530" t="str">
            <v>713</v>
          </cell>
        </row>
        <row r="531">
          <cell r="A531" t="str">
            <v>LN126</v>
          </cell>
          <cell r="B531" t="str">
            <v>714</v>
          </cell>
        </row>
        <row r="532">
          <cell r="A532" t="str">
            <v>LN127</v>
          </cell>
          <cell r="B532" t="str">
            <v>715</v>
          </cell>
        </row>
        <row r="533">
          <cell r="A533" t="str">
            <v>LN128</v>
          </cell>
          <cell r="B533" t="str">
            <v>716</v>
          </cell>
        </row>
        <row r="534">
          <cell r="A534" t="str">
            <v>LN129</v>
          </cell>
          <cell r="B534" t="str">
            <v>717</v>
          </cell>
        </row>
        <row r="535">
          <cell r="A535" t="str">
            <v>LN130</v>
          </cell>
          <cell r="B535" t="str">
            <v>718</v>
          </cell>
        </row>
        <row r="536">
          <cell r="A536" t="str">
            <v>LN131</v>
          </cell>
          <cell r="B536" t="str">
            <v>719</v>
          </cell>
        </row>
        <row r="537">
          <cell r="A537" t="str">
            <v>LN132</v>
          </cell>
          <cell r="B537" t="str">
            <v>720</v>
          </cell>
        </row>
        <row r="538">
          <cell r="A538" t="str">
            <v>LN133</v>
          </cell>
          <cell r="B538" t="str">
            <v>721</v>
          </cell>
        </row>
        <row r="539">
          <cell r="A539" t="str">
            <v>LN134</v>
          </cell>
          <cell r="B539" t="str">
            <v>722</v>
          </cell>
        </row>
        <row r="540">
          <cell r="A540" t="str">
            <v>LN137</v>
          </cell>
          <cell r="B540" t="str">
            <v>723</v>
          </cell>
        </row>
        <row r="541">
          <cell r="A541" t="str">
            <v>LN139</v>
          </cell>
          <cell r="B541" t="str">
            <v>724</v>
          </cell>
        </row>
        <row r="542">
          <cell r="A542" t="str">
            <v>LN140</v>
          </cell>
          <cell r="B542" t="str">
            <v>725</v>
          </cell>
        </row>
        <row r="543">
          <cell r="A543" t="str">
            <v>LN141</v>
          </cell>
          <cell r="B543" t="str">
            <v>726</v>
          </cell>
        </row>
        <row r="544">
          <cell r="A544" t="str">
            <v>LN145</v>
          </cell>
          <cell r="B544" t="str">
            <v>727</v>
          </cell>
        </row>
        <row r="545">
          <cell r="A545" t="str">
            <v>LONDN</v>
          </cell>
          <cell r="B545" t="str">
            <v>728</v>
          </cell>
        </row>
        <row r="546">
          <cell r="A546" t="str">
            <v>LOSRE</v>
          </cell>
          <cell r="B546" t="str">
            <v>729</v>
          </cell>
        </row>
        <row r="547">
          <cell r="A547" t="str">
            <v>LTERR</v>
          </cell>
          <cell r="B547" t="str">
            <v>730</v>
          </cell>
        </row>
        <row r="548">
          <cell r="A548" t="str">
            <v>LUNAA</v>
          </cell>
          <cell r="B548" t="str">
            <v>731</v>
          </cell>
        </row>
        <row r="549">
          <cell r="A549" t="str">
            <v>MCSP1</v>
          </cell>
          <cell r="B549" t="str">
            <v>732</v>
          </cell>
        </row>
        <row r="550">
          <cell r="A550" t="str">
            <v>MCSP2</v>
          </cell>
          <cell r="B550" t="str">
            <v>733</v>
          </cell>
        </row>
        <row r="551">
          <cell r="A551" t="str">
            <v>MDINA</v>
          </cell>
          <cell r="B551" t="str">
            <v>734</v>
          </cell>
        </row>
        <row r="552">
          <cell r="A552" t="str">
            <v>MDVLE</v>
          </cell>
          <cell r="B552" t="str">
            <v>735</v>
          </cell>
        </row>
        <row r="553">
          <cell r="A553" t="str">
            <v>MELEN</v>
          </cell>
          <cell r="B553" t="str">
            <v>736</v>
          </cell>
        </row>
        <row r="554">
          <cell r="A554" t="str">
            <v>MINRL</v>
          </cell>
          <cell r="B554" t="str">
            <v>737</v>
          </cell>
        </row>
        <row r="555">
          <cell r="A555" t="str">
            <v>MISSN</v>
          </cell>
          <cell r="B555" t="str">
            <v>738</v>
          </cell>
        </row>
        <row r="556">
          <cell r="A556" t="str">
            <v>MKLY2</v>
          </cell>
          <cell r="B556" t="str">
            <v>739</v>
          </cell>
        </row>
        <row r="557">
          <cell r="A557" t="str">
            <v>MKLYC</v>
          </cell>
          <cell r="B557" t="str">
            <v>740</v>
          </cell>
        </row>
        <row r="558">
          <cell r="A558" t="str">
            <v>MOENK</v>
          </cell>
          <cell r="B558" t="str">
            <v>741</v>
          </cell>
        </row>
        <row r="559">
          <cell r="A559" t="str">
            <v>MOHAV</v>
          </cell>
          <cell r="B559" t="str">
            <v>742</v>
          </cell>
        </row>
        <row r="560">
          <cell r="A560" t="str">
            <v>MOUTN</v>
          </cell>
          <cell r="B560" t="str">
            <v>743</v>
          </cell>
        </row>
        <row r="561">
          <cell r="A561" t="str">
            <v>MTELD</v>
          </cell>
          <cell r="B561" t="str">
            <v>744</v>
          </cell>
        </row>
        <row r="562">
          <cell r="A562" t="str">
            <v>MTFRN</v>
          </cell>
          <cell r="B562" t="str">
            <v>745</v>
          </cell>
        </row>
        <row r="563">
          <cell r="A563" t="str">
            <v>MULBR</v>
          </cell>
          <cell r="B563" t="str">
            <v>746</v>
          </cell>
        </row>
        <row r="564">
          <cell r="A564" t="str">
            <v>NALVN</v>
          </cell>
          <cell r="B564" t="str">
            <v>747</v>
          </cell>
        </row>
        <row r="565">
          <cell r="A565" t="str">
            <v>NARAN</v>
          </cell>
          <cell r="B565" t="str">
            <v>748</v>
          </cell>
        </row>
        <row r="566">
          <cell r="A566" t="str">
            <v>MKLY1</v>
          </cell>
          <cell r="B566" t="str">
            <v>749</v>
          </cell>
        </row>
        <row r="567">
          <cell r="A567" t="str">
            <v>NAV01</v>
          </cell>
          <cell r="B567" t="str">
            <v>750</v>
          </cell>
        </row>
        <row r="568">
          <cell r="A568" t="str">
            <v>NAV02</v>
          </cell>
          <cell r="B568" t="str">
            <v>751</v>
          </cell>
        </row>
        <row r="569">
          <cell r="A569" t="str">
            <v>NAV03</v>
          </cell>
          <cell r="B569" t="str">
            <v>752</v>
          </cell>
        </row>
        <row r="570">
          <cell r="A570" t="str">
            <v>NAVCM</v>
          </cell>
          <cell r="B570" t="str">
            <v>753</v>
          </cell>
        </row>
        <row r="571">
          <cell r="A571" t="str">
            <v>NAVJO</v>
          </cell>
          <cell r="B571" t="str">
            <v>754</v>
          </cell>
        </row>
        <row r="572">
          <cell r="A572" t="str">
            <v>KEYPK</v>
          </cell>
          <cell r="B572" t="str">
            <v>755</v>
          </cell>
        </row>
        <row r="573">
          <cell r="A573" t="str">
            <v>GHAWK</v>
          </cell>
          <cell r="B573" t="str">
            <v>756</v>
          </cell>
        </row>
        <row r="574">
          <cell r="A574" t="str">
            <v>NCMBL</v>
          </cell>
          <cell r="B574" t="str">
            <v>758</v>
          </cell>
        </row>
        <row r="575">
          <cell r="A575" t="str">
            <v>NEAST</v>
          </cell>
          <cell r="B575" t="str">
            <v>759</v>
          </cell>
        </row>
        <row r="576">
          <cell r="A576" t="str">
            <v>NETLR</v>
          </cell>
          <cell r="B576" t="str">
            <v>760</v>
          </cell>
        </row>
        <row r="577">
          <cell r="A577" t="str">
            <v>NKING</v>
          </cell>
          <cell r="B577" t="str">
            <v>761</v>
          </cell>
        </row>
        <row r="578">
          <cell r="A578" t="str">
            <v>NKOLB</v>
          </cell>
          <cell r="B578" t="str">
            <v>762</v>
          </cell>
        </row>
        <row r="579">
          <cell r="A579" t="str">
            <v>NLOOP</v>
          </cell>
          <cell r="B579" t="str">
            <v>765</v>
          </cell>
        </row>
        <row r="580">
          <cell r="A580" t="str">
            <v>NLG01</v>
          </cell>
          <cell r="B580" t="str">
            <v>766</v>
          </cell>
        </row>
        <row r="581">
          <cell r="A581" t="str">
            <v>NLG02</v>
          </cell>
          <cell r="B581" t="str">
            <v>767</v>
          </cell>
        </row>
        <row r="582">
          <cell r="A582" t="str">
            <v>NLG03</v>
          </cell>
          <cell r="B582" t="str">
            <v>768</v>
          </cell>
        </row>
        <row r="583">
          <cell r="A583" t="str">
            <v>NLG04</v>
          </cell>
          <cell r="B583" t="str">
            <v>769</v>
          </cell>
        </row>
        <row r="584">
          <cell r="A584" t="str">
            <v>NOALV</v>
          </cell>
          <cell r="B584" t="str">
            <v>770</v>
          </cell>
        </row>
        <row r="585">
          <cell r="A585" t="str">
            <v>NOGAL</v>
          </cell>
          <cell r="B585" t="str">
            <v>771</v>
          </cell>
        </row>
        <row r="586">
          <cell r="A586" t="str">
            <v>NVMN1</v>
          </cell>
          <cell r="B586" t="str">
            <v>772</v>
          </cell>
        </row>
        <row r="587">
          <cell r="A587" t="str">
            <v>OATMN</v>
          </cell>
          <cell r="B587" t="str">
            <v>773</v>
          </cell>
        </row>
        <row r="588">
          <cell r="A588" t="str">
            <v>OHPV3</v>
          </cell>
          <cell r="B588" t="str">
            <v>774</v>
          </cell>
        </row>
        <row r="589">
          <cell r="A589" t="str">
            <v>OHPV4</v>
          </cell>
          <cell r="B589" t="str">
            <v>775</v>
          </cell>
        </row>
        <row r="590">
          <cell r="A590" t="str">
            <v>OHQTR</v>
          </cell>
          <cell r="B590" t="str">
            <v>776</v>
          </cell>
        </row>
        <row r="591">
          <cell r="A591" t="str">
            <v>OLIVE</v>
          </cell>
          <cell r="B591" t="str">
            <v>777</v>
          </cell>
        </row>
        <row r="592">
          <cell r="A592" t="str">
            <v>OLSEN</v>
          </cell>
          <cell r="B592" t="str">
            <v>778</v>
          </cell>
        </row>
        <row r="593">
          <cell r="A593" t="str">
            <v>OROVL</v>
          </cell>
          <cell r="B593" t="str">
            <v>779</v>
          </cell>
        </row>
        <row r="594">
          <cell r="A594" t="str">
            <v>OTHER</v>
          </cell>
          <cell r="B594" t="str">
            <v>780</v>
          </cell>
        </row>
        <row r="595">
          <cell r="A595" t="str">
            <v>OVLCH</v>
          </cell>
          <cell r="B595" t="str">
            <v>781</v>
          </cell>
        </row>
        <row r="596">
          <cell r="A596" t="str">
            <v>PALOV</v>
          </cell>
          <cell r="B596" t="str">
            <v>782</v>
          </cell>
        </row>
        <row r="597">
          <cell r="A597" t="str">
            <v>PARKR</v>
          </cell>
          <cell r="B597" t="str">
            <v>783</v>
          </cell>
        </row>
        <row r="598">
          <cell r="A598" t="str">
            <v>PATAG</v>
          </cell>
          <cell r="B598" t="str">
            <v>784</v>
          </cell>
        </row>
        <row r="599">
          <cell r="A599" t="str">
            <v>PHNIX</v>
          </cell>
          <cell r="B599" t="str">
            <v>785</v>
          </cell>
        </row>
        <row r="600">
          <cell r="A600" t="str">
            <v>PIERC</v>
          </cell>
          <cell r="B600" t="str">
            <v>786</v>
          </cell>
        </row>
        <row r="601">
          <cell r="A601" t="str">
            <v>PMESA</v>
          </cell>
          <cell r="B601" t="str">
            <v>787</v>
          </cell>
        </row>
        <row r="602">
          <cell r="A602" t="str">
            <v>PRESC</v>
          </cell>
          <cell r="B602" t="str">
            <v>788</v>
          </cell>
        </row>
        <row r="603">
          <cell r="A603" t="str">
            <v>PUEBL</v>
          </cell>
          <cell r="B603" t="str">
            <v>789</v>
          </cell>
        </row>
        <row r="604">
          <cell r="A604" t="str">
            <v>PVTR1</v>
          </cell>
          <cell r="B604" t="str">
            <v>790</v>
          </cell>
        </row>
        <row r="605">
          <cell r="A605" t="str">
            <v>RBILL</v>
          </cell>
          <cell r="B605" t="str">
            <v>791</v>
          </cell>
        </row>
        <row r="606">
          <cell r="A606" t="str">
            <v>RGRAN</v>
          </cell>
          <cell r="B606" t="str">
            <v>792</v>
          </cell>
        </row>
        <row r="607">
          <cell r="A607" t="str">
            <v>RILTO</v>
          </cell>
          <cell r="B607" t="str">
            <v>793</v>
          </cell>
        </row>
        <row r="608">
          <cell r="A608" t="str">
            <v>ROBRT</v>
          </cell>
          <cell r="B608" t="str">
            <v>794</v>
          </cell>
        </row>
        <row r="609">
          <cell r="A609" t="str">
            <v>ROGER</v>
          </cell>
          <cell r="B609" t="str">
            <v>795</v>
          </cell>
        </row>
        <row r="610">
          <cell r="A610" t="str">
            <v>RVIST</v>
          </cell>
          <cell r="B610" t="str">
            <v>796</v>
          </cell>
        </row>
        <row r="611">
          <cell r="A611" t="str">
            <v>LN156</v>
          </cell>
          <cell r="B611" t="str">
            <v>797</v>
          </cell>
        </row>
        <row r="612">
          <cell r="A612" t="str">
            <v>LN161</v>
          </cell>
          <cell r="B612" t="str">
            <v>798</v>
          </cell>
        </row>
        <row r="613">
          <cell r="A613" t="str">
            <v>Groun</v>
          </cell>
          <cell r="B613" t="str">
            <v>799</v>
          </cell>
        </row>
        <row r="614">
          <cell r="A614" t="str">
            <v>SA101</v>
          </cell>
          <cell r="B614" t="str">
            <v>800</v>
          </cell>
        </row>
        <row r="615">
          <cell r="A615" t="str">
            <v>SA102</v>
          </cell>
          <cell r="B615" t="str">
            <v>801</v>
          </cell>
        </row>
        <row r="616">
          <cell r="A616" t="str">
            <v>SA103</v>
          </cell>
          <cell r="B616" t="str">
            <v>802</v>
          </cell>
        </row>
        <row r="617">
          <cell r="A617" t="str">
            <v>SA104</v>
          </cell>
          <cell r="B617" t="str">
            <v>803</v>
          </cell>
        </row>
        <row r="618">
          <cell r="A618" t="str">
            <v>SA105</v>
          </cell>
          <cell r="B618" t="str">
            <v>804</v>
          </cell>
        </row>
        <row r="619">
          <cell r="A619" t="str">
            <v>SA106</v>
          </cell>
          <cell r="B619" t="str">
            <v>805</v>
          </cell>
        </row>
        <row r="620">
          <cell r="A620" t="str">
            <v>SA107</v>
          </cell>
          <cell r="B620" t="str">
            <v>806</v>
          </cell>
        </row>
        <row r="621">
          <cell r="A621" t="str">
            <v>SA108</v>
          </cell>
          <cell r="B621" t="str">
            <v>807</v>
          </cell>
        </row>
        <row r="622">
          <cell r="A622" t="str">
            <v>SA109</v>
          </cell>
          <cell r="B622" t="str">
            <v>808</v>
          </cell>
        </row>
        <row r="623">
          <cell r="A623" t="str">
            <v>SA110</v>
          </cell>
          <cell r="B623" t="str">
            <v>809</v>
          </cell>
        </row>
        <row r="624">
          <cell r="A624" t="str">
            <v>SA111</v>
          </cell>
          <cell r="B624" t="str">
            <v>810</v>
          </cell>
        </row>
        <row r="625">
          <cell r="A625" t="str">
            <v>SA112</v>
          </cell>
          <cell r="B625" t="str">
            <v>811</v>
          </cell>
        </row>
        <row r="626">
          <cell r="A626" t="str">
            <v>SA113</v>
          </cell>
          <cell r="B626" t="str">
            <v>812</v>
          </cell>
        </row>
        <row r="627">
          <cell r="A627" t="str">
            <v>SA201</v>
          </cell>
          <cell r="B627" t="str">
            <v>813</v>
          </cell>
        </row>
        <row r="628">
          <cell r="A628" t="str">
            <v>SA202</v>
          </cell>
          <cell r="B628" t="str">
            <v>814</v>
          </cell>
        </row>
        <row r="629">
          <cell r="A629" t="str">
            <v>SA203</v>
          </cell>
          <cell r="B629" t="str">
            <v>815</v>
          </cell>
        </row>
        <row r="630">
          <cell r="A630" t="str">
            <v>SA204</v>
          </cell>
          <cell r="B630" t="str">
            <v>816</v>
          </cell>
        </row>
        <row r="631">
          <cell r="A631" t="str">
            <v>SA205</v>
          </cell>
          <cell r="B631" t="str">
            <v>817</v>
          </cell>
        </row>
        <row r="632">
          <cell r="A632" t="str">
            <v>SA206</v>
          </cell>
          <cell r="B632" t="str">
            <v>818</v>
          </cell>
        </row>
        <row r="633">
          <cell r="A633" t="str">
            <v>SA207</v>
          </cell>
          <cell r="B633" t="str">
            <v>819</v>
          </cell>
        </row>
        <row r="634">
          <cell r="A634" t="str">
            <v>SA208</v>
          </cell>
          <cell r="B634" t="str">
            <v>820</v>
          </cell>
        </row>
        <row r="635">
          <cell r="A635" t="str">
            <v>SA209</v>
          </cell>
          <cell r="B635" t="str">
            <v>821</v>
          </cell>
        </row>
        <row r="636">
          <cell r="A636" t="str">
            <v>SA210</v>
          </cell>
          <cell r="B636" t="str">
            <v>822</v>
          </cell>
        </row>
        <row r="637">
          <cell r="A637" t="str">
            <v>SA211</v>
          </cell>
          <cell r="B637" t="str">
            <v>823</v>
          </cell>
        </row>
        <row r="638">
          <cell r="A638" t="str">
            <v>SA212</v>
          </cell>
          <cell r="B638" t="str">
            <v>824</v>
          </cell>
        </row>
        <row r="639">
          <cell r="A639" t="str">
            <v>SA213</v>
          </cell>
          <cell r="B639" t="str">
            <v>825</v>
          </cell>
        </row>
        <row r="640">
          <cell r="A640" t="str">
            <v>SA301</v>
          </cell>
          <cell r="B640" t="str">
            <v>826</v>
          </cell>
        </row>
        <row r="641">
          <cell r="A641" t="str">
            <v>SA302</v>
          </cell>
          <cell r="B641" t="str">
            <v>827</v>
          </cell>
        </row>
        <row r="642">
          <cell r="A642" t="str">
            <v>SA303</v>
          </cell>
          <cell r="B642" t="str">
            <v>828</v>
          </cell>
        </row>
        <row r="643">
          <cell r="A643" t="str">
            <v>SA304</v>
          </cell>
          <cell r="B643" t="str">
            <v>829</v>
          </cell>
        </row>
        <row r="644">
          <cell r="A644" t="str">
            <v>SA305</v>
          </cell>
          <cell r="B644" t="str">
            <v>830</v>
          </cell>
        </row>
        <row r="645">
          <cell r="A645" t="str">
            <v>SA306</v>
          </cell>
          <cell r="B645" t="str">
            <v>831</v>
          </cell>
        </row>
        <row r="646">
          <cell r="A646" t="str">
            <v>SA307</v>
          </cell>
          <cell r="B646" t="str">
            <v>832</v>
          </cell>
        </row>
        <row r="647">
          <cell r="A647" t="str">
            <v>SA308</v>
          </cell>
          <cell r="B647" t="str">
            <v>833</v>
          </cell>
        </row>
        <row r="648">
          <cell r="A648" t="str">
            <v>SA309</v>
          </cell>
          <cell r="B648" t="str">
            <v>834</v>
          </cell>
        </row>
        <row r="649">
          <cell r="A649" t="str">
            <v>SA310</v>
          </cell>
          <cell r="B649" t="str">
            <v>835</v>
          </cell>
        </row>
        <row r="650">
          <cell r="A650" t="str">
            <v>SA311</v>
          </cell>
          <cell r="B650" t="str">
            <v>836</v>
          </cell>
        </row>
        <row r="651">
          <cell r="A651" t="str">
            <v>SA312</v>
          </cell>
          <cell r="B651" t="str">
            <v>837</v>
          </cell>
        </row>
        <row r="652">
          <cell r="A652" t="str">
            <v>SA313</v>
          </cell>
          <cell r="B652" t="str">
            <v>838</v>
          </cell>
        </row>
        <row r="653">
          <cell r="A653" t="str">
            <v>SA401</v>
          </cell>
          <cell r="B653" t="str">
            <v>839</v>
          </cell>
        </row>
        <row r="654">
          <cell r="A654" t="str">
            <v>SA402</v>
          </cell>
          <cell r="B654" t="str">
            <v>840</v>
          </cell>
        </row>
        <row r="655">
          <cell r="A655" t="str">
            <v>BKMTN</v>
          </cell>
          <cell r="B655" t="str">
            <v>841</v>
          </cell>
        </row>
        <row r="656">
          <cell r="A656" t="str">
            <v>JACKS</v>
          </cell>
          <cell r="B656" t="str">
            <v>842</v>
          </cell>
        </row>
        <row r="657">
          <cell r="A657" t="str">
            <v>FRANC</v>
          </cell>
          <cell r="B657" t="str">
            <v>843</v>
          </cell>
        </row>
        <row r="658">
          <cell r="A658" t="str">
            <v>IRVYD</v>
          </cell>
          <cell r="B658" t="str">
            <v>844</v>
          </cell>
        </row>
        <row r="659">
          <cell r="A659" t="str">
            <v>KSTCY</v>
          </cell>
          <cell r="B659" t="str">
            <v>845</v>
          </cell>
        </row>
        <row r="660">
          <cell r="A660" t="str">
            <v>ORANG</v>
          </cell>
          <cell r="B660" t="str">
            <v>846</v>
          </cell>
        </row>
        <row r="661">
          <cell r="A661" t="str">
            <v>PINWT</v>
          </cell>
          <cell r="B661" t="str">
            <v>847</v>
          </cell>
        </row>
        <row r="662">
          <cell r="A662" t="str">
            <v>GDLAB</v>
          </cell>
          <cell r="B662" t="str">
            <v>848</v>
          </cell>
        </row>
        <row r="663">
          <cell r="A663" t="str">
            <v>DST D</v>
          </cell>
          <cell r="B663" t="str">
            <v>849</v>
          </cell>
        </row>
        <row r="664">
          <cell r="A664" t="str">
            <v>SACRA</v>
          </cell>
          <cell r="B664" t="str">
            <v>850</v>
          </cell>
        </row>
        <row r="665">
          <cell r="A665" t="str">
            <v>SAGRO</v>
          </cell>
          <cell r="B665" t="str">
            <v>851</v>
          </cell>
        </row>
        <row r="666">
          <cell r="A666" t="str">
            <v>SATO2</v>
          </cell>
          <cell r="B666" t="str">
            <v>852</v>
          </cell>
        </row>
        <row r="667">
          <cell r="A667" t="str">
            <v>SBELL</v>
          </cell>
          <cell r="B667" t="str">
            <v>853</v>
          </cell>
        </row>
        <row r="668">
          <cell r="A668" t="str">
            <v>SBMTN</v>
          </cell>
          <cell r="B668" t="str">
            <v>854</v>
          </cell>
        </row>
        <row r="669">
          <cell r="A669" t="str">
            <v>SCADM</v>
          </cell>
          <cell r="B669" t="str">
            <v>855</v>
          </cell>
        </row>
        <row r="670">
          <cell r="A670" t="str">
            <v>SCPOL</v>
          </cell>
          <cell r="B670" t="str">
            <v>856</v>
          </cell>
        </row>
        <row r="671">
          <cell r="A671" t="str">
            <v>SCRUZ</v>
          </cell>
          <cell r="B671" t="str">
            <v>857</v>
          </cell>
        </row>
        <row r="672">
          <cell r="A672" t="str">
            <v>SCWH2</v>
          </cell>
          <cell r="B672" t="str">
            <v>858</v>
          </cell>
        </row>
        <row r="673">
          <cell r="A673" t="str">
            <v>SCWHG</v>
          </cell>
          <cell r="B673" t="str">
            <v>859</v>
          </cell>
        </row>
        <row r="674">
          <cell r="A674" t="str">
            <v>SCWHS</v>
          </cell>
          <cell r="B674" t="str">
            <v>860</v>
          </cell>
        </row>
        <row r="675">
          <cell r="A675" t="str">
            <v>SEARS</v>
          </cell>
          <cell r="B675" t="str">
            <v>861</v>
          </cell>
        </row>
        <row r="676">
          <cell r="A676" t="str">
            <v>SEDON</v>
          </cell>
          <cell r="B676" t="str">
            <v>862</v>
          </cell>
        </row>
        <row r="677">
          <cell r="A677" t="str">
            <v>SFRID</v>
          </cell>
          <cell r="B677" t="str">
            <v>863</v>
          </cell>
        </row>
        <row r="678">
          <cell r="A678" t="str">
            <v>SGSP1</v>
          </cell>
          <cell r="B678" t="str">
            <v>864</v>
          </cell>
        </row>
        <row r="679">
          <cell r="A679" t="str">
            <v>SHANG</v>
          </cell>
          <cell r="B679" t="str">
            <v>865</v>
          </cell>
        </row>
        <row r="680">
          <cell r="A680" t="str">
            <v>SHNON</v>
          </cell>
          <cell r="B680" t="str">
            <v>866</v>
          </cell>
        </row>
        <row r="681">
          <cell r="A681" t="str">
            <v>SHOWL</v>
          </cell>
          <cell r="B681" t="str">
            <v>867</v>
          </cell>
        </row>
        <row r="682">
          <cell r="A682" t="str">
            <v>SINDU</v>
          </cell>
          <cell r="B682" t="str">
            <v>868</v>
          </cell>
        </row>
        <row r="683">
          <cell r="A683" t="str">
            <v>SJDUR</v>
          </cell>
          <cell r="B683" t="str">
            <v>869</v>
          </cell>
        </row>
        <row r="684">
          <cell r="A684" t="str">
            <v>SJEBK</v>
          </cell>
          <cell r="B684" t="str">
            <v>870</v>
          </cell>
        </row>
        <row r="685">
          <cell r="A685" t="str">
            <v>SJMC1</v>
          </cell>
          <cell r="B685" t="str">
            <v>871</v>
          </cell>
        </row>
        <row r="686">
          <cell r="A686" t="str">
            <v>SJMC2</v>
          </cell>
          <cell r="B686" t="str">
            <v>872</v>
          </cell>
        </row>
        <row r="687">
          <cell r="A687" t="str">
            <v>SJUAN</v>
          </cell>
          <cell r="B687" t="str">
            <v>873</v>
          </cell>
        </row>
        <row r="688">
          <cell r="A688" t="str">
            <v>SJN01</v>
          </cell>
          <cell r="B688" t="str">
            <v>874</v>
          </cell>
        </row>
        <row r="689">
          <cell r="A689" t="str">
            <v>SJN02</v>
          </cell>
          <cell r="B689" t="str">
            <v>875</v>
          </cell>
        </row>
        <row r="690">
          <cell r="A690" t="str">
            <v>SJNCM</v>
          </cell>
          <cell r="B690" t="str">
            <v>876</v>
          </cell>
        </row>
        <row r="691">
          <cell r="A691" t="str">
            <v>SOKNG</v>
          </cell>
          <cell r="B691" t="str">
            <v>877</v>
          </cell>
        </row>
        <row r="692">
          <cell r="A692" t="str">
            <v>WILSW</v>
          </cell>
          <cell r="B692" t="str">
            <v>878</v>
          </cell>
        </row>
        <row r="693">
          <cell r="A693" t="str">
            <v>APARK</v>
          </cell>
          <cell r="B693" t="str">
            <v>879</v>
          </cell>
        </row>
        <row r="694">
          <cell r="A694" t="str">
            <v>SJNR1</v>
          </cell>
          <cell r="B694" t="str">
            <v>880</v>
          </cell>
        </row>
        <row r="695">
          <cell r="A695" t="str">
            <v>SJNR2</v>
          </cell>
          <cell r="B695" t="str">
            <v>881</v>
          </cell>
        </row>
        <row r="696">
          <cell r="A696" t="str">
            <v>SNJN1</v>
          </cell>
          <cell r="B696" t="str">
            <v>882</v>
          </cell>
        </row>
        <row r="697">
          <cell r="A697" t="str">
            <v>SNJN2</v>
          </cell>
          <cell r="B697" t="str">
            <v>883</v>
          </cell>
        </row>
        <row r="698">
          <cell r="A698" t="str">
            <v>SNJN3</v>
          </cell>
          <cell r="B698" t="str">
            <v>884</v>
          </cell>
        </row>
        <row r="699">
          <cell r="A699" t="str">
            <v>SGSCM</v>
          </cell>
          <cell r="B699" t="str">
            <v>885</v>
          </cell>
        </row>
        <row r="700">
          <cell r="A700" t="str">
            <v>SCACQ</v>
          </cell>
          <cell r="B700" t="str">
            <v>886</v>
          </cell>
        </row>
        <row r="701">
          <cell r="A701" t="str">
            <v>LN170</v>
          </cell>
          <cell r="B701" t="str">
            <v>887</v>
          </cell>
        </row>
        <row r="702">
          <cell r="A702" t="str">
            <v>SKING</v>
          </cell>
          <cell r="B702" t="str">
            <v>888</v>
          </cell>
        </row>
        <row r="703">
          <cell r="A703" t="str">
            <v>SKOLB</v>
          </cell>
          <cell r="B703" t="str">
            <v>889</v>
          </cell>
        </row>
        <row r="704">
          <cell r="A704" t="str">
            <v>SKYLN</v>
          </cell>
          <cell r="B704" t="str">
            <v>890</v>
          </cell>
        </row>
        <row r="705">
          <cell r="A705" t="str">
            <v>SMITH</v>
          </cell>
          <cell r="B705" t="str">
            <v>891</v>
          </cell>
        </row>
        <row r="706">
          <cell r="A706" t="str">
            <v>SNYDR</v>
          </cell>
          <cell r="B706" t="str">
            <v>892</v>
          </cell>
        </row>
        <row r="707">
          <cell r="A707" t="str">
            <v>SOHI0</v>
          </cell>
          <cell r="B707" t="str">
            <v>893</v>
          </cell>
        </row>
        <row r="708">
          <cell r="A708" t="str">
            <v>SONIT</v>
          </cell>
          <cell r="B708" t="str">
            <v>894</v>
          </cell>
        </row>
        <row r="709">
          <cell r="A709" t="str">
            <v>SOTRN</v>
          </cell>
          <cell r="B709" t="str">
            <v>895</v>
          </cell>
        </row>
        <row r="710">
          <cell r="A710" t="str">
            <v>SOUTH</v>
          </cell>
          <cell r="B710" t="str">
            <v>896</v>
          </cell>
        </row>
        <row r="711">
          <cell r="A711" t="str">
            <v>SP001</v>
          </cell>
          <cell r="B711" t="str">
            <v>897</v>
          </cell>
        </row>
        <row r="712">
          <cell r="A712" t="str">
            <v>SP002</v>
          </cell>
          <cell r="B712" t="str">
            <v>898</v>
          </cell>
        </row>
        <row r="713">
          <cell r="A713" t="str">
            <v>NH352</v>
          </cell>
          <cell r="B713" t="str">
            <v>899</v>
          </cell>
        </row>
        <row r="714">
          <cell r="A714" t="str">
            <v>SPCH1</v>
          </cell>
          <cell r="B714" t="str">
            <v>900</v>
          </cell>
        </row>
        <row r="715">
          <cell r="A715" t="str">
            <v>SPCH2</v>
          </cell>
          <cell r="B715" t="str">
            <v>901</v>
          </cell>
        </row>
        <row r="716">
          <cell r="A716" t="str">
            <v>SPVCH</v>
          </cell>
          <cell r="B716" t="str">
            <v>902</v>
          </cell>
        </row>
        <row r="717">
          <cell r="A717" t="str">
            <v>SPC01</v>
          </cell>
          <cell r="B717" t="str">
            <v>903</v>
          </cell>
        </row>
        <row r="718">
          <cell r="A718" t="str">
            <v>SPC02</v>
          </cell>
          <cell r="B718" t="str">
            <v>904</v>
          </cell>
        </row>
        <row r="719">
          <cell r="A719" t="str">
            <v>SPV01</v>
          </cell>
          <cell r="B719" t="str">
            <v>905</v>
          </cell>
        </row>
        <row r="720">
          <cell r="A720" t="str">
            <v>SPV02</v>
          </cell>
          <cell r="B720" t="str">
            <v>906</v>
          </cell>
        </row>
        <row r="721">
          <cell r="A721" t="str">
            <v>SPPV1</v>
          </cell>
          <cell r="B721" t="str">
            <v>907</v>
          </cell>
        </row>
        <row r="722">
          <cell r="A722" t="str">
            <v>SPPV2</v>
          </cell>
          <cell r="B722" t="str">
            <v>908</v>
          </cell>
        </row>
        <row r="723">
          <cell r="A723" t="str">
            <v>SPPV3</v>
          </cell>
          <cell r="B723" t="str">
            <v>909</v>
          </cell>
        </row>
        <row r="724">
          <cell r="A724" t="str">
            <v>SPVLE</v>
          </cell>
          <cell r="B724" t="str">
            <v>910</v>
          </cell>
        </row>
        <row r="725">
          <cell r="A725" t="str">
            <v>SPRV1</v>
          </cell>
          <cell r="B725" t="str">
            <v>911</v>
          </cell>
        </row>
        <row r="726">
          <cell r="A726" t="str">
            <v>SUNRS</v>
          </cell>
          <cell r="B726" t="str">
            <v>912</v>
          </cell>
        </row>
        <row r="727">
          <cell r="A727" t="str">
            <v>SONOR</v>
          </cell>
          <cell r="B727" t="str">
            <v>913</v>
          </cell>
        </row>
        <row r="728">
          <cell r="A728" t="str">
            <v>SPASH</v>
          </cell>
          <cell r="B728" t="str">
            <v>914</v>
          </cell>
        </row>
        <row r="729">
          <cell r="A729" t="str">
            <v>SPVLU</v>
          </cell>
          <cell r="B729" t="str">
            <v>915</v>
          </cell>
        </row>
        <row r="730">
          <cell r="A730" t="str">
            <v>SPCOR</v>
          </cell>
          <cell r="B730" t="str">
            <v>916</v>
          </cell>
        </row>
        <row r="731">
          <cell r="A731" t="str">
            <v>SPGL1</v>
          </cell>
          <cell r="B731" t="str">
            <v>917</v>
          </cell>
        </row>
        <row r="732">
          <cell r="A732" t="str">
            <v>SPGNE</v>
          </cell>
          <cell r="B732" t="str">
            <v>918</v>
          </cell>
        </row>
        <row r="733">
          <cell r="A733" t="str">
            <v>SPVMN</v>
          </cell>
          <cell r="B733" t="str">
            <v>919</v>
          </cell>
        </row>
        <row r="734">
          <cell r="A734" t="str">
            <v>SPREX</v>
          </cell>
          <cell r="B734" t="str">
            <v>920</v>
          </cell>
        </row>
        <row r="735">
          <cell r="A735" t="str">
            <v>SPSU1</v>
          </cell>
          <cell r="B735" t="str">
            <v>921</v>
          </cell>
        </row>
        <row r="736">
          <cell r="A736" t="str">
            <v>SPSU2</v>
          </cell>
          <cell r="B736" t="str">
            <v>922</v>
          </cell>
        </row>
        <row r="737">
          <cell r="A737" t="str">
            <v>LN171</v>
          </cell>
          <cell r="B737" t="str">
            <v>923</v>
          </cell>
        </row>
        <row r="738">
          <cell r="A738" t="str">
            <v>SPMAN</v>
          </cell>
          <cell r="B738" t="str">
            <v>924</v>
          </cell>
        </row>
        <row r="739">
          <cell r="A739" t="str">
            <v>SPTRL</v>
          </cell>
          <cell r="B739" t="str">
            <v>925</v>
          </cell>
        </row>
        <row r="740">
          <cell r="A740" t="str">
            <v>SROCK</v>
          </cell>
          <cell r="B740" t="str">
            <v>926</v>
          </cell>
        </row>
        <row r="741">
          <cell r="A741" t="str">
            <v>STORE</v>
          </cell>
          <cell r="B741" t="str">
            <v>927</v>
          </cell>
        </row>
        <row r="742">
          <cell r="A742" t="str">
            <v>SVCTR</v>
          </cell>
          <cell r="B742" t="str">
            <v>928</v>
          </cell>
        </row>
        <row r="743">
          <cell r="A743" t="str">
            <v>SWANX</v>
          </cell>
          <cell r="B743" t="str">
            <v>929</v>
          </cell>
        </row>
        <row r="744">
          <cell r="A744" t="str">
            <v>SWEET</v>
          </cell>
          <cell r="B744" t="str">
            <v>930</v>
          </cell>
        </row>
        <row r="745">
          <cell r="A745" t="str">
            <v>SXEWS</v>
          </cell>
          <cell r="B745" t="str">
            <v>931</v>
          </cell>
        </row>
        <row r="746">
          <cell r="A746" t="str">
            <v>TMCTR</v>
          </cell>
          <cell r="B746" t="str">
            <v>932</v>
          </cell>
        </row>
        <row r="747">
          <cell r="A747" t="str">
            <v>TNEWS</v>
          </cell>
          <cell r="B747" t="str">
            <v>933</v>
          </cell>
        </row>
        <row r="748">
          <cell r="A748" t="str">
            <v>TORTL</v>
          </cell>
          <cell r="B748" t="str">
            <v>934</v>
          </cell>
        </row>
        <row r="749">
          <cell r="A749" t="str">
            <v>TORTM</v>
          </cell>
          <cell r="B749" t="str">
            <v>935</v>
          </cell>
        </row>
        <row r="750">
          <cell r="A750" t="str">
            <v>TOSG1</v>
          </cell>
          <cell r="B750" t="str">
            <v>936</v>
          </cell>
        </row>
        <row r="751">
          <cell r="A751" t="str">
            <v>TRNIG</v>
          </cell>
          <cell r="B751" t="str">
            <v>937</v>
          </cell>
        </row>
        <row r="752">
          <cell r="A752" t="str">
            <v>TRNSP</v>
          </cell>
          <cell r="B752" t="str">
            <v>938</v>
          </cell>
        </row>
        <row r="753">
          <cell r="A753" t="str">
            <v>TUBAC</v>
          </cell>
          <cell r="B753" t="str">
            <v>939</v>
          </cell>
        </row>
        <row r="754">
          <cell r="A754" t="str">
            <v>TUCMT</v>
          </cell>
          <cell r="B754" t="str">
            <v>940</v>
          </cell>
        </row>
        <row r="755">
          <cell r="A755" t="str">
            <v>TUCSN</v>
          </cell>
          <cell r="B755" t="str">
            <v>941</v>
          </cell>
        </row>
        <row r="756">
          <cell r="A756" t="str">
            <v>UAMED</v>
          </cell>
          <cell r="B756" t="str">
            <v>942</v>
          </cell>
        </row>
        <row r="757">
          <cell r="A757" t="str">
            <v>UNVAZ</v>
          </cell>
          <cell r="B757" t="str">
            <v>943</v>
          </cell>
        </row>
        <row r="758">
          <cell r="A758" t="str">
            <v>USBR0</v>
          </cell>
          <cell r="B758" t="str">
            <v>944</v>
          </cell>
        </row>
        <row r="759">
          <cell r="A759" t="str">
            <v>VAILA</v>
          </cell>
          <cell r="B759" t="str">
            <v>945</v>
          </cell>
        </row>
        <row r="760">
          <cell r="A760" t="str">
            <v>VAILE</v>
          </cell>
          <cell r="B760" t="str">
            <v>946</v>
          </cell>
        </row>
        <row r="761">
          <cell r="A761" t="str">
            <v>VAILX</v>
          </cell>
          <cell r="B761" t="str">
            <v>947</v>
          </cell>
        </row>
        <row r="762">
          <cell r="A762" t="str">
            <v>VALEN</v>
          </cell>
          <cell r="B762" t="str">
            <v>948</v>
          </cell>
        </row>
        <row r="763">
          <cell r="A763" t="str">
            <v>VALET</v>
          </cell>
          <cell r="B763" t="str">
            <v>949</v>
          </cell>
        </row>
        <row r="764">
          <cell r="A764" t="str">
            <v>VALMC</v>
          </cell>
          <cell r="B764" t="str">
            <v>950</v>
          </cell>
        </row>
        <row r="765">
          <cell r="A765" t="str">
            <v>VALPP</v>
          </cell>
          <cell r="B765" t="str">
            <v>951</v>
          </cell>
        </row>
        <row r="766">
          <cell r="A766" t="str">
            <v>VEHMO</v>
          </cell>
          <cell r="B766" t="str">
            <v>952</v>
          </cell>
        </row>
        <row r="767">
          <cell r="A767" t="str">
            <v>VLIBM</v>
          </cell>
          <cell r="B767" t="str">
            <v>953</v>
          </cell>
        </row>
        <row r="768">
          <cell r="A768" t="str">
            <v>VLSO1</v>
          </cell>
          <cell r="B768" t="str">
            <v>954</v>
          </cell>
        </row>
        <row r="769">
          <cell r="A769" t="str">
            <v>VNBUR</v>
          </cell>
          <cell r="B769" t="str">
            <v>955</v>
          </cell>
        </row>
        <row r="770">
          <cell r="A770" t="str">
            <v>WILLM</v>
          </cell>
          <cell r="B770" t="str">
            <v>956</v>
          </cell>
        </row>
        <row r="771">
          <cell r="A771" t="str">
            <v>WILLW</v>
          </cell>
          <cell r="B771" t="str">
            <v>957</v>
          </cell>
        </row>
        <row r="772">
          <cell r="A772" t="str">
            <v>WINIE</v>
          </cell>
          <cell r="B772" t="str">
            <v>958</v>
          </cell>
        </row>
        <row r="773">
          <cell r="A773" t="str">
            <v>WINSL</v>
          </cell>
          <cell r="B773" t="str">
            <v>959</v>
          </cell>
        </row>
        <row r="774">
          <cell r="A774" t="str">
            <v>WLMOT</v>
          </cell>
          <cell r="B774" t="str">
            <v>960</v>
          </cell>
        </row>
        <row r="775">
          <cell r="A775" t="str">
            <v>WMSPR</v>
          </cell>
          <cell r="B775" t="str">
            <v>961</v>
          </cell>
        </row>
        <row r="776">
          <cell r="A776" t="str">
            <v>WNCHR</v>
          </cell>
          <cell r="B776" t="str">
            <v>962</v>
          </cell>
        </row>
        <row r="777">
          <cell r="A777" t="str">
            <v>WPHNX</v>
          </cell>
          <cell r="B777" t="str">
            <v>963</v>
          </cell>
        </row>
        <row r="778">
          <cell r="A778" t="str">
            <v>WRHSE</v>
          </cell>
          <cell r="B778" t="str">
            <v>964</v>
          </cell>
        </row>
        <row r="779">
          <cell r="A779" t="str">
            <v>WSPED</v>
          </cell>
          <cell r="B779" t="str">
            <v>965</v>
          </cell>
        </row>
        <row r="780">
          <cell r="A780" t="str">
            <v>WTANK</v>
          </cell>
          <cell r="B780" t="str">
            <v>966</v>
          </cell>
        </row>
        <row r="781">
          <cell r="A781" t="str">
            <v>WTINA</v>
          </cell>
          <cell r="B781" t="str">
            <v>967</v>
          </cell>
        </row>
        <row r="782">
          <cell r="A782" t="str">
            <v>WWING</v>
          </cell>
          <cell r="B782" t="str">
            <v>968</v>
          </cell>
        </row>
        <row r="783">
          <cell r="A783" t="str">
            <v>WWSO1</v>
          </cell>
          <cell r="B783" t="str">
            <v>969</v>
          </cell>
        </row>
        <row r="784">
          <cell r="A784" t="str">
            <v>WWSOU</v>
          </cell>
          <cell r="B784" t="str">
            <v>970</v>
          </cell>
        </row>
        <row r="785">
          <cell r="A785" t="str">
            <v>YUCCA</v>
          </cell>
          <cell r="B785" t="str">
            <v>971</v>
          </cell>
        </row>
        <row r="786">
          <cell r="A786" t="str">
            <v>TCSCZ</v>
          </cell>
          <cell r="B786" t="str">
            <v>972</v>
          </cell>
        </row>
        <row r="787">
          <cell r="A787" t="str">
            <v>PNTNO</v>
          </cell>
          <cell r="B787" t="str">
            <v>973</v>
          </cell>
        </row>
        <row r="788">
          <cell r="A788" t="str">
            <v>TESTD</v>
          </cell>
          <cell r="B788" t="str">
            <v>974</v>
          </cell>
        </row>
        <row r="789">
          <cell r="A789" t="str">
            <v>EPSP1</v>
          </cell>
          <cell r="B789" t="str">
            <v>975</v>
          </cell>
        </row>
        <row r="790">
          <cell r="A790" t="str">
            <v>EPSP2</v>
          </cell>
          <cell r="B790" t="str">
            <v>976</v>
          </cell>
        </row>
        <row r="791">
          <cell r="A791" t="str">
            <v>BTSC1</v>
          </cell>
          <cell r="B791" t="str">
            <v>977</v>
          </cell>
        </row>
        <row r="792">
          <cell r="A792" t="str">
            <v>BTSC2</v>
          </cell>
          <cell r="B792" t="str">
            <v>978</v>
          </cell>
        </row>
        <row r="793">
          <cell r="A793" t="str">
            <v>UDSP1</v>
          </cell>
          <cell r="B793" t="str">
            <v>979</v>
          </cell>
        </row>
        <row r="794">
          <cell r="A794" t="str">
            <v>UDSP2</v>
          </cell>
          <cell r="B794" t="str">
            <v>980</v>
          </cell>
        </row>
        <row r="795">
          <cell r="A795" t="str">
            <v>CDCER</v>
          </cell>
          <cell r="B795" t="str">
            <v>981</v>
          </cell>
        </row>
        <row r="796">
          <cell r="A796" t="str">
            <v>HMIDP</v>
          </cell>
          <cell r="B796" t="str">
            <v>982</v>
          </cell>
        </row>
        <row r="797">
          <cell r="A797" t="str">
            <v>PMPDP</v>
          </cell>
          <cell r="B797" t="str">
            <v>983</v>
          </cell>
        </row>
        <row r="798">
          <cell r="A798" t="str">
            <v>STORM</v>
          </cell>
          <cell r="B798" t="str">
            <v>984</v>
          </cell>
        </row>
        <row r="799">
          <cell r="A799" t="str">
            <v>GLEND</v>
          </cell>
          <cell r="B799" t="str">
            <v>985</v>
          </cell>
        </row>
        <row r="800">
          <cell r="A800" t="str">
            <v>TOL07</v>
          </cell>
          <cell r="B800" t="str">
            <v>986</v>
          </cell>
        </row>
        <row r="801">
          <cell r="A801" t="str">
            <v>TOL08</v>
          </cell>
          <cell r="B801" t="str">
            <v>987</v>
          </cell>
        </row>
        <row r="802">
          <cell r="A802" t="str">
            <v>MTBEN</v>
          </cell>
          <cell r="B802" t="str">
            <v>988</v>
          </cell>
        </row>
        <row r="803">
          <cell r="A803" t="str">
            <v>ELHED</v>
          </cell>
          <cell r="B803" t="str">
            <v>989</v>
          </cell>
        </row>
        <row r="804">
          <cell r="A804" t="str">
            <v>SIMPK</v>
          </cell>
          <cell r="B804" t="str">
            <v>990</v>
          </cell>
        </row>
        <row r="805">
          <cell r="A805" t="str">
            <v>GTZPK</v>
          </cell>
          <cell r="B805" t="str">
            <v>991</v>
          </cell>
        </row>
        <row r="806">
          <cell r="A806" t="str">
            <v>MTBLW</v>
          </cell>
          <cell r="B806" t="str">
            <v>992</v>
          </cell>
        </row>
        <row r="807">
          <cell r="A807" t="str">
            <v>LAN08</v>
          </cell>
          <cell r="B807" t="str">
            <v>993</v>
          </cell>
        </row>
        <row r="808">
          <cell r="A808" t="str">
            <v>PC008</v>
          </cell>
          <cell r="B808" t="str">
            <v>994</v>
          </cell>
        </row>
        <row r="809">
          <cell r="A809" t="str">
            <v>CAD08</v>
          </cell>
          <cell r="B809" t="str">
            <v>995</v>
          </cell>
        </row>
        <row r="810">
          <cell r="A810" t="str">
            <v>02008</v>
          </cell>
          <cell r="B810" t="str">
            <v>996</v>
          </cell>
        </row>
        <row r="811">
          <cell r="A811" t="str">
            <v>WHILL</v>
          </cell>
          <cell r="B811" t="str">
            <v>997</v>
          </cell>
        </row>
        <row r="812">
          <cell r="A812" t="str">
            <v>DLSOL</v>
          </cell>
          <cell r="B812" t="str">
            <v>998</v>
          </cell>
        </row>
        <row r="813">
          <cell r="A813" t="str">
            <v>HALCY</v>
          </cell>
          <cell r="B813" t="str">
            <v>999</v>
          </cell>
        </row>
        <row r="814">
          <cell r="A814" t="str">
            <v>All L</v>
          </cell>
          <cell r="B814" t="str">
            <v>C00</v>
          </cell>
        </row>
        <row r="815">
          <cell r="A815" t="str">
            <v>Irvin</v>
          </cell>
          <cell r="B815" t="str">
            <v>C40</v>
          </cell>
        </row>
        <row r="816">
          <cell r="A816" t="str">
            <v>Sprin</v>
          </cell>
          <cell r="B816" t="str">
            <v>C50</v>
          </cell>
        </row>
        <row r="817">
          <cell r="A817" t="str">
            <v>CLOUD</v>
          </cell>
          <cell r="B817" t="str">
            <v>CLD</v>
          </cell>
        </row>
        <row r="818">
          <cell r="A818" t="str">
            <v>Locat</v>
          </cell>
          <cell r="B818" t="str">
            <v>F00</v>
          </cell>
        </row>
        <row r="819">
          <cell r="A819" t="str">
            <v>Demos</v>
          </cell>
          <cell r="B819" t="str">
            <v>F05</v>
          </cell>
        </row>
        <row r="820">
          <cell r="A820" t="str">
            <v>Demos</v>
          </cell>
          <cell r="B820" t="str">
            <v>F07</v>
          </cell>
        </row>
        <row r="821">
          <cell r="A821" t="str">
            <v>Demos</v>
          </cell>
          <cell r="B821" t="str">
            <v>F09</v>
          </cell>
        </row>
        <row r="822">
          <cell r="A822" t="str">
            <v xml:space="preserve">Four </v>
          </cell>
          <cell r="B822" t="str">
            <v>F15</v>
          </cell>
        </row>
        <row r="823">
          <cell r="A823" t="str">
            <v>Irvin</v>
          </cell>
          <cell r="B823" t="str">
            <v>F20</v>
          </cell>
        </row>
        <row r="824">
          <cell r="A824" t="str">
            <v>Irvin</v>
          </cell>
          <cell r="B824" t="str">
            <v>F22</v>
          </cell>
        </row>
        <row r="825">
          <cell r="A825" t="str">
            <v>Irv U</v>
          </cell>
          <cell r="B825" t="str">
            <v>F24</v>
          </cell>
        </row>
        <row r="826">
          <cell r="A826" t="str">
            <v>Irvin</v>
          </cell>
          <cell r="B826" t="str">
            <v>F26</v>
          </cell>
        </row>
        <row r="827">
          <cell r="A827" t="str">
            <v>Irvin</v>
          </cell>
          <cell r="B827" t="str">
            <v>F28</v>
          </cell>
        </row>
        <row r="828">
          <cell r="A828" t="str">
            <v>Irvin</v>
          </cell>
          <cell r="B828" t="str">
            <v>F30</v>
          </cell>
        </row>
        <row r="829">
          <cell r="A829" t="str">
            <v>Irvin</v>
          </cell>
          <cell r="B829" t="str">
            <v>F32</v>
          </cell>
        </row>
        <row r="830">
          <cell r="A830" t="str">
            <v>Irvin</v>
          </cell>
          <cell r="B830" t="str">
            <v>F34</v>
          </cell>
        </row>
        <row r="831">
          <cell r="A831" t="str">
            <v>Sundt</v>
          </cell>
          <cell r="B831" t="str">
            <v>F37</v>
          </cell>
        </row>
        <row r="832">
          <cell r="A832" t="str">
            <v xml:space="preserve">Luna </v>
          </cell>
          <cell r="B832" t="str">
            <v>F40</v>
          </cell>
        </row>
        <row r="833">
          <cell r="A833" t="str">
            <v>Navaj</v>
          </cell>
          <cell r="B833" t="str">
            <v>F45</v>
          </cell>
        </row>
        <row r="834">
          <cell r="A834" t="str">
            <v>Navaj</v>
          </cell>
          <cell r="B834" t="str">
            <v>F47</v>
          </cell>
        </row>
        <row r="835">
          <cell r="A835" t="str">
            <v>North</v>
          </cell>
          <cell r="B835" t="str">
            <v>F50</v>
          </cell>
        </row>
        <row r="836">
          <cell r="A836" t="str">
            <v>North</v>
          </cell>
          <cell r="B836" t="str">
            <v>F52</v>
          </cell>
        </row>
        <row r="837">
          <cell r="A837" t="str">
            <v>North</v>
          </cell>
          <cell r="B837" t="str">
            <v>F54</v>
          </cell>
        </row>
        <row r="838">
          <cell r="A838" t="str">
            <v>North</v>
          </cell>
          <cell r="B838" t="str">
            <v>F56</v>
          </cell>
        </row>
        <row r="839">
          <cell r="A839" t="str">
            <v>North</v>
          </cell>
          <cell r="B839" t="str">
            <v>F58</v>
          </cell>
        </row>
        <row r="840">
          <cell r="A840" t="str">
            <v>North</v>
          </cell>
          <cell r="B840" t="str">
            <v>F60</v>
          </cell>
        </row>
        <row r="841">
          <cell r="A841" t="str">
            <v>Other</v>
          </cell>
          <cell r="B841" t="str">
            <v>F65</v>
          </cell>
        </row>
        <row r="842">
          <cell r="A842" t="str">
            <v>San J</v>
          </cell>
          <cell r="B842" t="str">
            <v>F70</v>
          </cell>
        </row>
        <row r="843">
          <cell r="A843" t="str">
            <v>Sprin</v>
          </cell>
          <cell r="B843" t="str">
            <v>F75</v>
          </cell>
        </row>
        <row r="844">
          <cell r="A844" t="str">
            <v>Lease</v>
          </cell>
          <cell r="B844" t="str">
            <v>F80</v>
          </cell>
        </row>
        <row r="845">
          <cell r="A845" t="str">
            <v>Sundt</v>
          </cell>
          <cell r="B845" t="str">
            <v>F85</v>
          </cell>
        </row>
        <row r="846">
          <cell r="A846" t="str">
            <v>Other</v>
          </cell>
          <cell r="B846" t="str">
            <v>F90</v>
          </cell>
        </row>
        <row r="847">
          <cell r="A847" t="str">
            <v>NOT U</v>
          </cell>
          <cell r="B847" t="str">
            <v>FAL</v>
          </cell>
        </row>
        <row r="848">
          <cell r="A848" t="str">
            <v>Finan</v>
          </cell>
          <cell r="B848" t="str">
            <v>FLA</v>
          </cell>
        </row>
        <row r="849">
          <cell r="A849" t="str">
            <v>Finan</v>
          </cell>
          <cell r="B849" t="str">
            <v>FLI</v>
          </cell>
        </row>
        <row r="850">
          <cell r="A850" t="str">
            <v>LN164</v>
          </cell>
          <cell r="B850" t="str">
            <v>I01</v>
          </cell>
        </row>
        <row r="851">
          <cell r="A851" t="str">
            <v>LN165</v>
          </cell>
          <cell r="B851" t="str">
            <v>I02</v>
          </cell>
        </row>
        <row r="852">
          <cell r="A852" t="str">
            <v>LN166</v>
          </cell>
          <cell r="B852" t="str">
            <v>I03</v>
          </cell>
        </row>
        <row r="853">
          <cell r="A853" t="str">
            <v>LN167</v>
          </cell>
          <cell r="B853" t="str">
            <v>I04</v>
          </cell>
        </row>
        <row r="854">
          <cell r="A854" t="str">
            <v>PNWTD</v>
          </cell>
          <cell r="B854" t="str">
            <v>I05</v>
          </cell>
        </row>
        <row r="855">
          <cell r="A855" t="str">
            <v>DUKE0</v>
          </cell>
          <cell r="B855" t="str">
            <v>I06</v>
          </cell>
        </row>
        <row r="856">
          <cell r="A856" t="str">
            <v>PNWDK</v>
          </cell>
          <cell r="B856" t="str">
            <v>I07</v>
          </cell>
        </row>
        <row r="857">
          <cell r="A857" t="str">
            <v>DKPNC</v>
          </cell>
          <cell r="B857" t="str">
            <v>I08</v>
          </cell>
        </row>
        <row r="858">
          <cell r="A858" t="str">
            <v>PINCS</v>
          </cell>
          <cell r="B858" t="str">
            <v>I09</v>
          </cell>
        </row>
        <row r="859">
          <cell r="A859" t="str">
            <v>PINCR</v>
          </cell>
          <cell r="B859" t="str">
            <v>I10</v>
          </cell>
        </row>
        <row r="860">
          <cell r="A860" t="str">
            <v>PINC5</v>
          </cell>
          <cell r="B860" t="str">
            <v>I11</v>
          </cell>
        </row>
        <row r="861">
          <cell r="A861" t="str">
            <v>PINC2</v>
          </cell>
          <cell r="B861" t="str">
            <v>I12</v>
          </cell>
        </row>
        <row r="862">
          <cell r="A862" t="str">
            <v>SATO1</v>
          </cell>
          <cell r="B862" t="str">
            <v>I13</v>
          </cell>
        </row>
        <row r="863">
          <cell r="A863" t="str">
            <v>LN136</v>
          </cell>
          <cell r="B863" t="str">
            <v>I14</v>
          </cell>
        </row>
        <row r="864">
          <cell r="A864" t="str">
            <v>LN144</v>
          </cell>
          <cell r="B864" t="str">
            <v>I15</v>
          </cell>
        </row>
        <row r="865">
          <cell r="A865" t="str">
            <v>LN160</v>
          </cell>
          <cell r="B865" t="str">
            <v>I16</v>
          </cell>
        </row>
        <row r="866">
          <cell r="A866" t="str">
            <v>LN168</v>
          </cell>
          <cell r="B866" t="str">
            <v>I17</v>
          </cell>
        </row>
        <row r="867">
          <cell r="A867" t="str">
            <v>TR294</v>
          </cell>
          <cell r="B867" t="str">
            <v>I18</v>
          </cell>
        </row>
        <row r="868">
          <cell r="A868" t="str">
            <v>TR295</v>
          </cell>
          <cell r="B868" t="str">
            <v>I19</v>
          </cell>
        </row>
        <row r="869">
          <cell r="A869" t="str">
            <v>TR296</v>
          </cell>
          <cell r="B869" t="str">
            <v>I20</v>
          </cell>
        </row>
        <row r="870">
          <cell r="A870" t="str">
            <v>TR300</v>
          </cell>
          <cell r="B870" t="str">
            <v>I21</v>
          </cell>
        </row>
        <row r="871">
          <cell r="A871" t="str">
            <v>TR301</v>
          </cell>
          <cell r="B871" t="str">
            <v>I22</v>
          </cell>
        </row>
        <row r="872">
          <cell r="A872" t="str">
            <v>TR302</v>
          </cell>
          <cell r="B872" t="str">
            <v>I23</v>
          </cell>
        </row>
        <row r="873">
          <cell r="A873" t="str">
            <v>TR303</v>
          </cell>
          <cell r="B873" t="str">
            <v>I24</v>
          </cell>
        </row>
        <row r="874">
          <cell r="A874" t="str">
            <v>TR304</v>
          </cell>
          <cell r="B874" t="str">
            <v>I25</v>
          </cell>
        </row>
        <row r="875">
          <cell r="A875" t="str">
            <v>TR288</v>
          </cell>
          <cell r="B875" t="str">
            <v>I26</v>
          </cell>
        </row>
        <row r="876">
          <cell r="A876" t="str">
            <v>TR289</v>
          </cell>
          <cell r="B876" t="str">
            <v>I27</v>
          </cell>
        </row>
        <row r="877">
          <cell r="A877" t="str">
            <v>TR305</v>
          </cell>
          <cell r="B877" t="str">
            <v>I28</v>
          </cell>
        </row>
        <row r="878">
          <cell r="A878" t="str">
            <v>TR306</v>
          </cell>
          <cell r="B878" t="str">
            <v>I29</v>
          </cell>
        </row>
        <row r="879">
          <cell r="A879" t="str">
            <v>TR307</v>
          </cell>
          <cell r="B879" t="str">
            <v>I30</v>
          </cell>
        </row>
        <row r="880">
          <cell r="A880" t="str">
            <v>TR308</v>
          </cell>
          <cell r="B880" t="str">
            <v>I31</v>
          </cell>
        </row>
        <row r="881">
          <cell r="A881" t="str">
            <v>TR309</v>
          </cell>
          <cell r="B881" t="str">
            <v>I32</v>
          </cell>
        </row>
        <row r="882">
          <cell r="A882" t="str">
            <v>TR310</v>
          </cell>
          <cell r="B882" t="str">
            <v>I33</v>
          </cell>
        </row>
        <row r="883">
          <cell r="A883" t="str">
            <v>TR311</v>
          </cell>
          <cell r="B883" t="str">
            <v>I34</v>
          </cell>
        </row>
        <row r="884">
          <cell r="A884" t="str">
            <v>TR312</v>
          </cell>
          <cell r="B884" t="str">
            <v>I35</v>
          </cell>
        </row>
        <row r="885">
          <cell r="A885" t="str">
            <v>TR313</v>
          </cell>
          <cell r="B885" t="str">
            <v>I36</v>
          </cell>
        </row>
        <row r="886">
          <cell r="A886" t="str">
            <v>TR314</v>
          </cell>
          <cell r="B886" t="str">
            <v>I37</v>
          </cell>
        </row>
        <row r="887">
          <cell r="A887" t="str">
            <v>TR315</v>
          </cell>
          <cell r="B887" t="str">
            <v>I38</v>
          </cell>
        </row>
        <row r="888">
          <cell r="A888" t="str">
            <v>TR290</v>
          </cell>
          <cell r="B888" t="str">
            <v>I39</v>
          </cell>
        </row>
        <row r="889">
          <cell r="A889" t="str">
            <v>TR291</v>
          </cell>
          <cell r="B889" t="str">
            <v>I40</v>
          </cell>
        </row>
        <row r="890">
          <cell r="A890" t="str">
            <v>TR280</v>
          </cell>
          <cell r="B890" t="str">
            <v>I41</v>
          </cell>
        </row>
        <row r="891">
          <cell r="A891" t="str">
            <v>TR281</v>
          </cell>
          <cell r="B891" t="str">
            <v>I42</v>
          </cell>
        </row>
        <row r="892">
          <cell r="A892" t="str">
            <v>TR282</v>
          </cell>
          <cell r="B892" t="str">
            <v>I43</v>
          </cell>
        </row>
        <row r="893">
          <cell r="A893" t="str">
            <v>TR283</v>
          </cell>
          <cell r="B893" t="str">
            <v>I44</v>
          </cell>
        </row>
        <row r="894">
          <cell r="A894" t="str">
            <v>TR167</v>
          </cell>
          <cell r="B894" t="str">
            <v>I45</v>
          </cell>
        </row>
        <row r="895">
          <cell r="A895" t="str">
            <v>TR168</v>
          </cell>
          <cell r="B895" t="str">
            <v>I46</v>
          </cell>
        </row>
        <row r="896">
          <cell r="A896" t="str">
            <v>TR429</v>
          </cell>
          <cell r="B896" t="str">
            <v>I47</v>
          </cell>
        </row>
        <row r="897">
          <cell r="A897" t="str">
            <v>TR169</v>
          </cell>
          <cell r="B897" t="str">
            <v>I48</v>
          </cell>
        </row>
        <row r="898">
          <cell r="A898" t="str">
            <v>TR187</v>
          </cell>
          <cell r="B898" t="str">
            <v>I49</v>
          </cell>
        </row>
        <row r="899">
          <cell r="A899" t="str">
            <v>TR188</v>
          </cell>
          <cell r="B899" t="str">
            <v>I50</v>
          </cell>
        </row>
        <row r="900">
          <cell r="A900" t="str">
            <v>TR189</v>
          </cell>
          <cell r="B900" t="str">
            <v>I51</v>
          </cell>
        </row>
        <row r="901">
          <cell r="A901" t="str">
            <v>TR190</v>
          </cell>
          <cell r="B901" t="str">
            <v>I52</v>
          </cell>
        </row>
        <row r="902">
          <cell r="A902" t="str">
            <v>TR278</v>
          </cell>
          <cell r="B902" t="str">
            <v>I53</v>
          </cell>
        </row>
        <row r="903">
          <cell r="A903" t="str">
            <v>TR279</v>
          </cell>
          <cell r="B903" t="str">
            <v>I54</v>
          </cell>
        </row>
        <row r="904">
          <cell r="A904" t="str">
            <v>TR176</v>
          </cell>
          <cell r="B904" t="str">
            <v>I55</v>
          </cell>
        </row>
        <row r="905">
          <cell r="A905" t="str">
            <v>TR177</v>
          </cell>
          <cell r="B905" t="str">
            <v>I56</v>
          </cell>
        </row>
        <row r="906">
          <cell r="A906" t="str">
            <v>TR178</v>
          </cell>
          <cell r="B906" t="str">
            <v>I57</v>
          </cell>
        </row>
        <row r="907">
          <cell r="A907" t="str">
            <v>TR179</v>
          </cell>
          <cell r="B907" t="str">
            <v>I58</v>
          </cell>
        </row>
        <row r="908">
          <cell r="A908" t="str">
            <v>TR180</v>
          </cell>
          <cell r="B908" t="str">
            <v>I59</v>
          </cell>
        </row>
        <row r="909">
          <cell r="A909" t="str">
            <v>TR181</v>
          </cell>
          <cell r="B909" t="str">
            <v>I60</v>
          </cell>
        </row>
        <row r="910">
          <cell r="A910" t="str">
            <v>TR182</v>
          </cell>
          <cell r="B910" t="str">
            <v>I61</v>
          </cell>
        </row>
        <row r="911">
          <cell r="A911" t="str">
            <v>TR183</v>
          </cell>
          <cell r="B911" t="str">
            <v>I62</v>
          </cell>
        </row>
        <row r="912">
          <cell r="A912" t="str">
            <v>TR184</v>
          </cell>
          <cell r="B912" t="str">
            <v>I63</v>
          </cell>
        </row>
        <row r="913">
          <cell r="A913" t="str">
            <v>TR185</v>
          </cell>
          <cell r="B913" t="str">
            <v>I64</v>
          </cell>
        </row>
        <row r="914">
          <cell r="A914" t="str">
            <v>TR186</v>
          </cell>
          <cell r="B914" t="str">
            <v>I65</v>
          </cell>
        </row>
        <row r="915">
          <cell r="A915" t="str">
            <v>TR320</v>
          </cell>
          <cell r="B915" t="str">
            <v>I66</v>
          </cell>
        </row>
        <row r="916">
          <cell r="A916" t="str">
            <v>TR321</v>
          </cell>
          <cell r="B916" t="str">
            <v>I67</v>
          </cell>
        </row>
        <row r="917">
          <cell r="A917" t="str">
            <v>TR322</v>
          </cell>
          <cell r="B917" t="str">
            <v>I68</v>
          </cell>
        </row>
        <row r="918">
          <cell r="A918" t="str">
            <v>TR323</v>
          </cell>
          <cell r="B918" t="str">
            <v>I69</v>
          </cell>
        </row>
        <row r="919">
          <cell r="A919" t="str">
            <v>TR324</v>
          </cell>
          <cell r="B919" t="str">
            <v>I70</v>
          </cell>
        </row>
        <row r="920">
          <cell r="A920" t="str">
            <v>TR325</v>
          </cell>
          <cell r="B920" t="str">
            <v>I71</v>
          </cell>
        </row>
        <row r="921">
          <cell r="A921" t="str">
            <v>TR326</v>
          </cell>
          <cell r="B921" t="str">
            <v>I72</v>
          </cell>
        </row>
        <row r="922">
          <cell r="A922" t="str">
            <v>TR327</v>
          </cell>
          <cell r="B922" t="str">
            <v>I73</v>
          </cell>
        </row>
        <row r="923">
          <cell r="A923" t="str">
            <v>TR328</v>
          </cell>
          <cell r="B923" t="str">
            <v>I74</v>
          </cell>
        </row>
        <row r="924">
          <cell r="A924" t="str">
            <v>TR329</v>
          </cell>
          <cell r="B924" t="str">
            <v>I75</v>
          </cell>
        </row>
        <row r="925">
          <cell r="A925" t="str">
            <v>TR330</v>
          </cell>
          <cell r="B925" t="str">
            <v>I76</v>
          </cell>
        </row>
        <row r="926">
          <cell r="A926" t="str">
            <v>TR331</v>
          </cell>
          <cell r="B926" t="str">
            <v>I77</v>
          </cell>
        </row>
        <row r="927">
          <cell r="A927" t="str">
            <v>TR332</v>
          </cell>
          <cell r="B927" t="str">
            <v>I78</v>
          </cell>
        </row>
        <row r="928">
          <cell r="A928" t="str">
            <v>TR333</v>
          </cell>
          <cell r="B928" t="str">
            <v>I79</v>
          </cell>
        </row>
        <row r="929">
          <cell r="A929" t="str">
            <v>COL01</v>
          </cell>
          <cell r="B929" t="str">
            <v>I80</v>
          </cell>
        </row>
        <row r="930">
          <cell r="A930" t="str">
            <v>COL2A</v>
          </cell>
          <cell r="B930" t="str">
            <v>I81</v>
          </cell>
        </row>
        <row r="931">
          <cell r="A931" t="str">
            <v>COL2B</v>
          </cell>
          <cell r="B931" t="str">
            <v>I82</v>
          </cell>
        </row>
        <row r="932">
          <cell r="A932" t="str">
            <v>COL03</v>
          </cell>
          <cell r="B932" t="str">
            <v>I83</v>
          </cell>
        </row>
        <row r="933">
          <cell r="A933" t="str">
            <v>COL5A</v>
          </cell>
          <cell r="B933" t="str">
            <v>I84</v>
          </cell>
        </row>
        <row r="934">
          <cell r="A934" t="str">
            <v>COL5B</v>
          </cell>
          <cell r="B934" t="str">
            <v>I85</v>
          </cell>
        </row>
        <row r="935">
          <cell r="A935" t="str">
            <v>COL06</v>
          </cell>
          <cell r="B935" t="str">
            <v>I86</v>
          </cell>
        </row>
        <row r="936">
          <cell r="A936" t="str">
            <v>COL07</v>
          </cell>
          <cell r="B936" t="str">
            <v>I87</v>
          </cell>
        </row>
        <row r="937">
          <cell r="A937" t="str">
            <v>COL04</v>
          </cell>
          <cell r="B937" t="str">
            <v>I88</v>
          </cell>
        </row>
        <row r="938">
          <cell r="A938" t="str">
            <v>OSOTD</v>
          </cell>
          <cell r="B938" t="str">
            <v>I89</v>
          </cell>
        </row>
        <row r="939">
          <cell r="A939" t="str">
            <v>OSOLN</v>
          </cell>
          <cell r="B939" t="str">
            <v>I90</v>
          </cell>
        </row>
        <row r="940">
          <cell r="A940" t="str">
            <v>OSOGR</v>
          </cell>
          <cell r="B940" t="str">
            <v>I91</v>
          </cell>
        </row>
        <row r="941">
          <cell r="A941" t="str">
            <v>Sundt</v>
          </cell>
          <cell r="B941" t="str">
            <v>LC_</v>
          </cell>
        </row>
        <row r="942">
          <cell r="A942" t="str">
            <v xml:space="preserve">Line </v>
          </cell>
          <cell r="B942" t="str">
            <v>LLR</v>
          </cell>
        </row>
        <row r="943">
          <cell r="A943" t="str">
            <v>Opera</v>
          </cell>
          <cell r="B943" t="str">
            <v>OLC</v>
          </cell>
        </row>
        <row r="944">
          <cell r="A944" t="str">
            <v>Opera</v>
          </cell>
          <cell r="B944" t="str">
            <v>OLI</v>
          </cell>
        </row>
        <row r="945">
          <cell r="A945" t="str">
            <v>Tucso</v>
          </cell>
          <cell r="B945" t="str">
            <v>P10</v>
          </cell>
        </row>
        <row r="946">
          <cell r="A946" t="str">
            <v>Sprin</v>
          </cell>
          <cell r="B946" t="str">
            <v>P20</v>
          </cell>
        </row>
        <row r="947">
          <cell r="A947" t="str">
            <v>SRP M</v>
          </cell>
          <cell r="B947" t="str">
            <v>P30</v>
          </cell>
        </row>
        <row r="948">
          <cell r="A948" t="str">
            <v>Other</v>
          </cell>
          <cell r="B948" t="str">
            <v>P90</v>
          </cell>
        </row>
        <row r="949">
          <cell r="A949" t="str">
            <v>Irvin</v>
          </cell>
          <cell r="B949" t="str">
            <v>Q01</v>
          </cell>
        </row>
        <row r="950">
          <cell r="A950" t="str">
            <v xml:space="preserve">Unit </v>
          </cell>
          <cell r="B950" t="str">
            <v>Q02</v>
          </cell>
        </row>
        <row r="951">
          <cell r="A951" t="str">
            <v xml:space="preserve">Unit </v>
          </cell>
          <cell r="B951" t="str">
            <v>Q03</v>
          </cell>
        </row>
        <row r="952">
          <cell r="A952" t="str">
            <v>Alter</v>
          </cell>
          <cell r="B952" t="str">
            <v>Q04</v>
          </cell>
        </row>
        <row r="953">
          <cell r="A953" t="str">
            <v>Parti</v>
          </cell>
          <cell r="B953" t="str">
            <v>Q90</v>
          </cell>
        </row>
        <row r="954">
          <cell r="A954" t="str">
            <v>Unass</v>
          </cell>
          <cell r="B954" t="str">
            <v>Q99</v>
          </cell>
        </row>
        <row r="955">
          <cell r="A955" t="str">
            <v xml:space="preserve">Unit </v>
          </cell>
          <cell r="B955" t="str">
            <v>R01</v>
          </cell>
        </row>
        <row r="956">
          <cell r="A956" t="str">
            <v xml:space="preserve">Unit </v>
          </cell>
          <cell r="B956" t="str">
            <v>R02</v>
          </cell>
        </row>
        <row r="957">
          <cell r="A957" t="str">
            <v xml:space="preserve">Unit </v>
          </cell>
          <cell r="B957" t="str">
            <v>R03</v>
          </cell>
        </row>
        <row r="958">
          <cell r="A958" t="str">
            <v xml:space="preserve">Unit </v>
          </cell>
          <cell r="B958" t="str">
            <v>R04</v>
          </cell>
        </row>
        <row r="959">
          <cell r="A959" t="str">
            <v>Alter</v>
          </cell>
          <cell r="B959" t="str">
            <v>R05</v>
          </cell>
        </row>
        <row r="960">
          <cell r="A960" t="str">
            <v>Drawb</v>
          </cell>
          <cell r="B960" t="str">
            <v>R06</v>
          </cell>
        </row>
        <row r="961">
          <cell r="A961" t="str">
            <v xml:space="preserve">Unit </v>
          </cell>
          <cell r="B961" t="str">
            <v>S03</v>
          </cell>
        </row>
        <row r="962">
          <cell r="A962" t="str">
            <v xml:space="preserve">Unit </v>
          </cell>
          <cell r="B962" t="str">
            <v>S04</v>
          </cell>
        </row>
        <row r="963">
          <cell r="A963" t="str">
            <v>Short</v>
          </cell>
          <cell r="B963" t="str">
            <v>STL</v>
          </cell>
        </row>
        <row r="964">
          <cell r="A964" t="str">
            <v>Total</v>
          </cell>
          <cell r="B964" t="str">
            <v>T</v>
          </cell>
        </row>
        <row r="965">
          <cell r="A965" t="str">
            <v>SPV U</v>
          </cell>
          <cell r="B965" t="str">
            <v>U01</v>
          </cell>
        </row>
        <row r="966">
          <cell r="A966" t="str">
            <v>SPV U</v>
          </cell>
          <cell r="B966" t="str">
            <v>U02</v>
          </cell>
        </row>
        <row r="967">
          <cell r="A967" t="str">
            <v>SPV U</v>
          </cell>
          <cell r="B967" t="str">
            <v>U03</v>
          </cell>
        </row>
        <row r="968">
          <cell r="A968" t="str">
            <v>SPV U</v>
          </cell>
          <cell r="B968" t="str">
            <v>U05</v>
          </cell>
        </row>
        <row r="969">
          <cell r="A969" t="str">
            <v>SPV U</v>
          </cell>
          <cell r="B969" t="str">
            <v>U06</v>
          </cell>
        </row>
        <row r="970">
          <cell r="A970" t="str">
            <v>SPV U</v>
          </cell>
          <cell r="B970" t="str">
            <v>U07</v>
          </cell>
        </row>
        <row r="971">
          <cell r="A971" t="str">
            <v>SPV U</v>
          </cell>
          <cell r="B971" t="str">
            <v>U08</v>
          </cell>
        </row>
        <row r="972">
          <cell r="A972" t="str">
            <v>SPV U</v>
          </cell>
          <cell r="B972" t="str">
            <v>U09</v>
          </cell>
        </row>
        <row r="973">
          <cell r="A973" t="str">
            <v>All L</v>
          </cell>
          <cell r="B973" t="str">
            <v>UNS</v>
          </cell>
        </row>
        <row r="974">
          <cell r="A974" t="str">
            <v>Varia</v>
          </cell>
          <cell r="B974" t="str">
            <v>VLC</v>
          </cell>
        </row>
        <row r="975">
          <cell r="A975" t="str">
            <v>Irvin</v>
          </cell>
          <cell r="B975" t="str">
            <v>Z05</v>
          </cell>
        </row>
        <row r="976">
          <cell r="A976" t="str">
            <v>Sprin</v>
          </cell>
          <cell r="B976" t="str">
            <v>Z10</v>
          </cell>
        </row>
        <row r="977">
          <cell r="A977" t="str">
            <v>Sprin</v>
          </cell>
          <cell r="B977" t="str">
            <v>Z15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PLANTACC/Close/Fixed%20Asset%20Close/2026/Balancing/03-MAR/Retirements/Pend%20Trans%20-%20AR15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18.581154513886" createdVersion="8" refreshedVersion="8" minRefreshableVersion="3" recordCount="454" xr:uid="{0F37889C-0938-4BB3-A002-63FE72148126}">
  <cacheSource type="worksheet">
    <worksheetSource ref="A9:U463" sheet="Retirements"/>
  </cacheSource>
  <cacheFields count="21">
    <cacheField name="GL Posting Mo Yr" numFmtId="0">
      <sharedItems containsMixedTypes="1" containsNumber="1" containsInteger="1" minValue="202507" maxValue="202603"/>
    </cacheField>
    <cacheField name="GL Company Number" numFmtId="0">
      <sharedItems containsBlank="1"/>
    </cacheField>
    <cacheField name="GL Account" numFmtId="0">
      <sharedItems containsBlank="1"/>
    </cacheField>
    <cacheField name="Sub Acct Code" numFmtId="0">
      <sharedItems containsBlank="1"/>
    </cacheField>
    <cacheField name="Sub Account" numFmtId="0">
      <sharedItems containsBlank="1"/>
    </cacheField>
    <cacheField name="Voltage" numFmtId="0">
      <sharedItems containsBlank="1"/>
    </cacheField>
    <cacheField name="System ID" numFmtId="0">
      <sharedItems containsBlank="1"/>
    </cacheField>
    <cacheField name="External Retire Unit" numFmtId="0">
      <sharedItems containsBlank="1"/>
    </cacheField>
    <cacheField name="Retirement Unit Desc" numFmtId="0">
      <sharedItems containsBlank="1"/>
    </cacheField>
    <cacheField name="Asset Activity Description" numFmtId="0">
      <sharedItems containsBlank="1"/>
    </cacheField>
    <cacheField name="FERC Activity Code Desc" numFmtId="0">
      <sharedItems containsBlank="1"/>
    </cacheField>
    <cacheField name="GL JE Code" numFmtId="0">
      <sharedItems containsBlank="1"/>
    </cacheField>
    <cacheField name="In Service Year" numFmtId="0">
      <sharedItems containsNonDate="0" containsDate="1" containsString="0" containsBlank="1" minDate="1951-07-01T00:00:00" maxDate="2021-02-02T00:00:00"/>
    </cacheField>
    <cacheField name="Eng In Service Year" numFmtId="0">
      <sharedItems containsNonDate="0" containsDate="1" containsString="0" containsBlank="1" minDate="1951-07-01T00:00:00" maxDate="2021-02-02T00:00:00"/>
    </cacheField>
    <cacheField name="External Account Code" numFmtId="0">
      <sharedItems containsBlank="1"/>
    </cacheField>
    <cacheField name="Utility Account" numFmtId="0">
      <sharedItems containsBlank="1" count="16">
        <s v="G374 - Land and Land Rights"/>
        <s v="G376 - Mains"/>
        <s v="G378 - Measr and Reg Stat Equip-Gen"/>
        <s v="G379 - Measr and Reg Stat Equip-Cty"/>
        <s v="G380 - Services"/>
        <s v="G381 - Meters"/>
        <s v="G382 - Meter Installations"/>
        <s v="G385 - Indust Measr Reg Stat Equip"/>
        <s v="G390 - Structures and Improvements"/>
        <s v="G391 - Office Furniture and Equip"/>
        <s v="G392 - Transportation Equipment"/>
        <s v="G393 - Stores Equipment"/>
        <s v="G394 - Tool, Shop, and Garage Equip"/>
        <s v="G396 - Power Operated Equipment"/>
        <s v="G397 - Communication Equipment"/>
        <m/>
      </sharedItems>
    </cacheField>
    <cacheField name="Work Order Number" numFmtId="0">
      <sharedItems containsBlank="1"/>
    </cacheField>
    <cacheField name="Project" numFmtId="0">
      <sharedItems containsBlank="1" count="39">
        <s v="250010A"/>
        <s v="252402S"/>
        <s v="252100A"/>
        <s v="255100A"/>
        <s v="251500B"/>
        <s v="257100A"/>
        <s v="253100A"/>
        <s v="253500B"/>
        <s v="251100A"/>
        <s v="253401A"/>
        <s v="252406S"/>
        <s v="256100A"/>
        <s v="256101A"/>
        <s v="252401S"/>
        <s v="256500B"/>
        <s v="256378A"/>
        <s v="251378A"/>
        <s v="255378A"/>
        <s v="251379A"/>
        <s v="251380R"/>
        <s v="252380R"/>
        <s v="253380R"/>
        <s v="257380R"/>
        <s v="256380R"/>
        <s v="253380B"/>
        <s v="253380C"/>
        <s v="255380R"/>
        <s v="032"/>
        <s v="253385A"/>
        <s v="255385A"/>
        <s v="257385A"/>
        <s v="253900A"/>
        <s v="250900A"/>
        <s v="257900A"/>
        <s v="251900A"/>
        <s v="CBOVR02"/>
        <m/>
        <s v="32" u="1"/>
        <s v="" u="1"/>
      </sharedItems>
    </cacheField>
    <cacheField name="Project Description" numFmtId="0">
      <sharedItems containsBlank="1" containsMixedTypes="1" containsNumber="1" containsInteger="1" minValue="0" maxValue="0" count="38">
        <s v="Dist Land Rghts Facilities"/>
        <s v="Drisco Pipe Replacement"/>
        <s v="Mains - Blanket - King"/>
        <s v="Mains - Blanket - Verde"/>
        <s v="PI Mains - Flagstaff"/>
        <s v="Mains - Blanket - SL"/>
        <s v="Mains - Blanket - Pres"/>
        <s v="PI Mains - Prescott"/>
        <s v="Mains - Blanket - Flag"/>
        <s v="Mains - Chino Valley"/>
        <s v="Mains PVC Replacement KNG"/>
        <s v="Mains - Blanket - Nog"/>
        <s v="Valve Replacement Nogales"/>
        <s v="PVC Replacement - LH"/>
        <s v="PI Mains - Nogales"/>
        <s v="Meas&amp;Reg Sta Distribution-Nog"/>
        <s v="Meas&amp;Reg Sta Distribution-Flag"/>
        <s v="Meas&amp;Reg Sta DistributionVerde"/>
        <s v="Meas &amp; Reg Sta City Gate-Flag"/>
        <s v="Service Repl - Flag"/>
        <s v="Service Repl - King"/>
        <s v="Service Repl - Pres"/>
        <s v="Service Repl - Show Low"/>
        <s v="Service Repl - Santa Cruz"/>
        <s v="PI Services Repl - Prescott"/>
        <s v="PI Service Repl - Prescott Val"/>
        <s v="Service Repl - Verde"/>
        <s v="Non-Project Retirements"/>
        <s v="Industrial Metering - Pres"/>
        <s v="Industrial Metering - Verde"/>
        <s v="Industrial Metering-Show Low"/>
        <s v="Struct &amp; Improv - New (Pres)"/>
        <s v="Structures &amp; Improve (Admin)"/>
        <s v="Structures &amp; Improv-New SL"/>
        <s v="Structures &amp; Improv-New(Flag)"/>
        <s v="Vehicle Retirement - UNSG"/>
        <m/>
        <n v="0" u="1"/>
      </sharedItems>
    </cacheField>
    <cacheField name="Work Order Description" numFmtId="0">
      <sharedItems containsBlank="1"/>
    </cacheField>
    <cacheField name="Retirements" numFmtId="39">
      <sharedItems containsSemiMixedTypes="0" containsString="0" containsNumber="1" minValue="-4424609.62" maxValue="203.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18.582044328701" createdVersion="8" refreshedVersion="8" minRefreshableVersion="3" recordCount="2091" xr:uid="{8A0E66C7-63DE-40B7-994E-C1D68EC276F0}">
  <cacheSource type="worksheet">
    <worksheetSource ref="A8:U2099" sheet="Additions"/>
  </cacheSource>
  <cacheFields count="21">
    <cacheField name="GL Posting Mo Yr" numFmtId="1">
      <sharedItems containsSemiMixedTypes="0" containsString="0" containsNumber="1" containsInteger="1" minValue="202507" maxValue="202603"/>
    </cacheField>
    <cacheField name="GL Company Number" numFmtId="0">
      <sharedItems/>
    </cacheField>
    <cacheField name="GL Account" numFmtId="0">
      <sharedItems/>
    </cacheField>
    <cacheField name="Sub Acct Code" numFmtId="0">
      <sharedItems/>
    </cacheField>
    <cacheField name="Sub Account" numFmtId="0">
      <sharedItems/>
    </cacheField>
    <cacheField name="Voltage" numFmtId="0">
      <sharedItems/>
    </cacheField>
    <cacheField name="System ID" numFmtId="0">
      <sharedItems/>
    </cacheField>
    <cacheField name="External Retire Unit" numFmtId="0">
      <sharedItems/>
    </cacheField>
    <cacheField name="Retirement Unit Desc" numFmtId="0">
      <sharedItems/>
    </cacheField>
    <cacheField name="Asset Activity Description" numFmtId="0">
      <sharedItems/>
    </cacheField>
    <cacheField name="FERC Activity Code Desc" numFmtId="0">
      <sharedItems/>
    </cacheField>
    <cacheField name="GL JE Code" numFmtId="0">
      <sharedItems/>
    </cacheField>
    <cacheField name="In Service Year" numFmtId="14">
      <sharedItems containsSemiMixedTypes="0" containsNonDate="0" containsDate="1" containsString="0" minDate="2014-01-02T00:00:00" maxDate="2026-03-02T00:00:00"/>
    </cacheField>
    <cacheField name="Eng In Service Year" numFmtId="14">
      <sharedItems containsSemiMixedTypes="0" containsNonDate="0" containsDate="1" containsString="0" minDate="2014-01-02T00:00:00" maxDate="2026-03-27T00:00:00"/>
    </cacheField>
    <cacheField name="External Account Code" numFmtId="0">
      <sharedItems/>
    </cacheField>
    <cacheField name="Utility Account" numFmtId="0">
      <sharedItems count="19">
        <s v="G303 - Misc Intangible Plant"/>
        <s v="G374 - Land and Land Rights"/>
        <s v="G376 - Mains"/>
        <s v="G378 - Measr and Reg Stat Equip-Gen"/>
        <s v="G379 - Measr and Reg Stat Equip-Cty"/>
        <s v="G380 - Services"/>
        <s v="G381 - Meters"/>
        <s v="G382 - Meter Installations"/>
        <s v="G383 - House Regulators"/>
        <s v="G384 - House Regulatory Install"/>
        <s v="G385 - Indust Measr Reg Stat Equip"/>
        <s v="G390 - Structures and Improvements"/>
        <s v="G391 - Office Furniture and Equip"/>
        <s v="G392 - Transportation Equipment"/>
        <s v="G394 - Tool, Shop, and Garage Equip"/>
        <s v="G396 - Power Operated Equipment"/>
        <s v="G397 - Communication Equipment"/>
        <s v="G398 - Miscellaneous Equipment"/>
        <s v="G375 - Structures and Improvements"/>
      </sharedItems>
    </cacheField>
    <cacheField name="Work Order Number" numFmtId="0">
      <sharedItems/>
    </cacheField>
    <cacheField name="Project" numFmtId="0">
      <sharedItems count="109">
        <s v="250921A"/>
        <s v="250974A"/>
        <s v="250010A"/>
        <s v="257100A"/>
        <s v="257101R"/>
        <s v="253101R"/>
        <s v="252402S"/>
        <s v="252100A"/>
        <s v="252406S"/>
        <s v="253500B"/>
        <s v="255100A"/>
        <s v="252400S"/>
        <s v="251500B"/>
        <s v="253100A"/>
        <s v="252387A"/>
        <s v="253387A"/>
        <s v="255387A"/>
        <s v="256387A"/>
        <s v="257387A"/>
        <s v="251100A"/>
        <s v="251101R"/>
        <s v="251387A"/>
        <s v="253401A"/>
        <s v="252101R"/>
        <s v="256100A"/>
        <s v="255101R"/>
        <s v="256101A"/>
        <s v="252401S"/>
        <s v="256500B"/>
        <s v="256378A"/>
        <s v="251378A"/>
        <s v="255378A"/>
        <s v="253378A"/>
        <s v="253379A"/>
        <s v="255379A"/>
        <s v="251379A"/>
        <s v="251380A"/>
        <s v="252380A"/>
        <s v="253380A"/>
        <s v="255380A"/>
        <s v="256380A"/>
        <s v="257380A"/>
        <s v="252405S"/>
        <s v="252404S"/>
        <s v="252380R"/>
        <s v="253380R"/>
        <s v="257380R"/>
        <s v="252380B"/>
        <s v="251380R"/>
        <s v="256380R"/>
        <s v="253380B"/>
        <s v="253380C"/>
        <s v="255380R"/>
        <s v="252381A"/>
        <s v="253381A"/>
        <s v="253385A"/>
        <s v="255381A"/>
        <s v="256381A"/>
        <s v="251381A"/>
        <s v="251385A"/>
        <s v="257385A"/>
        <s v="255385A"/>
        <s v="257381A"/>
        <s v="251382A"/>
        <s v="253382A"/>
        <s v="252382A"/>
        <s v="255382A"/>
        <s v="257382A"/>
        <s v="256382A"/>
        <s v="251383A"/>
        <s v="252383A"/>
        <s v="253383A"/>
        <s v="255383A"/>
        <s v="257383A"/>
        <s v="256383A"/>
        <s v="251384A"/>
        <s v="252384A"/>
        <s v="253384A"/>
        <s v="255384A"/>
        <s v="257384A"/>
        <s v="256384A"/>
        <s v="252379A"/>
        <s v="253900A"/>
        <s v="250900A"/>
        <s v="257900A"/>
        <s v="251900A"/>
        <s v="250916A"/>
        <s v="250912A"/>
        <s v="253910A"/>
        <s v="250000A"/>
        <s v="250940A"/>
        <s v="251940A"/>
        <s v="252940A"/>
        <s v="253940A"/>
        <s v="257940A"/>
        <s v="255940A"/>
        <s v="250960A"/>
        <s v="256940A"/>
        <s v="255970A"/>
        <s v="250970A"/>
        <s v="251970A"/>
        <s v="257970A"/>
        <s v="253970A"/>
        <s v="250938A"/>
        <s v="255900A"/>
        <s v="252500B"/>
        <s v="256385A"/>
        <s v="250961B"/>
        <s v="250975A"/>
      </sharedItems>
    </cacheField>
    <cacheField name="Project Description" numFmtId="0">
      <sharedItems count="109">
        <s v="FCS 4.6 Upgrade (UNSGAS)"/>
        <s v="2022 - Gas SO PDF Process"/>
        <s v="Dist Land Rghts Facilities"/>
        <s v="Mains - Blanket - SL"/>
        <s v="Mains - Blanket Refunds - SL"/>
        <s v="Mains - Blkt Refunds - Pres"/>
        <s v="Drisco Pipe Replacement"/>
        <s v="Mains - Blanket - King"/>
        <s v="Mains PVC Replacement KNG"/>
        <s v="PI Mains - Prescott"/>
        <s v="Mains - Blanket - Verde"/>
        <s v="Mains-System Improv-King"/>
        <s v="PI Mains - Flagstaff"/>
        <s v="Mains - Blanket - Pres"/>
        <s v="Other Distr Eq CP-Bl - King"/>
        <s v="Other Distr Equip CP-Bl-Pres"/>
        <s v="Other Distr Eq CP - Bl - Verde"/>
        <s v="Other Distr Eq CP - Bl - Nog"/>
        <s v="Other Distr Equip CP-Bl - SL"/>
        <s v="Mains - Blanket - Flag"/>
        <s v="Mains - Blkt Refunds - Flag"/>
        <s v="Other Distr Equip CP-Bl - Flag"/>
        <s v="Mains - Chino Valley"/>
        <s v="Mains - Blkt Refunds - King"/>
        <s v="Mains - Blanket - Nog"/>
        <s v="Mains - Blkt Refunds- Verde"/>
        <s v="Valve Replacement Nogales"/>
        <s v="PVC Replacement - LH"/>
        <s v="PI Mains - Nogales"/>
        <s v="Meas&amp;Reg Sta Distribution-Nog"/>
        <s v="Meas&amp;Reg Sta Distribution-Flag"/>
        <s v="Meas&amp;Reg Sta DistributionVerde"/>
        <s v="Meas&amp;Reg Sta Distribution-Pres"/>
        <s v="Meas &amp; Reg Sta City Gate-Pres"/>
        <s v="Meas &amp; Reg Sta City Gate-Verde"/>
        <s v="Meas &amp; Reg Sta City Gate-Flag"/>
        <s v="Services - Bl - Flag"/>
        <s v="Install Services - Bl - King"/>
        <s v="Services - Bl - Pres"/>
        <s v="Services - Bl - Verde"/>
        <s v="Services - Bl - Nog"/>
        <s v="Services - Bl - SL"/>
        <s v="Services PVC Replacement LHC"/>
        <s v="Main &amp; Services PVC Repl KNG"/>
        <s v="Service Repl - King"/>
        <s v="Service Repl - Pres"/>
        <s v="Service Repl - Show Low"/>
        <s v="PI Service Repl- King"/>
        <s v="Service Repl - Flag"/>
        <s v="Service Repl - Santa Cruz"/>
        <s v="PI Services Repl - Prescott"/>
        <s v="PI Service Repl - Prescott Val"/>
        <s v="Service Repl - Verde"/>
        <s v="Meters - Bl - King"/>
        <s v="Meters - Bl - Pres"/>
        <s v="Industrial Metering - Pres"/>
        <s v="Meters - Bl - Verde"/>
        <s v="Meters - Bl - Nog"/>
        <s v="Meters - Bl - Flag"/>
        <s v="Industrial Metering - Flag"/>
        <s v="Industrial Metering-Show Low"/>
        <s v="Industrial Metering - Verde"/>
        <s v="Meters - Bl - SL"/>
        <s v="Meter Installations - Bl -Flag"/>
        <s v="Meter Installations -Bl - Pres"/>
        <s v="Meter Installations -Bl - King"/>
        <s v="Meter Installations-Bl - Verde"/>
        <s v="Meter Installations - Bl -SL"/>
        <s v="Meter Installations - Bl - Nog"/>
        <s v="Regulators - Blanket - Flag"/>
        <s v="Regulators - Blanket - King"/>
        <s v="Regulators - Blanket - Pres"/>
        <s v="Regulators - Blanket - Verde"/>
        <s v="Regulators - Blanket - SL"/>
        <s v="Regulators - Blanket - Nog"/>
        <s v="Regulator Install - Bl - Flag"/>
        <s v="Regulator Install - Bl - King"/>
        <s v="Regulator Install - Bl - Pres"/>
        <s v="Regulator Install- Bl - Verde"/>
        <s v="Regulator Install - Bl - SL"/>
        <s v="Regulator Install - Bl - Nog"/>
        <s v="Meas&amp;Reg Sta City Gate-King"/>
        <s v="Struct &amp; Improv - New (Pres)"/>
        <s v="Structures &amp; Improve (Admin)"/>
        <s v="Structures &amp; Improv-New SL"/>
        <s v="Structures &amp; Improv-New(Flag)"/>
        <s v="Network IT Equip - UNSG"/>
        <s v="Comp Equip - UNSG"/>
        <s v="Office Furn &amp; Eq - New (Pres)"/>
        <s v="UNSG Transportation Equip"/>
        <s v="Tools,Shop,Gar Eq - New"/>
        <s v="Tools,Shop,Gar Eq-New(Flag)"/>
        <s v="Tool,Shop,Gar Eq-New (King)"/>
        <s v="Tools,Shop,Gar Eq-New (Pres)"/>
        <s v="Tools,Shop,Gar Eq - New SL"/>
        <s v="Tools,Shop,Gar Eq-New(Verde)"/>
        <s v="Power Op Eq - New"/>
        <s v="Tools,Shop,Gar Eq-New (Nog)"/>
        <s v="Comm Equip - New (Verde)"/>
        <s v="Comm Equip - New"/>
        <s v="Comm Equip - New (Flag)"/>
        <s v="Comm Equip- New SL"/>
        <s v="Comm Equip - New (Pres)"/>
        <s v="UNSG Misc. Equipment"/>
        <s v="Struct &amp; Improv- New (Verde)"/>
        <s v="PI Mains - Kingman"/>
        <s v="Industrial Metering - Nog"/>
        <s v="2025 ND UNSG Infra Ref UNSG"/>
        <s v="SCBA 2025 All Districts"/>
      </sharedItems>
    </cacheField>
    <cacheField name="Work Order Description" numFmtId="0">
      <sharedItems/>
    </cacheField>
    <cacheField name="Additions" numFmtId="39">
      <sharedItems containsSemiMixedTypes="0" containsString="0" containsNumber="1" minValue="-1258931.3500000001" maxValue="1257075.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14.398550810183" createdVersion="8" refreshedVersion="8" minRefreshableVersion="3" recordCount="54" xr:uid="{38FF3BE8-5EF8-423D-835F-92B01D2AB450}">
  <cacheSource type="worksheet">
    <worksheetSource ref="A1:BD1048576" sheet="Pend Trans - AR15" r:id="rId2"/>
  </cacheSource>
  <cacheFields count="57">
    <cacheField name="pend_trans_id" numFmtId="0">
      <sharedItems containsString="0" containsBlank="1" containsNumber="1" containsInteger="1" minValue="42844282" maxValue="42844334"/>
    </cacheField>
    <cacheField name="set_of_books_id" numFmtId="0">
      <sharedItems containsString="0" containsBlank="1" containsNumber="1" containsInteger="1" minValue="1" maxValue="1"/>
    </cacheField>
    <cacheField name="retirement_unit_id" numFmtId="0">
      <sharedItems containsString="0" containsBlank="1" containsNumber="1" containsInteger="1" minValue="31510101" maxValue="39800101"/>
    </cacheField>
    <cacheField name="utility_account_id" numFmtId="0">
      <sharedItems containsString="0" containsBlank="1" containsNumber="1" containsInteger="1" minValue="131501" maxValue="239700"/>
    </cacheField>
    <cacheField name="sub_account_id" numFmtId="0">
      <sharedItems containsString="0" containsBlank="1" containsNumber="1" containsInteger="1" minValue="119" maxValue="191"/>
    </cacheField>
    <cacheField name="posting_quantity" numFmtId="0">
      <sharedItems containsString="0" containsBlank="1" containsNumber="1" containsInteger="1" minValue="0" maxValue="0"/>
    </cacheField>
    <cacheField name="posting_amount" numFmtId="43">
      <sharedItems containsString="0" containsBlank="1" containsNumber="1" minValue="-674677.23" maxValue="-156.30000000000001"/>
    </cacheField>
    <cacheField name="company_id" numFmtId="0">
      <sharedItems containsString="0" containsBlank="1" containsNumber="1" containsInteger="1" minValue="2" maxValue="33" count="4">
        <n v="2"/>
        <n v="32"/>
        <n v="33"/>
        <m/>
      </sharedItems>
    </cacheField>
    <cacheField name="bus_segment_id" numFmtId="0">
      <sharedItems containsString="0" containsBlank="1" containsNumber="1" containsInteger="1" minValue="1" maxValue="2"/>
    </cacheField>
    <cacheField name="func_class_id" numFmtId="0">
      <sharedItems containsString="0" containsBlank="1" containsNumber="1" containsInteger="1" minValue="2" maxValue="11"/>
    </cacheField>
    <cacheField name="ldg_asset_id" numFmtId="0">
      <sharedItems containsString="0" containsBlank="1" containsNumber="1" containsInteger="1" minValue="5491" maxValue="42475486"/>
    </cacheField>
    <cacheField name="ldg_activity_id" numFmtId="0">
      <sharedItems containsNonDate="0" containsString="0" containsBlank="1"/>
    </cacheField>
    <cacheField name="ldg_depr_group_id" numFmtId="0">
      <sharedItems containsNonDate="0" containsString="0" containsBlank="1"/>
    </cacheField>
    <cacheField name="books_schema_id" numFmtId="0">
      <sharedItems containsString="0" containsBlank="1" containsNumber="1" containsInteger="1" minValue="1" maxValue="1"/>
    </cacheField>
    <cacheField name="asset_location_id" numFmtId="0">
      <sharedItems containsString="0" containsBlank="1" containsNumber="1" containsInteger="1" minValue="1" maxValue="375" count="19">
        <n v="352"/>
        <n v="53"/>
        <n v="87"/>
        <n v="117"/>
        <n v="144"/>
        <n v="1"/>
        <n v="3"/>
        <n v="9"/>
        <n v="141"/>
        <n v="143"/>
        <n v="61"/>
        <n v="90"/>
        <n v="299"/>
        <n v="282"/>
        <n v="375"/>
        <n v="119"/>
        <n v="153"/>
        <n v="151"/>
        <m/>
      </sharedItems>
    </cacheField>
    <cacheField name="gl_account_id" numFmtId="0">
      <sharedItems containsString="0" containsBlank="1" containsNumber="1" containsInteger="1" minValue="10100" maxValue="10100" count="2">
        <n v="10100"/>
        <m/>
      </sharedItems>
    </cacheField>
    <cacheField name="subledger_indicator" numFmtId="0">
      <sharedItems containsString="0" containsBlank="1" containsNumber="1" containsInteger="1" minValue="0" maxValue="0"/>
    </cacheField>
    <cacheField name="activity_code" numFmtId="0">
      <sharedItems containsBlank="1"/>
    </cacheField>
    <cacheField name="gl_posting_mo_yr" numFmtId="0">
      <sharedItems containsNonDate="0" containsDate="1" containsString="0" containsBlank="1" minDate="2026-04-01T00:00:00" maxDate="2026-04-02T00:00:00"/>
    </cacheField>
    <cacheField name="posting_status" numFmtId="0">
      <sharedItems containsString="0" containsBlank="1" containsNumber="1" containsInteger="1" minValue="3" maxValue="3"/>
    </cacheField>
    <cacheField name="work_order_number" numFmtId="0">
      <sharedItems containsBlank="1"/>
    </cacheField>
    <cacheField name="user_id1" numFmtId="0">
      <sharedItems containsBlank="1"/>
    </cacheField>
    <cacheField name="user_id2" numFmtId="0">
      <sharedItems containsNonDate="0" containsString="0" containsBlank="1"/>
    </cacheField>
    <cacheField name="gl_je_code" numFmtId="0">
      <sharedItems containsBlank="1"/>
    </cacheField>
    <cacheField name="cpr_in_service_year" numFmtId="0">
      <sharedItems containsNonDate="0" containsDate="1" containsString="0" containsBlank="1" minDate="2002-03-03T00:00:00" maxDate="2026-02-02T00:00:00"/>
    </cacheField>
    <cacheField name="eng_in_service_year" numFmtId="0">
      <sharedItems containsNonDate="0" containsDate="1" containsString="0" containsBlank="1" minDate="2002-03-03T00:00:00" maxDate="2021-04-16T00:00:00" count="31">
        <d v="2021-03-31T00:00:00"/>
        <d v="2011-04-01T00:00:00"/>
        <d v="2011-03-31T00:00:00"/>
        <d v="2011-04-20T00:00:00"/>
        <d v="2011-04-30T00:00:00"/>
        <d v="2019-02-12T00:00:00"/>
        <d v="2011-03-04T00:00:00"/>
        <d v="2011-04-28T00:00:00"/>
        <d v="2002-03-03T00:00:00"/>
        <d v="2002-04-01T00:00:00"/>
        <d v="2011-03-14T00:00:00"/>
        <d v="2011-03-30T00:00:00"/>
        <d v="2011-04-14T00:00:00"/>
        <d v="2009-04-21T00:00:00"/>
        <d v="2009-03-27T00:00:00"/>
        <d v="2009-03-11T00:00:00"/>
        <d v="2009-03-17T00:00:00"/>
        <d v="2009-03-13T00:00:00"/>
        <d v="2009-04-28T00:00:00"/>
        <d v="2009-04-27T00:00:00"/>
        <d v="2009-04-14T00:00:00"/>
        <d v="2021-03-01T00:00:00"/>
        <d v="2021-04-01T00:00:00"/>
        <d v="2021-03-29T00:00:00"/>
        <d v="2021-04-15T00:00:00"/>
        <d v="2011-03-26T00:00:00"/>
        <d v="2011-03-17T00:00:00"/>
        <d v="2006-04-17T00:00:00"/>
        <d v="2004-03-31T00:00:00"/>
        <d v="2011-04-27T00:00:00"/>
        <m/>
      </sharedItems>
      <fieldGroup par="56"/>
    </cacheField>
    <cacheField name="description" numFmtId="0">
      <sharedItems containsBlank="1"/>
    </cacheField>
    <cacheField name="long_description" numFmtId="0">
      <sharedItems containsBlank="1"/>
    </cacheField>
    <cacheField name="retire_method_id" numFmtId="0">
      <sharedItems containsNonDate="0" containsString="0" containsBlank="1"/>
    </cacheField>
    <cacheField name="property_group_id" numFmtId="0">
      <sharedItems containsNonDate="0" containsString="0" containsBlank="1"/>
    </cacheField>
    <cacheField name="posting_error" numFmtId="0">
      <sharedItems containsBlank="1"/>
    </cacheField>
    <cacheField name="time_stamp" numFmtId="0">
      <sharedItems containsNonDate="0" containsDate="1" containsString="0" containsBlank="1" minDate="2026-04-02T09:10:02" maxDate="2026-04-02T09:10:05"/>
    </cacheField>
    <cacheField name="user_id" numFmtId="0">
      <sharedItems containsBlank="1"/>
    </cacheField>
    <cacheField name="asset_description" numFmtId="0">
      <sharedItems containsBlank="1" count="19">
        <s v="SPVLE - Springerville General Plant"/>
        <s v="CRNGN - Coronado Generating Substation - #260"/>
        <s v="FCRNR - Four Corners Gen Station Common"/>
        <s v="HASSY - Hassayampa Substation 31.2%"/>
        <s v="IRVTN - Irvington Substation #139"/>
        <s v="00000 - Unspecified AZ"/>
        <s v="21STR - Twenty First Street Substation - #158"/>
        <s v="ARCDA - Arcadia Substation - #1"/>
        <s v="IRVGN - Irvington - General"/>
        <s v="IRVPP - Irvington Power Plant"/>
        <s v="DBLDG - Downtown Bld"/>
        <s v="FLAGA - Flagstaff Admin"/>
        <s v="SCWHG - Santa Cruz Warehouse &amp; Engineering Gas"/>
        <s v="REDMT - Red Mountain Repeater Tower"/>
        <s v="VALEN - Valencia Substation"/>
        <s v="HAVAW - Lake Havasu Warehouse"/>
        <s v="KINGW - Kingman Warehouse"/>
        <s v="KINGM - Kingman"/>
        <m/>
      </sharedItems>
    </cacheField>
    <cacheField name="retirement_unit_description" numFmtId="0">
      <sharedItems containsBlank="1"/>
    </cacheField>
    <cacheField name="gl_account_description" numFmtId="0">
      <sharedItems containsBlank="1"/>
    </cacheField>
    <cacheField name="cost_of_removal" numFmtId="0">
      <sharedItems containsString="0" containsBlank="1" containsNumber="1" containsInteger="1" minValue="0" maxValue="0"/>
    </cacheField>
    <cacheField name="salvage_cash" numFmtId="0">
      <sharedItems containsString="0" containsBlank="1" containsNumber="1" containsInteger="1" minValue="0" maxValue="0"/>
    </cacheField>
    <cacheField name="salvage_returns" numFmtId="0">
      <sharedItems containsString="0" containsBlank="1" containsNumber="1" containsInteger="1" minValue="0" maxValue="0"/>
    </cacheField>
    <cacheField name="gain_loss" numFmtId="0">
      <sharedItems containsString="0" containsBlank="1" containsNumber="1" containsInteger="1" minValue="0" maxValue="0"/>
    </cacheField>
    <cacheField name="reserve" numFmtId="0">
      <sharedItems containsString="0" containsBlank="1" containsNumber="1" containsInteger="1" minValue="0" maxValue="0"/>
    </cacheField>
    <cacheField name="adjusted_reserve" numFmtId="0">
      <sharedItems containsString="0" containsBlank="1" containsNumber="1" containsInteger="1" minValue="0" maxValue="0"/>
    </cacheField>
    <cacheField name="misc_description" numFmtId="0">
      <sharedItems containsNonDate="0" containsString="0" containsBlank="1"/>
    </cacheField>
    <cacheField name="in_service_year" numFmtId="0">
      <sharedItems containsNonDate="0" containsDate="1" containsString="0" containsBlank="1" minDate="2026-04-01T00:00:00" maxDate="2026-04-02T00:00:00"/>
    </cacheField>
    <cacheField name="reserve_credits" numFmtId="0">
      <sharedItems containsString="0" containsBlank="1" containsNumber="1" containsInteger="1" minValue="0" maxValue="0"/>
    </cacheField>
    <cacheField name="upper_act_code" numFmtId="0">
      <sharedItems containsBlank="1"/>
    </cacheField>
    <cacheField name="ferc_activity_code" numFmtId="0">
      <sharedItems containsString="0" containsBlank="1" containsNumber="1" containsInteger="1" minValue="2" maxValue="2"/>
    </cacheField>
    <cacheField name="serial_number" numFmtId="0">
      <sharedItems containsNonDate="0" containsString="0" containsBlank="1"/>
    </cacheField>
    <cacheField name="replacement_amount" numFmtId="0">
      <sharedItems containsNonDate="0" containsString="0" containsBlank="1"/>
    </cacheField>
    <cacheField name="gain_loss_reversal" numFmtId="0">
      <sharedItems containsString="0" containsBlank="1" containsNumber="1" containsInteger="1" minValue="0" maxValue="0"/>
    </cacheField>
    <cacheField name="user_id3" numFmtId="0">
      <sharedItems containsBlank="1"/>
    </cacheField>
    <cacheField name="utility_account_description" numFmtId="0">
      <sharedItems containsBlank="1" count="14">
        <s v="E315.1 - Steam Computer Hardware"/>
        <s v="E351.3 - Transmission Comm Eq"/>
        <s v="E363.1 - Distribution Comp Hardware"/>
        <s v="E363.3 - Distribution Comm Eq"/>
        <s v="E391 - Office Furniture, Equipment"/>
        <s v="E393 - Stores Equipment"/>
        <s v="E394 - Tool, Shop, and Garage Equip"/>
        <s v="E395 - Laboratory Equipment"/>
        <s v="E397.1 - Gen Plt Computer Hardware"/>
        <s v="E397.3 - Gen Plt Communication Equi"/>
        <s v="E398 - Miscellaneous Equipment"/>
        <s v="G391 - Office Furniture and Equip"/>
        <s v="G397 - Communication Equipment"/>
        <m/>
      </sharedItems>
    </cacheField>
    <cacheField name="sub_account_description" numFmtId="0">
      <sharedItems containsBlank="1" count="5">
        <s v="CP"/>
        <s v="XX"/>
        <s v="NT"/>
        <s v="OE"/>
        <m/>
      </sharedItems>
    </cacheField>
    <cacheField name="bus_segment_description" numFmtId="0">
      <sharedItems containsBlank="1"/>
    </cacheField>
    <cacheField name="disposition_code" numFmtId="0">
      <sharedItems containsNonDate="0" containsString="0" containsBlank="1"/>
    </cacheField>
    <cacheField name="impairment_expense_amount" numFmtId="0">
      <sharedItems containsNonDate="0" containsString="0" containsBlank="1"/>
    </cacheField>
    <cacheField name="Months (eng_in_service_year)" numFmtId="0" databaseField="0">
      <fieldGroup base="25">
        <rangePr groupBy="months" startDate="2002-03-03T00:00:00" endDate="2021-04-16T00:00:00"/>
        <groupItems count="14">
          <s v="&lt;3/3/200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4/16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4">
  <r>
    <n v="202602"/>
    <s v="032"/>
    <s v="16025.0101-Plant in Service"/>
    <s v="RWAZ"/>
    <s v="RWAZ"/>
    <s v="0000"/>
    <s v="00000"/>
    <s v="37400203"/>
    <s v="10 Year Easements and Rights o-G374"/>
    <s v="Retirement"/>
    <s v="Retirement"/>
    <s v="Retirement"/>
    <d v="2015-11-12T00:00:00"/>
    <d v="2015-11-12T00:00:00"/>
    <s v="G374"/>
    <x v="0"/>
    <s v="DA10391-250010A"/>
    <x v="0"/>
    <x v="0"/>
    <s v="AZ-094655-018; 10 year term limited"/>
    <n v="-1705.52"/>
  </r>
  <r>
    <n v="202507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22122.79"/>
  </r>
  <r>
    <n v="202507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475-252100A"/>
    <x v="2"/>
    <x v="2"/>
    <s v="2&quot; PE Main Replacement AT 2475 BAR"/>
    <n v="-358.26"/>
  </r>
  <r>
    <n v="202507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482-252100A"/>
    <x v="2"/>
    <x v="2"/>
    <s v="2&quot; PVC MAIN LEAK REPAIR AT 2649 ANI"/>
    <n v="-303.85000000000002"/>
  </r>
  <r>
    <n v="202507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492-252100A"/>
    <x v="2"/>
    <x v="2"/>
    <s v="2&quot; PVC Main Repair at 2101 Palo Ver"/>
    <n v="-310.13"/>
  </r>
  <r>
    <n v="202507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495-252100A"/>
    <x v="2"/>
    <x v="2"/>
    <s v="2&quot; PVC Main Repair at 1530 Palo Ver"/>
    <n v="-365.68"/>
  </r>
  <r>
    <n v="202507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V22487-255100A"/>
    <x v="3"/>
    <x v="3"/>
    <s v="255100A HIT LINE SE CORNER 1298 FIN"/>
    <n v="-1808.26"/>
  </r>
  <r>
    <n v="202507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F22479-251500B"/>
    <x v="4"/>
    <x v="4"/>
    <s v="LOWERING 2&quot; STL MAIN AT LINDA VISTA"/>
    <n v="-612.20000000000005"/>
  </r>
  <r>
    <n v="202507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K22439-252100A"/>
    <x v="2"/>
    <x v="2"/>
    <s v="CONT - RELOCATE 2336 MARLENE AVE"/>
    <n v="-45.35"/>
  </r>
  <r>
    <n v="202507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K22454-252100A"/>
    <x v="2"/>
    <x v="2"/>
    <s v="REPL - 4900 Industrial Blvd"/>
    <n v="-164.2"/>
  </r>
  <r>
    <n v="202507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L22461-257100A"/>
    <x v="5"/>
    <x v="5"/>
    <s v="Install and remove Ridgecrest St -"/>
    <n v="-1491.23"/>
  </r>
  <r>
    <n v="202507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P22468-253100A"/>
    <x v="6"/>
    <x v="6"/>
    <s v="737 FLORA ST C&amp;M REPAIR"/>
    <n v="-356.38"/>
  </r>
  <r>
    <n v="202507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P22470-253500B"/>
    <x v="7"/>
    <x v="7"/>
    <s v="1134 Stetson Relocate"/>
    <n v="-4518.67"/>
  </r>
  <r>
    <n v="202507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P22498-253500B"/>
    <x v="7"/>
    <x v="7"/>
    <s v="2201 View Dr. Reloate"/>
    <n v="-754.08"/>
  </r>
  <r>
    <n v="202508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F22483-251100A"/>
    <x v="8"/>
    <x v="8"/>
    <s v="CLUBHOUSE CIR TRACT 7A 2&quot; PE MAIN R"/>
    <n v="-145.93"/>
  </r>
  <r>
    <n v="202508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09-252100A"/>
    <x v="2"/>
    <x v="2"/>
    <s v="2&quot; PVC MAIN REPAIR AT 2640 LAVERNE"/>
    <n v="-563.37"/>
  </r>
  <r>
    <n v="202508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23-252100A"/>
    <x v="2"/>
    <x v="2"/>
    <s v="2&quot; PE main Leak Repair at 705 Meado"/>
    <n v="-354.08"/>
  </r>
  <r>
    <n v="202508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35-252100A"/>
    <x v="2"/>
    <x v="2"/>
    <s v="2&quot; PVC Leak Repair at 580 Knobhill"/>
    <n v="-695.98"/>
  </r>
  <r>
    <n v="202508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36-252100A"/>
    <x v="2"/>
    <x v="2"/>
    <s v="2&quot; PVC Leak Repair at 1639 Russell"/>
    <n v="-598.19000000000005"/>
  </r>
  <r>
    <n v="202508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P22256-253401A"/>
    <x v="9"/>
    <x v="9"/>
    <s v="PVC Replace Rd 2 South Ph1"/>
    <n v="-38683.629999999997"/>
  </r>
  <r>
    <n v="202508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P22502-253100A"/>
    <x v="6"/>
    <x v="6"/>
    <s v="Rosser St C&amp;M Repair"/>
    <n v="-584.87"/>
  </r>
  <r>
    <n v="202508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F22508-251100A"/>
    <x v="8"/>
    <x v="8"/>
    <s v="490 BUTLER AVE 2&quot; STL MAIN REMOVAL"/>
    <n v="-100.66"/>
  </r>
  <r>
    <n v="202508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F22511-251100A"/>
    <x v="8"/>
    <x v="8"/>
    <s v="ABANDONED MAIN BONITO ST"/>
    <n v="-558.74"/>
  </r>
  <r>
    <n v="202508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P22472-253500B"/>
    <x v="7"/>
    <x v="7"/>
    <s v="Hartin/Stetson Relocate"/>
    <n v="-4966.3100000000004"/>
  </r>
  <r>
    <n v="202509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62371.519999999997"/>
  </r>
  <r>
    <n v="202509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41-252100A"/>
    <x v="2"/>
    <x v="2"/>
    <s v="2&quot; PE Main Leak Repair at 1902 Will"/>
    <n v="-420.29"/>
  </r>
  <r>
    <n v="202509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K22448-252406S"/>
    <x v="10"/>
    <x v="10"/>
    <s v="PVC - Abandonment on Potter Ave."/>
    <n v="-1864.38"/>
  </r>
  <r>
    <n v="202509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L22534-257100A"/>
    <x v="5"/>
    <x v="5"/>
    <s v="Lower 2 inch PE Main Line 214 Verde"/>
    <n v="-45.09"/>
  </r>
  <r>
    <n v="202509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252402S"/>
    <x v="1"/>
    <x v="1"/>
    <s v="Drisco Pipe Replacement"/>
    <n v="-129.47"/>
  </r>
  <r>
    <n v="202509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K22540-252100A"/>
    <x v="2"/>
    <x v="2"/>
    <s v="LEAK Repair &amp; Repl - 3674 Sunshine"/>
    <n v="-131.22999999999999"/>
  </r>
  <r>
    <n v="202509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P22433-253100A"/>
    <x v="6"/>
    <x v="6"/>
    <s v="126 HILLSIDE C&amp;M REPAIR"/>
    <n v="-315.23"/>
  </r>
  <r>
    <n v="202509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S22446-256100A"/>
    <x v="11"/>
    <x v="11"/>
    <s v="Relocate about 200' of 2&quot; STL Gas"/>
    <n v="-2125.09"/>
  </r>
  <r>
    <n v="202509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S22521-256101A"/>
    <x v="12"/>
    <x v="12"/>
    <s v="Remove Gas Valve in Front of 2340 C"/>
    <n v="-227.3"/>
  </r>
  <r>
    <n v="202510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27048.5"/>
  </r>
  <r>
    <n v="202510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F22561-251100A"/>
    <x v="8"/>
    <x v="8"/>
    <s v="RANCH AT THE PEAKS REPLACEMENT"/>
    <n v="-1480.62"/>
  </r>
  <r>
    <n v="202510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417-252100A"/>
    <x v="2"/>
    <x v="2"/>
    <s v="2&quot; PVC MAIN LEAK REPAIR AT 2663 STI"/>
    <n v="-532.74"/>
  </r>
  <r>
    <n v="202510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418-252100A"/>
    <x v="2"/>
    <x v="2"/>
    <s v="2&quot; PVC MAIN LEAK REPAIR AT 500 ACOM"/>
    <n v="-897.28"/>
  </r>
  <r>
    <n v="202510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252402S"/>
    <x v="1"/>
    <x v="1"/>
    <s v="Drisco Pipe Replacement"/>
    <n v="-25.51"/>
  </r>
  <r>
    <n v="202510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F22545-251500B"/>
    <x v="4"/>
    <x v="4"/>
    <s v="ARROWHEAD REPLACEMENT"/>
    <n v="-1114.76"/>
  </r>
  <r>
    <n v="202510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L22546-257100A"/>
    <x v="5"/>
    <x v="5"/>
    <s v="Install Remove 1209 Apache Av - WN"/>
    <n v="-100.38"/>
  </r>
  <r>
    <n v="202510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L22583-257100A"/>
    <x v="5"/>
    <x v="5"/>
    <s v="Remove Dresser - 152 W Buffalo - HB"/>
    <n v="-88.39"/>
  </r>
  <r>
    <n v="20251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331696.76"/>
  </r>
  <r>
    <n v="20251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K22569-252100A"/>
    <x v="2"/>
    <x v="2"/>
    <s v="RMVL - Yavapai Dr &amp; Duval Ave"/>
    <n v="-86.57"/>
  </r>
  <r>
    <n v="20251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K22570-252100A"/>
    <x v="2"/>
    <x v="2"/>
    <s v="RMVL - Yavapai Dr &amp; Producers Mine"/>
    <n v="-94.37"/>
  </r>
  <r>
    <n v="202511"/>
    <s v="032"/>
    <s v="16025.0101-Plant in Service"/>
    <s v="XX"/>
    <s v="XX"/>
    <s v="0000"/>
    <s v="00000"/>
    <s v="37600201"/>
    <s v="Steel Pipe-G376"/>
    <s v="HW Fifo Retirement"/>
    <s v="Retirement"/>
    <s v="Retirement"/>
    <d v="1951-07-01T00:00:00"/>
    <d v="1951-07-01T00:00:00"/>
    <s v="G376"/>
    <x v="1"/>
    <s v="DS22529-256100A"/>
    <x v="11"/>
    <x v="11"/>
    <s v="Lower Exposed 2&quot; STL Gas Main &amp; Aba"/>
    <n v="-4555.07"/>
  </r>
  <r>
    <n v="202511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S22529-256100A"/>
    <x v="11"/>
    <x v="11"/>
    <s v="Lower Exposed 2&quot; STL Gas Main &amp; Aba"/>
    <n v="-4018.17"/>
  </r>
  <r>
    <n v="202511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S22585-256100A"/>
    <x v="11"/>
    <x v="11"/>
    <s v="Replace 3' of 2&quot; STL Gas Main at 30"/>
    <n v="-139.22999999999999"/>
  </r>
  <r>
    <n v="20251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207034.63"/>
  </r>
  <r>
    <n v="20251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84-252100A"/>
    <x v="2"/>
    <x v="2"/>
    <s v="REPAIR HIT 1&quot; PVC MAIN 1739 RUBY LN"/>
    <n v="-3771.27"/>
  </r>
  <r>
    <n v="20251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K22490-252100A"/>
    <x v="2"/>
    <x v="2"/>
    <s v="LEAK Repair &amp; Repl - Intersection o"/>
    <n v="-295.94"/>
  </r>
  <r>
    <n v="20251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K22555-252406S"/>
    <x v="10"/>
    <x v="10"/>
    <s v="2&quot; PVC Abandonment on Ames (Rooseve"/>
    <n v="-115128.5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252402S"/>
    <x v="1"/>
    <x v="1"/>
    <s v="Drisco Pipe Replacement"/>
    <n v="-35.19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K22490-252100A"/>
    <x v="2"/>
    <x v="2"/>
    <s v="LEAK Repair &amp; Repl - Intersection o"/>
    <n v="-417.34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K22567-252100A"/>
    <x v="2"/>
    <x v="2"/>
    <s v="LEAK Repair &amp; Repl - 2216 Gates Ave"/>
    <n v="-99.01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P21892-253100A"/>
    <x v="6"/>
    <x v="6"/>
    <s v="Ponderosa Meadows"/>
    <n v="-27.01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P22209-253100A"/>
    <x v="6"/>
    <x v="6"/>
    <s v="Main St-Humboldt Relocate"/>
    <n v="-5011.58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P22419-253500B"/>
    <x v="7"/>
    <x v="7"/>
    <s v="Pinon Pl Relocate"/>
    <n v="-13603.85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P22597-253100A"/>
    <x v="6"/>
    <x v="6"/>
    <s v="Thumb Butte Rd &amp; Country Club Cir R"/>
    <n v="-28171.91"/>
  </r>
  <r>
    <n v="20251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S22522-256101A"/>
    <x v="12"/>
    <x v="12"/>
    <s v="Remove Gas Valve in Front of 2338 C"/>
    <n v="-139.33000000000001"/>
  </r>
  <r>
    <n v="20260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21725.85"/>
  </r>
  <r>
    <n v="20260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91-252100A"/>
    <x v="2"/>
    <x v="2"/>
    <s v="2&quot; PE MAIN Replacement to remove pe"/>
    <n v="-566.38"/>
  </r>
  <r>
    <n v="20260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603-252401S"/>
    <x v="13"/>
    <x v="13"/>
    <s v="2&quot; Pe to PVC transition leaking on"/>
    <n v="-3332.98"/>
  </r>
  <r>
    <n v="20260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617-252100A"/>
    <x v="2"/>
    <x v="2"/>
    <s v="Repair leak on tee and 90 at inters"/>
    <n v="-2144.2800000000002"/>
  </r>
  <r>
    <n v="202601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S22611-256100A"/>
    <x v="11"/>
    <x v="11"/>
    <s v="Relocate 4&quot; PE Gas Main Along N. Lo"/>
    <n v="-24862.67"/>
  </r>
  <r>
    <n v="202601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F22613-251100A"/>
    <x v="8"/>
    <x v="8"/>
    <s v="SIXTH AND MAIN ST 3&quot; RELO"/>
    <n v="-301.41000000000003"/>
  </r>
  <r>
    <n v="202601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V22599-255100A"/>
    <x v="3"/>
    <x v="3"/>
    <s v="RELOCATING 65' OF 2&quot; FB FOREST RD S"/>
    <n v="-562.29999999999995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68681.33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F22621-251100A"/>
    <x v="8"/>
    <x v="8"/>
    <s v="MESA TRL 2 INCH RELO"/>
    <n v="-1227.5899999999999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F22638-251100A"/>
    <x v="8"/>
    <x v="8"/>
    <s v="3401 CREST STONE 13' REMOVAL OF 2&quot;"/>
    <n v="-77.77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26-252100A"/>
    <x v="2"/>
    <x v="2"/>
    <s v="2&quot; PVC Main Replacement at 2795 Squ"/>
    <n v="-293.66000000000003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87-252100A"/>
    <x v="2"/>
    <x v="2"/>
    <s v="2&quot; PVC MAIN replacement to kill 1&quot;"/>
    <n v="-12059.29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88-252100A"/>
    <x v="2"/>
    <x v="2"/>
    <s v="2&quot; PE MAIN replacement to kill 1&quot; d"/>
    <n v="-567.42999999999995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89-252100A"/>
    <x v="2"/>
    <x v="2"/>
    <s v="2&quot; PE MAIN replacement to ELIMINATE"/>
    <n v="-595.05999999999995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590-252100A"/>
    <x v="2"/>
    <x v="2"/>
    <s v="2&quot; PVC MAIN replacement to kill 1&quot;"/>
    <n v="-833.47"/>
  </r>
  <r>
    <n v="202602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K22558-252100A"/>
    <x v="2"/>
    <x v="2"/>
    <s v="LEAK Repair &amp; Repl - Sierra Vista &amp;"/>
    <n v="-1223.01"/>
  </r>
  <r>
    <n v="20260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H22626-252100A"/>
    <x v="2"/>
    <x v="2"/>
    <s v="Abandon 2&quot; steel stub at intersecti"/>
    <n v="-48.69"/>
  </r>
  <r>
    <n v="20260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K22558-252100A"/>
    <x v="2"/>
    <x v="2"/>
    <s v="LEAK Repair &amp; Repl - Sierra Vista &amp;"/>
    <n v="-2162.66"/>
  </r>
  <r>
    <n v="20260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S22631-256500B"/>
    <x v="14"/>
    <x v="14"/>
    <s v="Instal Bypass on 2in STL Gas Main o"/>
    <n v="-91.51"/>
  </r>
  <r>
    <n v="202602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V22164-255100A"/>
    <x v="3"/>
    <x v="3"/>
    <s v="The Plateau 4&quot; Relocation"/>
    <n v="-5598.8"/>
  </r>
  <r>
    <n v="202603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252402S"/>
    <x v="1"/>
    <x v="1"/>
    <s v="Drisco Pipe Replacement"/>
    <n v="-133537.29"/>
  </r>
  <r>
    <n v="202603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F22624-251100A"/>
    <x v="8"/>
    <x v="8"/>
    <s v="2&quot; RELO OF 250' AT 2800 N EL PASO F"/>
    <n v="-1841.47"/>
  </r>
  <r>
    <n v="202603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647-252100A"/>
    <x v="2"/>
    <x v="2"/>
    <s v="2&quot; PVC Leak Repair at 2095 Palmer D"/>
    <n v="-937.27"/>
  </r>
  <r>
    <n v="202603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H22649-252100A"/>
    <x v="2"/>
    <x v="2"/>
    <s v="2&quot; PVC Leak Repair at 700 Palmer Ln"/>
    <n v="-260.75"/>
  </r>
  <r>
    <n v="202603"/>
    <s v="032"/>
    <s v="16025.0101-Plant in Service"/>
    <s v="XX"/>
    <s v="XX"/>
    <s v="0000"/>
    <s v="00000"/>
    <s v="37600101"/>
    <s v="Plastic Pipe-G376"/>
    <s v="HW Fifo Retirement"/>
    <s v="Retirement"/>
    <s v="Retirement"/>
    <d v="1997-07-01T00:00:00"/>
    <d v="1997-07-01T00:00:00"/>
    <s v="G376"/>
    <x v="1"/>
    <s v="DK22653-252100A"/>
    <x v="2"/>
    <x v="2"/>
    <s v="RMVL - 980 Canyon Hills"/>
    <n v="-223.1"/>
  </r>
  <r>
    <n v="202603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F22481-251500B"/>
    <x v="4"/>
    <x v="4"/>
    <s v="[WMS Transfer]-LOWERING 4&quot; STL MAIN"/>
    <n v="-802.96"/>
  </r>
  <r>
    <n v="202603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K22636-252100A"/>
    <x v="2"/>
    <x v="2"/>
    <s v="LEAK Repair &amp; Repl - Int. of Roosev"/>
    <n v="-250.29"/>
  </r>
  <r>
    <n v="202603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S22564-256101A"/>
    <x v="12"/>
    <x v="12"/>
    <s v="Remove Gas Valve at Southwest corne"/>
    <n v="-107.42"/>
  </r>
  <r>
    <n v="202603"/>
    <s v="032"/>
    <s v="16025.0101-Plant in Service"/>
    <s v="XX"/>
    <s v="XX"/>
    <s v="0000"/>
    <s v="00000"/>
    <s v="37600201"/>
    <s v="Steel Pipe-G376"/>
    <s v="HW Fifo Retirement"/>
    <s v="Retirement"/>
    <s v="Retirement"/>
    <d v="1952-07-01T00:00:00"/>
    <d v="1952-07-01T00:00:00"/>
    <s v="G376"/>
    <x v="1"/>
    <s v="DS22565-256101A"/>
    <x v="12"/>
    <x v="12"/>
    <s v="Remove Gas Valve at Southwest corne"/>
    <n v="-193.93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52-07-01T00:00:00"/>
    <d v="1952-07-01T00:00:00"/>
    <s v="G378"/>
    <x v="2"/>
    <s v="DS22265-256378A"/>
    <x v="15"/>
    <x v="15"/>
    <s v="Rebuild Relief Stack (Rio Rico Stab"/>
    <n v="-41.59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53-07-01T00:00:00"/>
    <d v="1953-07-01T00:00:00"/>
    <s v="G378"/>
    <x v="2"/>
    <s v="DS22265-256378A"/>
    <x v="15"/>
    <x v="15"/>
    <s v="Rebuild Relief Stack (Rio Rico Stab"/>
    <n v="-204.59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55-07-01T00:00:00"/>
    <d v="1955-07-01T00:00:00"/>
    <s v="G378"/>
    <x v="2"/>
    <s v="DS22265-256378A"/>
    <x v="15"/>
    <x v="15"/>
    <s v="Rebuild Relief Stack (Rio Rico Stab"/>
    <n v="-81.58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57-07-01T00:00:00"/>
    <d v="1957-07-01T00:00:00"/>
    <s v="G378"/>
    <x v="2"/>
    <s v="DS22265-256378A"/>
    <x v="15"/>
    <x v="15"/>
    <s v="Rebuild Relief Stack (Rio Rico Stab"/>
    <n v="-575.29999999999995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0-07-01T00:00:00"/>
    <d v="1960-07-01T00:00:00"/>
    <s v="G378"/>
    <x v="2"/>
    <s v="DS22265-256378A"/>
    <x v="15"/>
    <x v="15"/>
    <s v="Rebuild Relief Stack (Rio Rico Stab"/>
    <n v="-131.74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3-07-01T00:00:00"/>
    <d v="1963-07-01T00:00:00"/>
    <s v="G378"/>
    <x v="2"/>
    <s v="DF22052-251378A"/>
    <x v="16"/>
    <x v="16"/>
    <s v="LITTLE AMERICA REG STATION 04-1259"/>
    <n v="-218.92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3-07-01T00:00:00"/>
    <d v="1963-07-01T00:00:00"/>
    <s v="G378"/>
    <x v="2"/>
    <s v="DS22265-256378A"/>
    <x v="15"/>
    <x v="15"/>
    <s v="Rebuild Relief Stack (Rio Rico Stab"/>
    <n v="-621.14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4-07-01T00:00:00"/>
    <d v="1964-07-01T00:00:00"/>
    <s v="G378"/>
    <x v="2"/>
    <s v="DF22052-251378A"/>
    <x v="16"/>
    <x v="16"/>
    <s v="LITTLE AMERICA REG STATION 04-1259"/>
    <n v="-1050.49"/>
  </r>
  <r>
    <n v="202507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F22052-251378A"/>
    <x v="16"/>
    <x v="16"/>
    <s v="LITTLE AMERICA REG STATION 04-1259"/>
    <n v="-253.61"/>
  </r>
  <r>
    <n v="202508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F22055-251378A"/>
    <x v="16"/>
    <x v="16"/>
    <s v="HUNTINGTON REG STATION 04-1273"/>
    <n v="-1049.83"/>
  </r>
  <r>
    <n v="202508"/>
    <s v="032"/>
    <s v="16025.0101-Plant in Service"/>
    <s v="XX"/>
    <s v="XX"/>
    <s v="0000"/>
    <s v="00000"/>
    <s v="REGULATORS00"/>
    <s v="Regulators"/>
    <s v="HW Fifo Retirement"/>
    <s v="Retirement"/>
    <s v="Retirement"/>
    <d v="2001-07-01T00:00:00"/>
    <d v="2001-07-01T00:00:00"/>
    <s v="G378"/>
    <x v="2"/>
    <s v="DV22452-255378A"/>
    <x v="17"/>
    <x v="17"/>
    <s v="RE-DESIGN RELIEF STACK ON CAMP VERD"/>
    <n v="-2968.17"/>
  </r>
  <r>
    <n v="202510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S22528-256378A"/>
    <x v="15"/>
    <x v="15"/>
    <s v="Replace Gas Regulators &amp; Rebuild Re"/>
    <n v="-925.4"/>
  </r>
  <r>
    <n v="202601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F22608-251378A"/>
    <x v="16"/>
    <x v="16"/>
    <s v="UPRATE FOR DOWNTOWN SYSTEM 2"/>
    <n v="-943.44"/>
  </r>
  <r>
    <n v="202601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V22513-255378A"/>
    <x v="17"/>
    <x v="17"/>
    <s v="RE-DESIGN RELIEF STACK CHUCKWALLA R"/>
    <n v="-329.09"/>
  </r>
  <r>
    <n v="202602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F22182-251378A"/>
    <x v="16"/>
    <x v="16"/>
    <s v="CITY GATE WILLIAMS BORDER STATION"/>
    <n v="-685.69"/>
  </r>
  <r>
    <n v="202602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V22510-255378A"/>
    <x v="17"/>
    <x v="17"/>
    <s v="RE-DESIGN RELIEF STACK BACK-O-BEYON"/>
    <n v="-346.15"/>
  </r>
  <r>
    <n v="202603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8"/>
    <x v="2"/>
    <s v="DF22514-251378A"/>
    <x v="16"/>
    <x v="16"/>
    <s v="ZUNI REG RELIEF STACK"/>
    <n v="-261.14999999999998"/>
  </r>
  <r>
    <n v="202603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9"/>
    <x v="3"/>
    <s v="DF22451-251379A"/>
    <x v="18"/>
    <x v="18"/>
    <s v="REMOVING ORDORIZOR TANK"/>
    <n v="-254.88"/>
  </r>
  <r>
    <n v="202603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9"/>
    <x v="3"/>
    <s v="DF22515-251379A"/>
    <x v="18"/>
    <x v="18"/>
    <s v="CITY GATE #4 RELIEF STACK"/>
    <n v="-128.28"/>
  </r>
  <r>
    <n v="202603"/>
    <s v="032"/>
    <s v="16025.0101-Plant in Service"/>
    <s v="XX"/>
    <s v="XX"/>
    <s v="0000"/>
    <s v="00000"/>
    <s v="MEASREGSTAEQ"/>
    <s v="Meas and Regulatory Station Equip"/>
    <s v="HW Fifo Retirement"/>
    <s v="Retirement"/>
    <s v="Retirement"/>
    <d v="1965-07-01T00:00:00"/>
    <d v="1965-07-01T00:00:00"/>
    <s v="G379"/>
    <x v="3"/>
    <s v="DF22516-251379A"/>
    <x v="18"/>
    <x v="18"/>
    <s v="CITY GATE #5 RELIEF STACK"/>
    <n v="-144.9"/>
  </r>
  <r>
    <n v="202507"/>
    <s v="032"/>
    <s v="16025.0101-Plant in Service"/>
    <s v="XX"/>
    <s v="XX"/>
    <s v="0000"/>
    <s v="00000"/>
    <s v="38000101"/>
    <s v="Plastic Pipe-G380"/>
    <s v="HW Fifo Retirement"/>
    <s v="Retirement"/>
    <s v="Retirement"/>
    <d v="1990-07-01T00:00:00"/>
    <d v="1990-07-01T00:00:00"/>
    <s v="G380"/>
    <x v="4"/>
    <s v="252402S"/>
    <x v="1"/>
    <x v="1"/>
    <s v="Drisco Pipe Replacement"/>
    <n v="-76725.14"/>
  </r>
  <r>
    <n v="202507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DP22470-253500B"/>
    <x v="7"/>
    <x v="7"/>
    <s v="1134 Stetson Relocate"/>
    <n v="-953.3"/>
  </r>
  <r>
    <n v="202508"/>
    <s v="032"/>
    <s v="16025.0101-Plant in Service"/>
    <s v="XX"/>
    <s v="XX"/>
    <s v="0000"/>
    <s v="00000"/>
    <s v="38000101"/>
    <s v="Plastic Pipe-G380"/>
    <s v="HW Fifo Retirement"/>
    <s v="Retirement"/>
    <s v="Retirement"/>
    <d v="1990-07-01T00:00:00"/>
    <d v="1990-07-01T00:00:00"/>
    <s v="G380"/>
    <x v="4"/>
    <s v="DF22483-251100A"/>
    <x v="8"/>
    <x v="8"/>
    <s v="CLUBHOUSE CIR TRACT 7A 2&quot; PE MAIN R"/>
    <n v="-73.98"/>
  </r>
  <r>
    <n v="202508"/>
    <s v="032"/>
    <s v="16025.0101-Plant in Service"/>
    <s v="XX"/>
    <s v="XX"/>
    <s v="0000"/>
    <s v="00000"/>
    <s v="38000101"/>
    <s v="Plastic Pipe-G380"/>
    <s v="HW Fifo Retirement"/>
    <s v="Retirement"/>
    <s v="Retirement"/>
    <d v="1990-07-01T00:00:00"/>
    <d v="1990-07-01T00:00:00"/>
    <s v="G380"/>
    <x v="4"/>
    <s v="DH22509-252100A"/>
    <x v="2"/>
    <x v="2"/>
    <s v="2&quot; PVC MAIN REPAIR AT 2640 LAVERNE"/>
    <n v="-65.12"/>
  </r>
  <r>
    <n v="202508"/>
    <s v="032"/>
    <s v="16025.0101-Plant in Service"/>
    <s v="XX"/>
    <s v="XX"/>
    <s v="0000"/>
    <s v="00000"/>
    <s v="38000101"/>
    <s v="Plastic Pipe-G380"/>
    <s v="HW Fifo Retirement"/>
    <s v="Retirement"/>
    <s v="Retirement"/>
    <d v="1990-07-01T00:00:00"/>
    <d v="1990-07-01T00:00:00"/>
    <s v="G380"/>
    <x v="4"/>
    <s v="DP22256-253401A"/>
    <x v="9"/>
    <x v="9"/>
    <s v="PVC Replace Rd 2 South Ph1"/>
    <n v="-2691.53"/>
  </r>
  <r>
    <n v="202508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DF22508-251100A"/>
    <x v="8"/>
    <x v="8"/>
    <s v="490 BUTLER AVE 2&quot; STL MAIN REMOVAL"/>
    <n v="-92.69"/>
  </r>
  <r>
    <n v="202508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DF22511-251100A"/>
    <x v="8"/>
    <x v="8"/>
    <s v="ABANDONED MAIN BONITO ST"/>
    <n v="-12.02"/>
  </r>
  <r>
    <n v="202508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DP22472-253500B"/>
    <x v="7"/>
    <x v="7"/>
    <s v="Hartin/Stetson Relocate"/>
    <n v="-1470.99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0-07-01T00:00:00"/>
    <d v="1990-07-01T00:00:00"/>
    <s v="G380"/>
    <x v="4"/>
    <s v="251380R"/>
    <x v="19"/>
    <x v="19"/>
    <s v="Service Repl - Flag"/>
    <n v="-8183.99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0-07-01T00:00:00"/>
    <d v="1990-07-01T00:00:00"/>
    <s v="G380"/>
    <x v="4"/>
    <s v="252380R"/>
    <x v="20"/>
    <x v="20"/>
    <s v="Service Repl - King"/>
    <n v="-9048.11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1-07-01T00:00:00"/>
    <d v="1991-07-01T00:00:00"/>
    <s v="G380"/>
    <x v="4"/>
    <s v="252380R"/>
    <x v="20"/>
    <x v="20"/>
    <s v="Service Repl - King"/>
    <n v="-35018.39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1-07-01T00:00:00"/>
    <d v="1991-07-01T00:00:00"/>
    <s v="G380"/>
    <x v="4"/>
    <s v="252402S"/>
    <x v="1"/>
    <x v="1"/>
    <s v="Drisco Pipe Replacement"/>
    <n v="-94796.61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1-07-01T00:00:00"/>
    <d v="1991-07-01T00:00:00"/>
    <s v="G380"/>
    <x v="4"/>
    <s v="253380R"/>
    <x v="21"/>
    <x v="21"/>
    <s v="Service Repl - Pres"/>
    <n v="-55319.86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3380R"/>
    <x v="21"/>
    <x v="21"/>
    <s v="Service Repl - Pres"/>
    <n v="-1068.55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7380R"/>
    <x v="22"/>
    <x v="22"/>
    <s v="Service Repl - Show Low"/>
    <n v="-39706"/>
  </r>
  <r>
    <n v="202509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DK22448-252406S"/>
    <x v="10"/>
    <x v="10"/>
    <s v="PVC - Abandonment on Potter Ave."/>
    <n v="-601.5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251380R"/>
    <x v="19"/>
    <x v="19"/>
    <s v="Service Repl - Flag"/>
    <n v="-994.1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252380R"/>
    <x v="20"/>
    <x v="20"/>
    <s v="Service Repl - King"/>
    <n v="-1178.08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253380R"/>
    <x v="21"/>
    <x v="21"/>
    <s v="Service Repl - Pres"/>
    <n v="-2138.29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0-07-01T00:00:00"/>
    <d v="1960-07-01T00:00:00"/>
    <s v="G380"/>
    <x v="4"/>
    <s v="DF22499-251100A"/>
    <x v="8"/>
    <x v="8"/>
    <s v="ARROWHEAD CENTER ST ENCROACHMENT"/>
    <n v="-2362.85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1-07-01T00:00:00"/>
    <d v="1961-07-01T00:00:00"/>
    <s v="G380"/>
    <x v="4"/>
    <s v="253380R"/>
    <x v="21"/>
    <x v="21"/>
    <s v="Service Repl - Pres"/>
    <n v="-10703.68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2-07-01T00:00:00"/>
    <d v="1962-07-01T00:00:00"/>
    <s v="G380"/>
    <x v="4"/>
    <s v="253380R"/>
    <x v="21"/>
    <x v="21"/>
    <s v="Service Repl - Pres"/>
    <n v="-11903.18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3380R"/>
    <x v="21"/>
    <x v="21"/>
    <s v="Service Repl - Pres"/>
    <n v="-1870.03"/>
  </r>
  <r>
    <n v="202509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7380R"/>
    <x v="22"/>
    <x v="22"/>
    <s v="Service Repl - Show Low"/>
    <n v="-4878.08"/>
  </r>
  <r>
    <n v="202510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1380R"/>
    <x v="19"/>
    <x v="19"/>
    <s v="Service Repl - Flag"/>
    <n v="-86.56"/>
  </r>
  <r>
    <n v="202510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2380R"/>
    <x v="20"/>
    <x v="20"/>
    <s v="Service Repl - King"/>
    <n v="-6227.53"/>
  </r>
  <r>
    <n v="202510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2402S"/>
    <x v="1"/>
    <x v="1"/>
    <s v="Drisco Pipe Replacement"/>
    <n v="-19562.099999999999"/>
  </r>
  <r>
    <n v="202510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3380R"/>
    <x v="21"/>
    <x v="21"/>
    <s v="Service Repl - Pres"/>
    <n v="-487.75"/>
  </r>
  <r>
    <n v="202510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6380R"/>
    <x v="23"/>
    <x v="23"/>
    <s v="Service Repl - Santa Cruz"/>
    <n v="-3110.44"/>
  </r>
  <r>
    <n v="202510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1380R"/>
    <x v="19"/>
    <x v="19"/>
    <s v="Service Repl - Flag"/>
    <n v="-143.41"/>
  </r>
  <r>
    <n v="202510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2380R"/>
    <x v="20"/>
    <x v="20"/>
    <s v="Service Repl - King"/>
    <n v="-40.119999999999997"/>
  </r>
  <r>
    <n v="202510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3380R"/>
    <x v="21"/>
    <x v="21"/>
    <s v="Service Repl - Pres"/>
    <n v="-1815.63"/>
  </r>
  <r>
    <n v="202510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6380R"/>
    <x v="23"/>
    <x v="23"/>
    <s v="Service Repl - Santa Cruz"/>
    <n v="-7254.55"/>
  </r>
  <r>
    <n v="202511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2402S"/>
    <x v="1"/>
    <x v="1"/>
    <s v="Drisco Pipe Replacement"/>
    <n v="-336.83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1380R"/>
    <x v="19"/>
    <x v="19"/>
    <s v="Service Repl - Flag"/>
    <n v="-1564.42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2380R"/>
    <x v="20"/>
    <x v="20"/>
    <s v="Service Repl - King"/>
    <n v="-47496.14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2402S"/>
    <x v="1"/>
    <x v="1"/>
    <s v="Drisco Pipe Replacement"/>
    <n v="-138239.29999999999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3380B"/>
    <x v="24"/>
    <x v="24"/>
    <s v="PI Services Repl - Prescott"/>
    <n v="-446.79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3380C"/>
    <x v="25"/>
    <x v="25"/>
    <s v="PI Service Repl - Prescott Val"/>
    <n v="-2345.56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3380R"/>
    <x v="21"/>
    <x v="21"/>
    <s v="Service Repl - Pres"/>
    <n v="-4312.76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5380R"/>
    <x v="26"/>
    <x v="26"/>
    <s v="Service Repl - Verde"/>
    <n v="-15347.96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6380R"/>
    <x v="23"/>
    <x v="23"/>
    <s v="Service Repl - Santa Cruz"/>
    <n v="-2589.48"/>
  </r>
  <r>
    <n v="20251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7380R"/>
    <x v="22"/>
    <x v="22"/>
    <s v="Service Repl - Show Low"/>
    <n v="-3111.13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1380R"/>
    <x v="19"/>
    <x v="19"/>
    <s v="Service Repl - Flag"/>
    <n v="-92.08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3380B"/>
    <x v="24"/>
    <x v="24"/>
    <s v="PI Services Repl - Prescott"/>
    <n v="-283.77999999999997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253380R"/>
    <x v="21"/>
    <x v="21"/>
    <s v="Service Repl - Pres"/>
    <n v="-142.63999999999999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DP22209-253100A"/>
    <x v="6"/>
    <x v="6"/>
    <s v="Main St-Humboldt Relocate"/>
    <n v="-416.12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3-07-01T00:00:00"/>
    <d v="1963-07-01T00:00:00"/>
    <s v="G380"/>
    <x v="4"/>
    <s v="DP22419-253500B"/>
    <x v="7"/>
    <x v="7"/>
    <s v="Pinon Pl Relocate"/>
    <n v="-4688.46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4-07-01T00:00:00"/>
    <d v="1964-07-01T00:00:00"/>
    <s v="G380"/>
    <x v="4"/>
    <s v="253380R"/>
    <x v="21"/>
    <x v="21"/>
    <s v="Service Repl - Pres"/>
    <n v="-3719.38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4-07-01T00:00:00"/>
    <d v="1964-07-01T00:00:00"/>
    <s v="G380"/>
    <x v="4"/>
    <s v="255380R"/>
    <x v="26"/>
    <x v="26"/>
    <s v="Service Repl - Verde"/>
    <n v="-3616.78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4-07-01T00:00:00"/>
    <d v="1964-07-01T00:00:00"/>
    <s v="G380"/>
    <x v="4"/>
    <s v="257380R"/>
    <x v="22"/>
    <x v="22"/>
    <s v="Service Repl - Show Low"/>
    <n v="-224.33"/>
  </r>
  <r>
    <n v="202512"/>
    <s v="032"/>
    <s v="16025.0101-Plant in Service"/>
    <s v="XX"/>
    <s v="XX"/>
    <s v="0000"/>
    <s v="00000"/>
    <s v="38000201"/>
    <s v="Steel Pipe-G380"/>
    <s v="HW Fifo Retirement"/>
    <s v="Retirement"/>
    <s v="Retirement"/>
    <d v="1964-07-01T00:00:00"/>
    <d v="1964-07-01T00:00:00"/>
    <s v="G380"/>
    <x v="4"/>
    <s v="DP21892-253100A"/>
    <x v="6"/>
    <x v="6"/>
    <s v="Ponderosa Meadows"/>
    <n v="-229.68"/>
  </r>
  <r>
    <n v="20260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252402S"/>
    <x v="1"/>
    <x v="1"/>
    <s v="Drisco Pipe Replacement"/>
    <n v="-1373.07"/>
  </r>
  <r>
    <n v="202602"/>
    <s v="032"/>
    <s v="16025.0101-Plant in Service"/>
    <s v="XX"/>
    <s v="XX"/>
    <s v="0000"/>
    <s v="00000"/>
    <s v="38000101"/>
    <s v="Plastic Pipe-G380"/>
    <s v="HW Fifo Retirement"/>
    <s v="Retirement"/>
    <s v="Retirement"/>
    <d v="1992-07-01T00:00:00"/>
    <d v="1992-07-01T00:00:00"/>
    <s v="G380"/>
    <x v="4"/>
    <s v="DF22621-251100A"/>
    <x v="8"/>
    <x v="8"/>
    <s v="MESA TRL 2 INCH RELO"/>
    <n v="-343.74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3-07-01T00:00:00"/>
    <d v="1993-07-01T00:00:00"/>
    <s v="G381"/>
    <x v="5"/>
    <s v="032"/>
    <x v="27"/>
    <x v="27"/>
    <s v="Used for CPR Transactions"/>
    <n v="-1601.98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7257.97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14007.13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21188.75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19986.12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14967.96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10721.04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7846.96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6025.5"/>
  </r>
  <r>
    <n v="202507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869.6"/>
  </r>
  <r>
    <n v="202507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75967.509999999995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3-07-01T00:00:00"/>
    <d v="1993-07-01T00:00:00"/>
    <s v="G381"/>
    <x v="5"/>
    <s v="032"/>
    <x v="27"/>
    <x v="27"/>
    <s v="Used for CPR Transactions"/>
    <n v="-674.52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3170.15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6206.75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9323.0499999999993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8825.0400000000009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6575.52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4791.9799999999996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3477.63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2688.3"/>
  </r>
  <r>
    <n v="202508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347.84"/>
  </r>
  <r>
    <n v="202508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33360.89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3-07-01T00:00:00"/>
    <d v="1993-07-01T00:00:00"/>
    <s v="G381"/>
    <x v="5"/>
    <s v="032"/>
    <x v="27"/>
    <x v="27"/>
    <s v="Used for CPR Transactions"/>
    <n v="-84.32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2085.63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6710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13137.02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14275.8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11766.72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8771.76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6687.75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5191.2"/>
  </r>
  <r>
    <n v="202509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695.68"/>
  </r>
  <r>
    <n v="202509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49239.47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917.67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3187.25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6187.12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6835.08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5710.32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4385.88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3210.12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2502.9"/>
  </r>
  <r>
    <n v="202510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347.84"/>
  </r>
  <r>
    <n v="202510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23563.9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333.71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1174.25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2542.65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2768.64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2249.52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1705.62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1248.3800000000001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1019.7"/>
  </r>
  <r>
    <n v="20251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173.92"/>
  </r>
  <r>
    <n v="202511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9243.64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333.69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1174.25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2288.38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2509.08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2163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1543.18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1248.3800000000001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1019.7"/>
  </r>
  <r>
    <n v="20251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86.96"/>
  </r>
  <r>
    <n v="202512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8602.35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83.43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167.75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508.53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778.68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951.72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1055.8599999999999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1248.3800000000001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1575.9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521.76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3-07-01T00:00:00"/>
    <d v="2003-07-01T00:00:00"/>
    <s v="G381"/>
    <x v="5"/>
    <s v="032"/>
    <x v="27"/>
    <x v="27"/>
    <s v="Used for CPR Transactions"/>
    <n v="-347.84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4-07-01T00:00:00"/>
    <d v="2004-07-01T00:00:00"/>
    <s v="G381"/>
    <x v="5"/>
    <s v="032"/>
    <x v="27"/>
    <x v="27"/>
    <s v="Used for CPR Transactions"/>
    <n v="-242.34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5-07-01T00:00:00"/>
    <d v="2005-07-01T00:00:00"/>
    <s v="G381"/>
    <x v="5"/>
    <s v="032"/>
    <x v="27"/>
    <x v="27"/>
    <s v="Used for CPR Transactions"/>
    <n v="-162.44"/>
  </r>
  <r>
    <n v="202601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6-07-01T00:00:00"/>
    <d v="2006-07-01T00:00:00"/>
    <s v="G381"/>
    <x v="5"/>
    <s v="032"/>
    <x v="27"/>
    <x v="27"/>
    <s v="Used for CPR Transactions"/>
    <n v="-86.96"/>
  </r>
  <r>
    <n v="202601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5312.98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335.5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678.04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1038.24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1124.76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1299.52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1605.06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1854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608.72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3-07-01T00:00:00"/>
    <d v="2003-07-01T00:00:00"/>
    <s v="G381"/>
    <x v="5"/>
    <s v="032"/>
    <x v="27"/>
    <x v="27"/>
    <s v="Used for CPR Transactions"/>
    <n v="-434.8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4-07-01T00:00:00"/>
    <d v="2004-07-01T00:00:00"/>
    <s v="G381"/>
    <x v="5"/>
    <s v="032"/>
    <x v="27"/>
    <x v="27"/>
    <s v="Used for CPR Transactions"/>
    <n v="-323.12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5-07-01T00:00:00"/>
    <d v="2005-07-01T00:00:00"/>
    <s v="G381"/>
    <x v="5"/>
    <s v="032"/>
    <x v="27"/>
    <x v="27"/>
    <s v="Used for CPR Transactions"/>
    <n v="-162.44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6-07-01T00:00:00"/>
    <d v="2006-07-01T00:00:00"/>
    <s v="G381"/>
    <x v="5"/>
    <s v="032"/>
    <x v="27"/>
    <x v="27"/>
    <s v="Used for CPR Transactions"/>
    <n v="-173.92"/>
  </r>
  <r>
    <n v="202602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7-07-01T00:00:00"/>
    <d v="2007-07-01T00:00:00"/>
    <s v="G381"/>
    <x v="5"/>
    <s v="032"/>
    <x v="27"/>
    <x v="27"/>
    <s v="Used for CPR Transactions"/>
    <n v="-101.97"/>
  </r>
  <r>
    <n v="202602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6686.67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4-07-01T00:00:00"/>
    <d v="1994-07-01T00:00:00"/>
    <s v="G381"/>
    <x v="5"/>
    <s v="032"/>
    <x v="27"/>
    <x v="27"/>
    <s v="Used for CPR Transactions"/>
    <n v="-83.42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5-07-01T00:00:00"/>
    <d v="1995-07-01T00:00:00"/>
    <s v="G381"/>
    <x v="5"/>
    <s v="032"/>
    <x v="27"/>
    <x v="27"/>
    <s v="Used for CPR Transactions"/>
    <n v="-419.37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6-07-01T00:00:00"/>
    <d v="1996-07-01T00:00:00"/>
    <s v="G381"/>
    <x v="5"/>
    <s v="032"/>
    <x v="27"/>
    <x v="27"/>
    <s v="Used for CPR Transactions"/>
    <n v="-1356.09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7-07-01T00:00:00"/>
    <d v="1997-07-01T00:00:00"/>
    <s v="G381"/>
    <x v="5"/>
    <s v="032"/>
    <x v="27"/>
    <x v="27"/>
    <s v="Used for CPR Transactions"/>
    <n v="-1903.44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8-07-01T00:00:00"/>
    <d v="1998-07-01T00:00:00"/>
    <s v="G381"/>
    <x v="5"/>
    <s v="032"/>
    <x v="27"/>
    <x v="27"/>
    <s v="Used for CPR Transactions"/>
    <n v="-2336.04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1999-07-01T00:00:00"/>
    <d v="1999-07-01T00:00:00"/>
    <s v="G381"/>
    <x v="5"/>
    <s v="032"/>
    <x v="27"/>
    <x v="27"/>
    <s v="Used for CPR Transactions"/>
    <n v="-2599.04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0-07-01T00:00:00"/>
    <d v="2000-07-01T00:00:00"/>
    <s v="G381"/>
    <x v="5"/>
    <s v="032"/>
    <x v="27"/>
    <x v="27"/>
    <s v="Used for CPR Transactions"/>
    <n v="-3120.95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1-07-01T00:00:00"/>
    <d v="2001-07-01T00:00:00"/>
    <s v="G381"/>
    <x v="5"/>
    <s v="032"/>
    <x v="27"/>
    <x v="27"/>
    <s v="Used for CPR Transactions"/>
    <n v="-3800.7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2-07-01T00:00:00"/>
    <d v="2002-07-01T00:00:00"/>
    <s v="G381"/>
    <x v="5"/>
    <s v="032"/>
    <x v="27"/>
    <x v="27"/>
    <s v="Used for CPR Transactions"/>
    <n v="-1304.4000000000001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3-07-01T00:00:00"/>
    <d v="2003-07-01T00:00:00"/>
    <s v="G381"/>
    <x v="5"/>
    <s v="032"/>
    <x v="27"/>
    <x v="27"/>
    <s v="Used for CPR Transactions"/>
    <n v="-869.6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4-07-01T00:00:00"/>
    <d v="2004-07-01T00:00:00"/>
    <s v="G381"/>
    <x v="5"/>
    <s v="032"/>
    <x v="27"/>
    <x v="27"/>
    <s v="Used for CPR Transactions"/>
    <n v="-727.02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5-07-01T00:00:00"/>
    <d v="2005-07-01T00:00:00"/>
    <s v="G381"/>
    <x v="5"/>
    <s v="032"/>
    <x v="27"/>
    <x v="27"/>
    <s v="Used for CPR Transactions"/>
    <n v="-324.88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6-07-01T00:00:00"/>
    <d v="2006-07-01T00:00:00"/>
    <s v="G381"/>
    <x v="5"/>
    <s v="032"/>
    <x v="27"/>
    <x v="27"/>
    <s v="Used for CPR Transactions"/>
    <n v="-260.88"/>
  </r>
  <r>
    <n v="202603"/>
    <s v="032"/>
    <s v="16025.0101-Plant in Service"/>
    <s v="XX"/>
    <s v="XX"/>
    <s v="0000"/>
    <s v="00000"/>
    <s v="38100101"/>
    <s v="Meters-G381"/>
    <s v="CCB Meter Retirement"/>
    <s v="Retirement"/>
    <s v="Retirement-Meters"/>
    <d v="2007-07-01T00:00:00"/>
    <d v="2007-07-01T00:00:00"/>
    <s v="G381"/>
    <x v="5"/>
    <s v="032"/>
    <x v="27"/>
    <x v="27"/>
    <s v="Used for CPR Transactions"/>
    <n v="-101.97"/>
  </r>
  <r>
    <n v="202603"/>
    <s v="032"/>
    <s v="16025.0101-Plant in Service"/>
    <s v="XX"/>
    <s v="XX"/>
    <s v="0000"/>
    <s v="00000"/>
    <s v="38100201"/>
    <s v="Electronic Receiver/Transmitter dev"/>
    <s v="Retirement"/>
    <s v="Retirement"/>
    <s v="Retirement"/>
    <d v="2016-08-05T00:00:00"/>
    <d v="2016-08-05T00:00:00"/>
    <s v="G381"/>
    <x v="5"/>
    <s v="032"/>
    <x v="27"/>
    <x v="27"/>
    <s v="Used for CPR Transactions"/>
    <n v="-13200.95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3-07-01T00:00:00"/>
    <d v="1993-07-01T00:00:00"/>
    <s v="G382"/>
    <x v="6"/>
    <s v="032"/>
    <x v="27"/>
    <x v="27"/>
    <s v="Used for CPR Transactions"/>
    <n v="-732.58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3682.92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7157.21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10779.39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10261.02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7729.64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6017.88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4287.3599999999997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3217.5"/>
  </r>
  <r>
    <n v="202507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502.8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3-07-01T00:00:00"/>
    <d v="1993-07-01T00:00:00"/>
    <s v="G382"/>
    <x v="6"/>
    <s v="032"/>
    <x v="27"/>
    <x v="27"/>
    <s v="Used for CPR Transactions"/>
    <n v="-308.45999999999998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1608.63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3171.46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4742.93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4530.84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3395.68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2689.81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1900.08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1435.5"/>
  </r>
  <r>
    <n v="202508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201.12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3-07-01T00:00:00"/>
    <d v="1993-07-01T00:00:00"/>
    <s v="G382"/>
    <x v="6"/>
    <s v="032"/>
    <x v="27"/>
    <x v="27"/>
    <s v="Used for CPR Transactions"/>
    <n v="-38.56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1058.32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3428.61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6683.21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7329.3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6076.48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4923.72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3654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2772"/>
  </r>
  <r>
    <n v="202509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402.24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465.65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1628.58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3147.59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3509.18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2948.88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2461.86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1753.92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1336.5"/>
  </r>
  <r>
    <n v="202510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201.12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169.34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600.01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1293.52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1421.44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1161.68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957.39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682.08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544.5"/>
  </r>
  <r>
    <n v="20251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100.56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169.32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600.01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1164.17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1288.18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1117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866.21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682.08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544.5"/>
  </r>
  <r>
    <n v="20251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50.28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42.34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85.71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258.70999999999998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399.78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491.48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592.66999999999996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682.08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841.5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301.68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3-07-01T00:00:00"/>
    <d v="2003-07-01T00:00:00"/>
    <s v="G382"/>
    <x v="6"/>
    <s v="032"/>
    <x v="27"/>
    <x v="27"/>
    <s v="Used for CPR Transactions"/>
    <n v="-204.24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4-07-01T00:00:00"/>
    <d v="2004-07-01T00:00:00"/>
    <s v="G382"/>
    <x v="6"/>
    <s v="032"/>
    <x v="27"/>
    <x v="27"/>
    <s v="Used for CPR Transactions"/>
    <n v="-185.64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5-07-01T00:00:00"/>
    <d v="2005-07-01T00:00:00"/>
    <s v="G382"/>
    <x v="6"/>
    <s v="032"/>
    <x v="27"/>
    <x v="27"/>
    <s v="Used for CPR Transactions"/>
    <n v="-164.66"/>
  </r>
  <r>
    <n v="202601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6-07-01T00:00:00"/>
    <d v="2006-07-01T00:00:00"/>
    <s v="G382"/>
    <x v="6"/>
    <s v="032"/>
    <x v="27"/>
    <x v="27"/>
    <s v="Used for CPR Transactions"/>
    <n v="-89.75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171.43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344.94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533.04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580.84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729.44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876.96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990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351.96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3-07-01T00:00:00"/>
    <d v="2003-07-01T00:00:00"/>
    <s v="G382"/>
    <x v="6"/>
    <s v="032"/>
    <x v="27"/>
    <x v="27"/>
    <s v="Used for CPR Transactions"/>
    <n v="-255.3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4-07-01T00:00:00"/>
    <d v="2004-07-01T00:00:00"/>
    <s v="G382"/>
    <x v="6"/>
    <s v="032"/>
    <x v="27"/>
    <x v="27"/>
    <s v="Used for CPR Transactions"/>
    <n v="-247.52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5-07-01T00:00:00"/>
    <d v="2005-07-01T00:00:00"/>
    <s v="G382"/>
    <x v="6"/>
    <s v="032"/>
    <x v="27"/>
    <x v="27"/>
    <s v="Used for CPR Transactions"/>
    <n v="-164.66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6-07-01T00:00:00"/>
    <d v="2006-07-01T00:00:00"/>
    <s v="G382"/>
    <x v="6"/>
    <s v="032"/>
    <x v="27"/>
    <x v="27"/>
    <s v="Used for CPR Transactions"/>
    <n v="-179.5"/>
  </r>
  <r>
    <n v="202602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7-07-01T00:00:00"/>
    <d v="2007-07-01T00:00:00"/>
    <s v="G382"/>
    <x v="6"/>
    <s v="032"/>
    <x v="27"/>
    <x v="27"/>
    <s v="Used for CPR Transactions"/>
    <n v="-82.59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4-07-01T00:00:00"/>
    <d v="1994-07-01T00:00:00"/>
    <s v="G382"/>
    <x v="6"/>
    <s v="032"/>
    <x v="27"/>
    <x v="27"/>
    <s v="Used for CPR Transactions"/>
    <n v="-42.33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5-07-01T00:00:00"/>
    <d v="1995-07-01T00:00:00"/>
    <s v="G382"/>
    <x v="6"/>
    <s v="032"/>
    <x v="27"/>
    <x v="27"/>
    <s v="Used for CPR Transactions"/>
    <n v="-214.29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6-07-01T00:00:00"/>
    <d v="1996-07-01T00:00:00"/>
    <s v="G382"/>
    <x v="6"/>
    <s v="032"/>
    <x v="27"/>
    <x v="27"/>
    <s v="Used for CPR Transactions"/>
    <n v="-689.88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7-07-01T00:00:00"/>
    <d v="1997-07-01T00:00:00"/>
    <s v="G382"/>
    <x v="6"/>
    <s v="032"/>
    <x v="27"/>
    <x v="27"/>
    <s v="Used for CPR Transactions"/>
    <n v="-977.24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8-07-01T00:00:00"/>
    <d v="1998-07-01T00:00:00"/>
    <s v="G382"/>
    <x v="6"/>
    <s v="032"/>
    <x v="27"/>
    <x v="27"/>
    <s v="Used for CPR Transactions"/>
    <n v="-1206.3599999999999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1999-07-01T00:00:00"/>
    <d v="1999-07-01T00:00:00"/>
    <s v="G382"/>
    <x v="6"/>
    <s v="032"/>
    <x v="27"/>
    <x v="27"/>
    <s v="Used for CPR Transactions"/>
    <n v="-1458.88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0-07-01T00:00:00"/>
    <d v="2000-07-01T00:00:00"/>
    <s v="G382"/>
    <x v="6"/>
    <s v="032"/>
    <x v="27"/>
    <x v="27"/>
    <s v="Used for CPR Transactions"/>
    <n v="-1705.2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1-07-01T00:00:00"/>
    <d v="2001-07-01T00:00:00"/>
    <s v="G382"/>
    <x v="6"/>
    <s v="032"/>
    <x v="27"/>
    <x v="27"/>
    <s v="Used for CPR Transactions"/>
    <n v="-2029.5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2-07-01T00:00:00"/>
    <d v="2002-07-01T00:00:00"/>
    <s v="G382"/>
    <x v="6"/>
    <s v="032"/>
    <x v="27"/>
    <x v="27"/>
    <s v="Used for CPR Transactions"/>
    <n v="-754.2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3-07-01T00:00:00"/>
    <d v="2003-07-01T00:00:00"/>
    <s v="G382"/>
    <x v="6"/>
    <s v="032"/>
    <x v="27"/>
    <x v="27"/>
    <s v="Used for CPR Transactions"/>
    <n v="-510.6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4-07-01T00:00:00"/>
    <d v="2004-07-01T00:00:00"/>
    <s v="G382"/>
    <x v="6"/>
    <s v="032"/>
    <x v="27"/>
    <x v="27"/>
    <s v="Used for CPR Transactions"/>
    <n v="-556.91999999999996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5-07-01T00:00:00"/>
    <d v="2005-07-01T00:00:00"/>
    <s v="G382"/>
    <x v="6"/>
    <s v="032"/>
    <x v="27"/>
    <x v="27"/>
    <s v="Used for CPR Transactions"/>
    <n v="-329.32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6-07-01T00:00:00"/>
    <d v="2006-07-01T00:00:00"/>
    <s v="G382"/>
    <x v="6"/>
    <s v="032"/>
    <x v="27"/>
    <x v="27"/>
    <s v="Used for CPR Transactions"/>
    <n v="-269.25"/>
  </r>
  <r>
    <n v="202603"/>
    <s v="032"/>
    <s v="16025.0101-Plant in Service"/>
    <s v="XX"/>
    <s v="XX"/>
    <s v="0000"/>
    <s v="00000"/>
    <s v="38200101"/>
    <s v="Meter Installations"/>
    <s v="CCB Meter Retirement"/>
    <s v="Retirement"/>
    <s v="Retirement-Meters"/>
    <d v="2007-07-01T00:00:00"/>
    <d v="2007-07-01T00:00:00"/>
    <s v="G382"/>
    <x v="6"/>
    <s v="032"/>
    <x v="27"/>
    <x v="27"/>
    <s v="Used for CPR Transactions"/>
    <n v="-82.59"/>
  </r>
  <r>
    <n v="202507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4-07-01T00:00:00"/>
    <d v="1994-07-01T00:00:00"/>
    <s v="G385"/>
    <x v="7"/>
    <s v="253385A"/>
    <x v="28"/>
    <x v="28"/>
    <s v="Industrial Metering - Pres"/>
    <n v="-14225.72"/>
  </r>
  <r>
    <n v="202507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4-07-01T00:00:00"/>
    <d v="1994-07-01T00:00:00"/>
    <s v="G385"/>
    <x v="7"/>
    <s v="255385A"/>
    <x v="29"/>
    <x v="29"/>
    <s v="Industrial Metering - Verde"/>
    <n v="-4788.38"/>
  </r>
  <r>
    <n v="202507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4-07-01T00:00:00"/>
    <d v="1994-07-01T00:00:00"/>
    <s v="G385"/>
    <x v="7"/>
    <s v="257385A"/>
    <x v="30"/>
    <x v="30"/>
    <s v="Industrial Metering-Show Low"/>
    <n v="-20802.560000000001"/>
  </r>
  <r>
    <n v="202507"/>
    <s v="032"/>
    <s v="16025.0101-Plant in Service"/>
    <s v="XX"/>
    <s v="XX"/>
    <s v="0000"/>
    <s v="00000"/>
    <s v="REGULATORS00"/>
    <s v="Regulators"/>
    <s v="HW Fifo Retirement"/>
    <s v="Retirement"/>
    <s v="Retirement"/>
    <d v="1977-07-01T00:00:00"/>
    <d v="1977-07-01T00:00:00"/>
    <s v="G385"/>
    <x v="7"/>
    <s v="253385A"/>
    <x v="28"/>
    <x v="28"/>
    <s v="Industrial Metering - Pres"/>
    <n v="-58.99"/>
  </r>
  <r>
    <n v="202507"/>
    <s v="032"/>
    <s v="16025.0101-Plant in Service"/>
    <s v="XX"/>
    <s v="XX"/>
    <s v="0000"/>
    <s v="00000"/>
    <s v="REGULATORS00"/>
    <s v="Regulators"/>
    <s v="HW Fifo Retirement"/>
    <s v="Retirement"/>
    <s v="Retirement"/>
    <d v="1978-07-01T00:00:00"/>
    <d v="1978-07-01T00:00:00"/>
    <s v="G385"/>
    <x v="7"/>
    <s v="253385A"/>
    <x v="28"/>
    <x v="28"/>
    <s v="Industrial Metering - Pres"/>
    <n v="-215.73"/>
  </r>
  <r>
    <n v="202507"/>
    <s v="032"/>
    <s v="16025.0101-Plant in Service"/>
    <s v="XX"/>
    <s v="XX"/>
    <s v="0000"/>
    <s v="00000"/>
    <s v="REGULATORS00"/>
    <s v="Regulators"/>
    <s v="HW Fifo Retirement"/>
    <s v="Retirement"/>
    <s v="Retirement"/>
    <d v="1979-07-01T00:00:00"/>
    <d v="1979-07-01T00:00:00"/>
    <s v="G385"/>
    <x v="7"/>
    <s v="253385A"/>
    <x v="28"/>
    <x v="28"/>
    <s v="Industrial Metering - Pres"/>
    <n v="-569.61"/>
  </r>
  <r>
    <n v="202507"/>
    <s v="032"/>
    <s v="16025.0101-Plant in Service"/>
    <s v="XX"/>
    <s v="XX"/>
    <s v="0000"/>
    <s v="00000"/>
    <s v="REGULATORS00"/>
    <s v="Regulators"/>
    <s v="HW Fifo Retirement"/>
    <s v="Retirement"/>
    <s v="Retirement"/>
    <d v="1980-07-01T00:00:00"/>
    <d v="1980-07-01T00:00:00"/>
    <s v="G385"/>
    <x v="7"/>
    <s v="253385A"/>
    <x v="28"/>
    <x v="28"/>
    <s v="Industrial Metering - Pres"/>
    <n v="-375.13"/>
  </r>
  <r>
    <n v="202507"/>
    <s v="032"/>
    <s v="16025.0101-Plant in Service"/>
    <s v="XX"/>
    <s v="XX"/>
    <s v="0000"/>
    <s v="00000"/>
    <s v="REGULATORS00"/>
    <s v="Regulators"/>
    <s v="HW Fifo Retirement"/>
    <s v="Retirement"/>
    <s v="Retirement"/>
    <d v="1981-07-01T00:00:00"/>
    <d v="1981-07-01T00:00:00"/>
    <s v="G385"/>
    <x v="7"/>
    <s v="253385A"/>
    <x v="28"/>
    <x v="28"/>
    <s v="Industrial Metering - Pres"/>
    <n v="-440.12"/>
  </r>
  <r>
    <n v="202507"/>
    <s v="032"/>
    <s v="16025.0101-Plant in Service"/>
    <s v="XX"/>
    <s v="XX"/>
    <s v="0000"/>
    <s v="00000"/>
    <s v="REGULATORS00"/>
    <s v="Regulators"/>
    <s v="HW Fifo Retirement"/>
    <s v="Retirement"/>
    <s v="Retirement"/>
    <d v="1982-07-01T00:00:00"/>
    <d v="1982-07-01T00:00:00"/>
    <s v="G385"/>
    <x v="7"/>
    <s v="253385A"/>
    <x v="28"/>
    <x v="28"/>
    <s v="Industrial Metering - Pres"/>
    <n v="-655.26"/>
  </r>
  <r>
    <n v="202509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4-07-01T00:00:00"/>
    <d v="1994-07-01T00:00:00"/>
    <s v="G385"/>
    <x v="7"/>
    <s v="253385A"/>
    <x v="28"/>
    <x v="28"/>
    <s v="Industrial Metering - Pres"/>
    <n v="-1678.61"/>
  </r>
  <r>
    <n v="202509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5-07-01T00:00:00"/>
    <d v="1995-07-01T00:00:00"/>
    <s v="G385"/>
    <x v="7"/>
    <s v="253385A"/>
    <x v="28"/>
    <x v="28"/>
    <s v="Industrial Metering - Pres"/>
    <n v="-680.84"/>
  </r>
  <r>
    <n v="202509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6-07-01T00:00:00"/>
    <d v="1996-07-01T00:00:00"/>
    <s v="G385"/>
    <x v="7"/>
    <s v="253385A"/>
    <x v="28"/>
    <x v="28"/>
    <s v="Industrial Metering - Pres"/>
    <n v="-4770.05"/>
  </r>
  <r>
    <n v="202509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6-07-01T00:00:00"/>
    <d v="1996-07-01T00:00:00"/>
    <s v="G385"/>
    <x v="7"/>
    <s v="257385A"/>
    <x v="30"/>
    <x v="30"/>
    <s v="Industrial Metering-Show Low"/>
    <n v="-4556.12"/>
  </r>
  <r>
    <n v="202509"/>
    <s v="032"/>
    <s v="16025.0101-Plant in Service"/>
    <s v="XX"/>
    <s v="XX"/>
    <s v="0000"/>
    <s v="00000"/>
    <s v="REGULATORS00"/>
    <s v="Regulators"/>
    <s v="HW Fifo Retirement"/>
    <s v="Retirement"/>
    <s v="Retirement"/>
    <d v="1982-07-01T00:00:00"/>
    <d v="1982-07-01T00:00:00"/>
    <s v="G385"/>
    <x v="7"/>
    <s v="253385A"/>
    <x v="28"/>
    <x v="28"/>
    <s v="Industrial Metering - Pres"/>
    <n v="-942.45"/>
  </r>
  <r>
    <n v="202509"/>
    <s v="032"/>
    <s v="16025.0101-Plant in Service"/>
    <s v="XX"/>
    <s v="XX"/>
    <s v="0000"/>
    <s v="00000"/>
    <s v="REGULATORS00"/>
    <s v="Regulators"/>
    <s v="HW Fifo Retirement"/>
    <s v="Retirement"/>
    <s v="Retirement"/>
    <d v="1983-07-01T00:00:00"/>
    <d v="1983-07-01T00:00:00"/>
    <s v="G385"/>
    <x v="7"/>
    <s v="253385A"/>
    <x v="28"/>
    <x v="28"/>
    <s v="Industrial Metering - Pres"/>
    <n v="-125.47"/>
  </r>
  <r>
    <n v="202509"/>
    <s v="032"/>
    <s v="16025.0101-Plant in Service"/>
    <s v="XX"/>
    <s v="XX"/>
    <s v="0000"/>
    <s v="00000"/>
    <s v="REGULATORS00"/>
    <s v="Regulators"/>
    <s v="HW Fifo Retirement"/>
    <s v="Retirement"/>
    <s v="Retirement"/>
    <d v="1984-07-01T00:00:00"/>
    <d v="1984-07-01T00:00:00"/>
    <s v="G385"/>
    <x v="7"/>
    <s v="253385A"/>
    <x v="28"/>
    <x v="28"/>
    <s v="Industrial Metering - Pres"/>
    <n v="-773.71"/>
  </r>
  <r>
    <n v="202510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6-07-01T00:00:00"/>
    <d v="1996-07-01T00:00:00"/>
    <s v="G385"/>
    <x v="7"/>
    <s v="255385A"/>
    <x v="29"/>
    <x v="29"/>
    <s v="Industrial Metering - Verde"/>
    <n v="-2832.83"/>
  </r>
  <r>
    <n v="202510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1999-07-01T00:00:00"/>
    <d v="1999-07-01T00:00:00"/>
    <s v="G385"/>
    <x v="7"/>
    <s v="255385A"/>
    <x v="29"/>
    <x v="29"/>
    <s v="Industrial Metering - Verde"/>
    <n v="-1767.46"/>
  </r>
  <r>
    <n v="202510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2001-07-01T00:00:00"/>
    <d v="2001-07-01T00:00:00"/>
    <s v="G385"/>
    <x v="7"/>
    <s v="255385A"/>
    <x v="29"/>
    <x v="29"/>
    <s v="Industrial Metering - Verde"/>
    <n v="-516.73"/>
  </r>
  <r>
    <n v="202512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2001-07-01T00:00:00"/>
    <d v="2001-07-01T00:00:00"/>
    <s v="G385"/>
    <x v="7"/>
    <s v="253385A"/>
    <x v="28"/>
    <x v="28"/>
    <s v="Industrial Metering - Pres"/>
    <n v="-3183.61"/>
  </r>
  <r>
    <n v="202601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2001-07-01T00:00:00"/>
    <d v="2001-07-01T00:00:00"/>
    <s v="G385"/>
    <x v="7"/>
    <s v="255385A"/>
    <x v="29"/>
    <x v="29"/>
    <s v="Industrial Metering - Verde"/>
    <n v="-8208.7000000000007"/>
  </r>
  <r>
    <n v="202601"/>
    <s v="032"/>
    <s v="16025.0101-Plant in Service"/>
    <s v="XX"/>
    <s v="XX"/>
    <s v="0000"/>
    <s v="00000"/>
    <s v="INDMEASREGST"/>
    <s v="Industrial Meas &amp; Reg Station Equip"/>
    <s v="HW Fifo Retirement"/>
    <s v="Retirement"/>
    <s v="Retirement"/>
    <d v="2002-07-01T00:00:00"/>
    <d v="2002-07-01T00:00:00"/>
    <s v="G385"/>
    <x v="7"/>
    <s v="255385A"/>
    <x v="29"/>
    <x v="29"/>
    <s v="Industrial Metering - Verde"/>
    <n v="-6675.15"/>
  </r>
  <r>
    <n v="202508"/>
    <s v="032"/>
    <s v="16025.0101-Plant in Service"/>
    <s v="XX"/>
    <s v="XX"/>
    <s v="0000"/>
    <s v="PRESC"/>
    <s v="STRUCTURE000"/>
    <s v="Structure"/>
    <s v="HW Fifo Retirement"/>
    <s v="Retirement"/>
    <s v="Retirement"/>
    <d v="2006-09-18T00:00:00"/>
    <d v="2006-09-18T00:00:00"/>
    <s v="G390"/>
    <x v="8"/>
    <s v="DP11081-253900A"/>
    <x v="31"/>
    <x v="31"/>
    <s v="Materials Storage Lot Landscaping a"/>
    <n v="-3873.13"/>
  </r>
  <r>
    <n v="202508"/>
    <s v="032"/>
    <s v="16025.0101-Plant in Service"/>
    <s v="XX"/>
    <s v="XX"/>
    <s v="0000"/>
    <s v="PRESC"/>
    <s v="STRUCTURE000"/>
    <s v="Structure"/>
    <s v="HW Fifo Retirement"/>
    <s v="Retirement"/>
    <s v="Retirement"/>
    <d v="2006-09-18T00:00:00"/>
    <d v="2006-09-18T00:00:00"/>
    <s v="G390"/>
    <x v="8"/>
    <s v="DP11085-253900A"/>
    <x v="31"/>
    <x v="31"/>
    <s v="Installing a new Rudd Furnaces/AC f"/>
    <n v="-6830"/>
  </r>
  <r>
    <n v="202508"/>
    <s v="032"/>
    <s v="16025.0101-Plant in Service"/>
    <s v="XX"/>
    <s v="XX"/>
    <s v="0000"/>
    <s v="PRESC"/>
    <s v="STRUCTURE000"/>
    <s v="Structure"/>
    <s v="HW Fifo Retirement"/>
    <s v="Retirement"/>
    <s v="Retirement"/>
    <d v="2006-09-18T00:00:00"/>
    <d v="2006-09-18T00:00:00"/>
    <s v="G390"/>
    <x v="8"/>
    <s v="DP11086-253900A"/>
    <x v="31"/>
    <x v="31"/>
    <s v="Replace Sprinkler System for Presco"/>
    <n v="-4029.6"/>
  </r>
  <r>
    <n v="202509"/>
    <s v="032"/>
    <s v="16025.0101-Plant in Service"/>
    <s v="XX"/>
    <s v="XX"/>
    <s v="0000"/>
    <s v="FLAGA"/>
    <s v="STRUCTURE000"/>
    <s v="Structure"/>
    <s v="HW Fifo Retirement"/>
    <s v="Retirement"/>
    <s v="Retirement"/>
    <d v="1967-07-01T00:00:00"/>
    <d v="1967-07-01T00:00:00"/>
    <s v="G390"/>
    <x v="8"/>
    <s v="DA10360-250900A"/>
    <x v="32"/>
    <x v="32"/>
    <s v="Purchase of 1 LG Red 1.5 ton Mini S"/>
    <n v="-666.02"/>
  </r>
  <r>
    <n v="202509"/>
    <s v="032"/>
    <s v="16025.0101-Plant in Service"/>
    <s v="XX"/>
    <s v="XX"/>
    <s v="0000"/>
    <s v="PRESC"/>
    <s v="STRUCTURE000"/>
    <s v="Structure"/>
    <s v="HW Fifo Retirement"/>
    <s v="Retirement"/>
    <s v="Retirement"/>
    <d v="2006-09-18T00:00:00"/>
    <d v="2006-09-18T00:00:00"/>
    <s v="G390"/>
    <x v="8"/>
    <s v="DP11083-253900A"/>
    <x v="31"/>
    <x v="31"/>
    <s v="Prescott Phase 1 New Offices Adding"/>
    <n v="-27349.1"/>
  </r>
  <r>
    <n v="202509"/>
    <s v="032"/>
    <s v="16025.0101-Plant in Service"/>
    <s v="XX"/>
    <s v="XX"/>
    <s v="0000"/>
    <s v="SHOWL"/>
    <s v="STRUCTURE000"/>
    <s v="Structure"/>
    <s v="HW Fifo Retirement"/>
    <s v="Retirement"/>
    <s v="Retirement"/>
    <d v="1998-07-01T00:00:00"/>
    <d v="1998-07-01T00:00:00"/>
    <s v="G390"/>
    <x v="8"/>
    <s v="DL10461-257900A"/>
    <x v="33"/>
    <x v="33"/>
    <s v="Installing Three New High Efficienc"/>
    <n v="-6140.56"/>
  </r>
  <r>
    <n v="202510"/>
    <s v="032"/>
    <s v="16025.0101-Plant in Service"/>
    <s v="XX"/>
    <s v="XX"/>
    <s v="0000"/>
    <s v="FLAGA"/>
    <s v="STRUCTURE000"/>
    <s v="Structure"/>
    <s v="HW Fifo Retirement"/>
    <s v="Retirement"/>
    <s v="Retirement"/>
    <d v="1967-07-01T00:00:00"/>
    <d v="1967-07-01T00:00:00"/>
    <s v="G390"/>
    <x v="8"/>
    <s v="DF10756-251900A"/>
    <x v="34"/>
    <x v="34"/>
    <s v="New and complete additions to Flags"/>
    <n v="-15985.69"/>
  </r>
  <r>
    <n v="202512"/>
    <s v="032"/>
    <s v="16025.0101-Plant in Service"/>
    <s v="XX"/>
    <s v="XX"/>
    <s v="0000"/>
    <s v="PRESC"/>
    <s v="STRUCTURE000"/>
    <s v="Structure"/>
    <s v="HW Fifo Retirement"/>
    <s v="Retirement"/>
    <s v="Retirement"/>
    <d v="2006-09-18T00:00:00"/>
    <d v="2006-09-18T00:00:00"/>
    <s v="G390"/>
    <x v="8"/>
    <s v="DP11088-253900A"/>
    <x v="31"/>
    <x v="31"/>
    <s v="Replace carpet and vinyl flooring t"/>
    <n v="-240362.46"/>
  </r>
  <r>
    <n v="202603"/>
    <s v="032"/>
    <s v="16025.0101-Plant in Service"/>
    <s v="XX"/>
    <s v="XX"/>
    <s v="0000"/>
    <s v="PRESC"/>
    <s v="STRUCTURE000"/>
    <s v="Structure"/>
    <s v="HW Fifo Retirement"/>
    <s v="Retirement"/>
    <s v="Retirement"/>
    <d v="2006-09-18T00:00:00"/>
    <d v="2006-09-18T00:00:00"/>
    <s v="G390"/>
    <x v="8"/>
    <s v="DP11088-253900A"/>
    <x v="31"/>
    <x v="31"/>
    <s v="Replace carpet and vinyl flooring t"/>
    <n v="-8264.0300000000007"/>
  </r>
  <r>
    <n v="202507"/>
    <s v="032"/>
    <s v="16025.0101-Plant in Service"/>
    <s v="OE"/>
    <s v="OE"/>
    <s v="0000"/>
    <s v="FLAGA"/>
    <s v="39100101"/>
    <s v="Furniture &amp; Office Equipment"/>
    <s v="Retire Life Auto"/>
    <s v="Retirement"/>
    <s v="Retirement-Life"/>
    <d v="2003-07-01T00:00:00"/>
    <d v="2003-07-01T00:00:00"/>
    <s v="G391"/>
    <x v="9"/>
    <s v="032"/>
    <x v="27"/>
    <x v="27"/>
    <s v="Used for CPR Transactions"/>
    <n v="-4831.7299999999996"/>
  </r>
  <r>
    <n v="202508"/>
    <s v="032"/>
    <s v="16025.0101-Plant in Service"/>
    <s v="CP"/>
    <s v="CP"/>
    <s v="0000"/>
    <s v="FLAGA"/>
    <s v="39100101"/>
    <s v="Furniture &amp; Office Equipment"/>
    <s v="Retire Life Auto"/>
    <s v="Retirement"/>
    <s v="Retirement-Life"/>
    <d v="2020-08-01T00:00:00"/>
    <d v="2020-08-01T00:00:00"/>
    <s v="G391"/>
    <x v="9"/>
    <s v="032"/>
    <x v="27"/>
    <x v="27"/>
    <s v="Used for CPR Transactions"/>
    <n v="-4411.25"/>
  </r>
  <r>
    <n v="202509"/>
    <s v="032"/>
    <s v="16025.0101-Plant in Service"/>
    <s v="CP"/>
    <s v="CP"/>
    <s v="0000"/>
    <s v="FLAGA"/>
    <s v="39100101"/>
    <s v="Furniture &amp; Office Equipment"/>
    <s v="Retire Life Auto"/>
    <s v="Retirement"/>
    <s v="Retirement-Life"/>
    <d v="2020-09-01T00:00:00"/>
    <d v="2020-09-01T00:00:00"/>
    <s v="G391"/>
    <x v="9"/>
    <s v="032"/>
    <x v="27"/>
    <x v="27"/>
    <s v="Used for CPR Transactions"/>
    <n v="203.34"/>
  </r>
  <r>
    <n v="202510"/>
    <s v="032"/>
    <s v="16025.0101-Plant in Service"/>
    <s v="CP"/>
    <s v="CP"/>
    <s v="0000"/>
    <s v="FLAGA"/>
    <s v="39100101"/>
    <s v="Furniture &amp; Office Equipment"/>
    <s v="Retire Life Auto"/>
    <s v="Retirement"/>
    <s v="Retirement-Life"/>
    <d v="2020-10-01T00:00:00"/>
    <d v="2020-10-01T00:00:00"/>
    <s v="G391"/>
    <x v="9"/>
    <s v="032"/>
    <x v="27"/>
    <x v="27"/>
    <s v="Used for CPR Transactions"/>
    <n v="-611.74"/>
  </r>
  <r>
    <n v="202510"/>
    <s v="032"/>
    <s v="16025.0101-Plant in Service"/>
    <s v="OE"/>
    <s v="OE"/>
    <s v="0000"/>
    <s v="FLAGA"/>
    <s v="39100101"/>
    <s v="Furniture &amp; Office Equipment"/>
    <s v="Retire Life Auto"/>
    <s v="Retirement"/>
    <s v="Retirement-Life"/>
    <d v="2003-10-15T00:00:00"/>
    <d v="2003-10-15T00:00:00"/>
    <s v="G391"/>
    <x v="9"/>
    <s v="032"/>
    <x v="27"/>
    <x v="27"/>
    <s v="Used for CPR Transactions"/>
    <n v="-18637.73"/>
  </r>
  <r>
    <n v="202511"/>
    <s v="032"/>
    <s v="16025.0101-Plant in Service"/>
    <s v="CP"/>
    <s v="CP"/>
    <s v="0000"/>
    <s v="FLAGA"/>
    <s v="39100101"/>
    <s v="Furniture &amp; Office Equipment"/>
    <s v="Retire Life Auto"/>
    <s v="Retirement"/>
    <s v="Retirement-Life"/>
    <d v="2020-11-01T00:00:00"/>
    <d v="2020-11-01T00:00:00"/>
    <s v="G391"/>
    <x v="9"/>
    <s v="032"/>
    <x v="27"/>
    <x v="27"/>
    <s v="Used for CPR Transactions"/>
    <n v="-56424.43"/>
  </r>
  <r>
    <n v="202512"/>
    <s v="032"/>
    <s v="16025.0101-Plant in Service"/>
    <s v="CP"/>
    <s v="CP"/>
    <s v="0000"/>
    <s v="FLAGA"/>
    <s v="39100101"/>
    <s v="Furniture &amp; Office Equipment"/>
    <s v="Retire Life Auto"/>
    <s v="Retirement"/>
    <s v="Retirement-Life"/>
    <d v="2020-02-01T00:00:00"/>
    <d v="2020-12-01T00:00:00"/>
    <s v="G391"/>
    <x v="9"/>
    <s v="032"/>
    <x v="27"/>
    <x v="27"/>
    <s v="Used for CPR Transactions"/>
    <n v="-48901.69"/>
  </r>
  <r>
    <n v="202512"/>
    <s v="032"/>
    <s v="16025.0101-Plant in Service"/>
    <s v="OE"/>
    <s v="OE"/>
    <s v="0000"/>
    <s v="PRESC"/>
    <s v="39100101"/>
    <s v="Furniture &amp; Office Equipment"/>
    <s v="Retire Life Auto"/>
    <s v="Retirement"/>
    <s v="Retirement-Life"/>
    <d v="2003-12-31T00:00:00"/>
    <d v="2003-12-31T00:00:00"/>
    <s v="G391"/>
    <x v="9"/>
    <s v="032"/>
    <x v="27"/>
    <x v="27"/>
    <s v="Used for CPR Transactions"/>
    <n v="-33794.379999999997"/>
  </r>
  <r>
    <n v="202512"/>
    <s v="032"/>
    <s v="16025.0101-Plant in Service"/>
    <s v="OE"/>
    <s v="OE"/>
    <s v="0000"/>
    <s v="SCWHG"/>
    <s v="39100101"/>
    <s v="Furniture &amp; Office Equipment"/>
    <s v="Retire Life Auto"/>
    <s v="Retirement"/>
    <s v="Retirement-Life"/>
    <d v="2003-12-13T00:00:00"/>
    <d v="2003-12-13T00:00:00"/>
    <s v="G391"/>
    <x v="9"/>
    <s v="032"/>
    <x v="27"/>
    <x v="27"/>
    <s v="Used for CPR Transactions"/>
    <n v="-1039.69"/>
  </r>
  <r>
    <n v="202601"/>
    <s v="032"/>
    <s v="16025.0101-Plant in Service"/>
    <s v="CP"/>
    <s v="CP"/>
    <s v="0000"/>
    <s v="FLAGA"/>
    <s v="39100101"/>
    <s v="Furniture &amp; Office Equipment"/>
    <s v="Retire Life Auto"/>
    <s v="Retirement"/>
    <s v="Retirement-Life"/>
    <d v="2021-01-01T00:00:00"/>
    <d v="2021-01-01T00:00:00"/>
    <s v="G391"/>
    <x v="9"/>
    <s v="032"/>
    <x v="27"/>
    <x v="27"/>
    <s v="Used for CPR Transactions"/>
    <n v="-115344.42"/>
  </r>
  <r>
    <n v="202601"/>
    <s v="032"/>
    <s v="16025.0101-Plant in Service"/>
    <s v="OE"/>
    <s v="OE"/>
    <s v="0000"/>
    <s v="FLAGA"/>
    <s v="39100101"/>
    <s v="Furniture &amp; Office Equipment"/>
    <s v="Retire Life Auto"/>
    <s v="Retirement"/>
    <s v="Retirement-Life"/>
    <d v="2004-01-15T00:00:00"/>
    <d v="2004-01-15T00:00:00"/>
    <s v="G391"/>
    <x v="9"/>
    <s v="032"/>
    <x v="27"/>
    <x v="27"/>
    <s v="Used for CPR Transactions"/>
    <n v="-108619.26"/>
  </r>
  <r>
    <n v="202602"/>
    <s v="032"/>
    <s v="16025.0101-Plant in Service"/>
    <s v="CP"/>
    <s v="CP"/>
    <s v="0000"/>
    <s v="FLAGA"/>
    <s v="39100101"/>
    <s v="Furniture &amp; Office Equipment"/>
    <s v="Retire Life Auto"/>
    <s v="Retirement"/>
    <s v="Retirement-Life"/>
    <d v="2021-02-01T00:00:00"/>
    <d v="2021-02-01T00:00:00"/>
    <s v="G391"/>
    <x v="9"/>
    <s v="032"/>
    <x v="27"/>
    <x v="27"/>
    <s v="Used for CPR Transactions"/>
    <n v="-115960.07"/>
  </r>
  <r>
    <n v="202602"/>
    <s v="032"/>
    <s v="16025.0101-Plant in Service"/>
    <s v="OE"/>
    <s v="OE"/>
    <s v="0000"/>
    <s v="PRESC"/>
    <s v="39100101"/>
    <s v="Furniture &amp; Office Equipment"/>
    <s v="Retire Life Auto"/>
    <s v="Retirement"/>
    <s v="Retirement-Life"/>
    <d v="2004-02-20T00:00:00"/>
    <d v="2004-02-20T00:00:00"/>
    <s v="G391"/>
    <x v="9"/>
    <s v="032"/>
    <x v="27"/>
    <x v="27"/>
    <s v="Used for CPR Transactions"/>
    <n v="-4552.18"/>
  </r>
  <r>
    <n v="202507"/>
    <s v="032"/>
    <s v="16025.0101-Plant in Service"/>
    <s v="C1"/>
    <s v="C1"/>
    <s v="0000"/>
    <s v="00000"/>
    <s v="39200401"/>
    <s v="Passenger Car"/>
    <s v="Retirement"/>
    <s v="Retirement"/>
    <s v="Addition-Unit"/>
    <d v="2011-04-13T00:00:00"/>
    <d v="2011-04-13T00:00:00"/>
    <s v="G392"/>
    <x v="10"/>
    <s v="CBOVR02-CBOVR02"/>
    <x v="35"/>
    <x v="35"/>
    <s v="UNS Gas Vehicle Retirements"/>
    <n v="0"/>
  </r>
  <r>
    <n v="202507"/>
    <s v="032"/>
    <s v="16025.0101-Plant in Service"/>
    <s v="C1"/>
    <s v="C1"/>
    <s v="0000"/>
    <s v="00000"/>
    <s v="39200401"/>
    <s v="Passenger Car"/>
    <s v="Retirement"/>
    <s v="Retirement"/>
    <s v="Retirement"/>
    <d v="2011-04-13T00:00:00"/>
    <d v="2011-04-13T00:00:00"/>
    <s v="G392"/>
    <x v="10"/>
    <s v="CBOVR02-CBOVR02"/>
    <x v="35"/>
    <x v="35"/>
    <s v="UNS Gas Vehicle Retirements"/>
    <n v="-28629.26"/>
  </r>
  <r>
    <n v="202507"/>
    <s v="032"/>
    <s v="16025.0101-Plant in Service"/>
    <s v="C1"/>
    <s v="C1"/>
    <s v="0000"/>
    <s v="00000"/>
    <s v="39201101"/>
    <s v="Truck"/>
    <s v="Retirement"/>
    <s v="Retirement"/>
    <s v="Addition-Unit"/>
    <d v="2012-05-24T00:00:00"/>
    <d v="2012-05-24T00:00:00"/>
    <s v="G392"/>
    <x v="10"/>
    <s v="CBOVR02-CBOVR02"/>
    <x v="35"/>
    <x v="35"/>
    <s v="UNS Gas Vehicle Retirements"/>
    <n v="0"/>
  </r>
  <r>
    <n v="202507"/>
    <s v="032"/>
    <s v="16025.0101-Plant in Service"/>
    <s v="C1"/>
    <s v="C1"/>
    <s v="0000"/>
    <s v="00000"/>
    <s v="39201101"/>
    <s v="Truck"/>
    <s v="Retirement"/>
    <s v="Retirement"/>
    <s v="Addition-Unit"/>
    <d v="2012-06-11T00:00:00"/>
    <d v="2012-06-11T00:00:00"/>
    <s v="G392"/>
    <x v="10"/>
    <s v="CBOVR02-CBOVR02"/>
    <x v="35"/>
    <x v="35"/>
    <s v="UNS Gas Vehicle Retirements"/>
    <n v="0"/>
  </r>
  <r>
    <n v="202507"/>
    <s v="032"/>
    <s v="16025.0101-Plant in Service"/>
    <s v="C1"/>
    <s v="C1"/>
    <s v="0000"/>
    <s v="00000"/>
    <s v="39201101"/>
    <s v="Truck"/>
    <s v="Retirement"/>
    <s v="Retirement"/>
    <s v="Retirement"/>
    <d v="2012-05-24T00:00:00"/>
    <d v="2012-05-24T00:00:00"/>
    <s v="G392"/>
    <x v="10"/>
    <s v="CBOVR02-CBOVR02"/>
    <x v="35"/>
    <x v="35"/>
    <s v="UNS Gas Vehicle Retirements"/>
    <n v="-28480.92"/>
  </r>
  <r>
    <n v="202507"/>
    <s v="032"/>
    <s v="16025.0101-Plant in Service"/>
    <s v="C1"/>
    <s v="C1"/>
    <s v="0000"/>
    <s v="00000"/>
    <s v="39201101"/>
    <s v="Truck"/>
    <s v="Retirement"/>
    <s v="Retirement"/>
    <s v="Retirement"/>
    <d v="2012-06-11T00:00:00"/>
    <d v="2012-06-11T00:00:00"/>
    <s v="G392"/>
    <x v="10"/>
    <s v="CBOVR02-CBOVR02"/>
    <x v="35"/>
    <x v="35"/>
    <s v="UNS Gas Vehicle Retirements"/>
    <n v="-28480.92"/>
  </r>
  <r>
    <n v="202507"/>
    <s v="032"/>
    <s v="16025.0101-Plant in Service"/>
    <s v="C3"/>
    <s v="C3"/>
    <s v="0000"/>
    <s v="00000"/>
    <s v="39201101"/>
    <s v="Truck"/>
    <s v="Retirement"/>
    <s v="Retirement"/>
    <s v="Addition-Unit"/>
    <d v="2012-05-22T00:00:00"/>
    <d v="2012-05-22T00:00:00"/>
    <s v="G392"/>
    <x v="10"/>
    <s v="CBOVR02-CBOVR02"/>
    <x v="35"/>
    <x v="35"/>
    <s v="UNS Gas Vehicle Retirements"/>
    <n v="0"/>
  </r>
  <r>
    <n v="202507"/>
    <s v="032"/>
    <s v="16025.0101-Plant in Service"/>
    <s v="C3"/>
    <s v="C3"/>
    <s v="0000"/>
    <s v="00000"/>
    <s v="39201101"/>
    <s v="Truck"/>
    <s v="Retirement"/>
    <s v="Retirement"/>
    <s v="Retirement"/>
    <d v="2012-05-22T00:00:00"/>
    <d v="2012-05-22T00:00:00"/>
    <s v="G392"/>
    <x v="10"/>
    <s v="CBOVR02-CBOVR02"/>
    <x v="35"/>
    <x v="35"/>
    <s v="UNS Gas Vehicle Retirements"/>
    <n v="-47914.04"/>
  </r>
  <r>
    <n v="202507"/>
    <s v="032"/>
    <s v="16025.0101-Plant in Service"/>
    <s v="C3"/>
    <s v="C3"/>
    <s v="0000"/>
    <s v="00000"/>
    <s v="VEHICLECLS03"/>
    <s v="Vehicles - Class 3"/>
    <s v="Retirement"/>
    <s v="Retirement"/>
    <s v="Addition-Unit"/>
    <d v="2009-05-15T00:00:00"/>
    <d v="2009-05-15T00:00:00"/>
    <s v="G392"/>
    <x v="10"/>
    <s v="CBOVR02-CBOVR02"/>
    <x v="35"/>
    <x v="35"/>
    <s v="UNS Gas Vehicle Retirements"/>
    <n v="0"/>
  </r>
  <r>
    <n v="202507"/>
    <s v="032"/>
    <s v="16025.0101-Plant in Service"/>
    <s v="C3"/>
    <s v="C3"/>
    <s v="0000"/>
    <s v="00000"/>
    <s v="VEHICLECLS03"/>
    <s v="Vehicles - Class 3"/>
    <s v="Retirement"/>
    <s v="Retirement"/>
    <s v="Addition-Unit"/>
    <d v="2010-08-02T00:00:00"/>
    <d v="2010-08-02T00:00:00"/>
    <s v="G392"/>
    <x v="10"/>
    <s v="CBOVR02-CBOVR02"/>
    <x v="35"/>
    <x v="35"/>
    <s v="UNS Gas Vehicle Retirements"/>
    <n v="0"/>
  </r>
  <r>
    <n v="202507"/>
    <s v="032"/>
    <s v="16025.0101-Plant in Service"/>
    <s v="C3"/>
    <s v="C3"/>
    <s v="0000"/>
    <s v="00000"/>
    <s v="VEHICLECLS03"/>
    <s v="Vehicles - Class 3"/>
    <s v="Retirement"/>
    <s v="Retirement"/>
    <s v="Retirement"/>
    <d v="2009-05-15T00:00:00"/>
    <d v="2009-05-15T00:00:00"/>
    <s v="G392"/>
    <x v="10"/>
    <s v="CBOVR02-CBOVR02"/>
    <x v="35"/>
    <x v="35"/>
    <s v="UNS Gas Vehicle Retirements"/>
    <n v="-53249.91"/>
  </r>
  <r>
    <n v="202507"/>
    <s v="032"/>
    <s v="16025.0101-Plant in Service"/>
    <s v="C3"/>
    <s v="C3"/>
    <s v="0000"/>
    <s v="00000"/>
    <s v="VEHICLECLS03"/>
    <s v="Vehicles - Class 3"/>
    <s v="Retirement"/>
    <s v="Retirement"/>
    <s v="Retirement"/>
    <d v="2010-08-02T00:00:00"/>
    <d v="2010-08-02T00:00:00"/>
    <s v="G392"/>
    <x v="10"/>
    <s v="CBOVR02-CBOVR02"/>
    <x v="35"/>
    <x v="35"/>
    <s v="UNS Gas Vehicle Retirements"/>
    <n v="-44892.83"/>
  </r>
  <r>
    <n v="202507"/>
    <s v="032"/>
    <s v="16025.0101-Plant in Service"/>
    <s v="C9"/>
    <s v="C9"/>
    <s v="0000"/>
    <s v="00000"/>
    <s v="39201001"/>
    <s v="Trailer"/>
    <s v="Retirement"/>
    <s v="Retirement"/>
    <s v="Addition-Unit"/>
    <d v="2004-12-31T00:00:00"/>
    <d v="2004-12-31T00:00:00"/>
    <s v="G392"/>
    <x v="10"/>
    <s v="CBOVR02-CBOVR02"/>
    <x v="35"/>
    <x v="35"/>
    <s v="UNS Gas Vehicle Retirements"/>
    <n v="0"/>
  </r>
  <r>
    <n v="202507"/>
    <s v="032"/>
    <s v="16025.0101-Plant in Service"/>
    <s v="C9"/>
    <s v="C9"/>
    <s v="0000"/>
    <s v="00000"/>
    <s v="39201001"/>
    <s v="Trailer"/>
    <s v="Retirement"/>
    <s v="Retirement"/>
    <s v="Retirement"/>
    <d v="2004-12-31T00:00:00"/>
    <d v="2004-12-31T00:00:00"/>
    <s v="G392"/>
    <x v="10"/>
    <s v="CBOVR02-CBOVR02"/>
    <x v="35"/>
    <x v="35"/>
    <s v="UNS Gas Vehicle Retirements"/>
    <n v="-13478.78"/>
  </r>
  <r>
    <n v="202509"/>
    <s v="032"/>
    <s v="16025.0101-Plant in Service"/>
    <s v="C1"/>
    <s v="C1"/>
    <s v="0000"/>
    <s v="00000"/>
    <s v="VEHICLECLS01"/>
    <s v="Vehicles - Class 1"/>
    <s v="Retirement"/>
    <s v="Retirement"/>
    <s v="Addition-Unit"/>
    <d v="2007-07-25T00:00:00"/>
    <d v="2007-07-25T00:00:00"/>
    <s v="G392"/>
    <x v="10"/>
    <s v="CBOVR02-CBOVR02"/>
    <x v="35"/>
    <x v="35"/>
    <s v="UNS Gas Vehicle Retirements"/>
    <n v="0"/>
  </r>
  <r>
    <n v="202509"/>
    <s v="032"/>
    <s v="16025.0101-Plant in Service"/>
    <s v="C1"/>
    <s v="C1"/>
    <s v="0000"/>
    <s v="00000"/>
    <s v="VEHICLECLS01"/>
    <s v="Vehicles - Class 1"/>
    <s v="Retirement"/>
    <s v="Retirement"/>
    <s v="Addition-Unit"/>
    <d v="2008-05-05T00:00:00"/>
    <d v="2008-05-05T00:00:00"/>
    <s v="G392"/>
    <x v="10"/>
    <s v="CBOVR02-CBOVR02"/>
    <x v="35"/>
    <x v="35"/>
    <s v="UNS Gas Vehicle Retirements"/>
    <n v="0"/>
  </r>
  <r>
    <n v="202509"/>
    <s v="032"/>
    <s v="16025.0101-Plant in Service"/>
    <s v="C1"/>
    <s v="C1"/>
    <s v="0000"/>
    <s v="00000"/>
    <s v="VEHICLECLS01"/>
    <s v="Vehicles - Class 1"/>
    <s v="Retirement"/>
    <s v="Retirement"/>
    <s v="Retirement"/>
    <d v="2007-07-25T00:00:00"/>
    <d v="2007-07-25T00:00:00"/>
    <s v="G392"/>
    <x v="10"/>
    <s v="CBOVR02-CBOVR02"/>
    <x v="35"/>
    <x v="35"/>
    <s v="UNS Gas Vehicle Retirements"/>
    <n v="-25315.87"/>
  </r>
  <r>
    <n v="202509"/>
    <s v="032"/>
    <s v="16025.0101-Plant in Service"/>
    <s v="C1"/>
    <s v="C1"/>
    <s v="0000"/>
    <s v="00000"/>
    <s v="VEHICLECLS01"/>
    <s v="Vehicles - Class 1"/>
    <s v="Retirement"/>
    <s v="Retirement"/>
    <s v="Retirement"/>
    <d v="2008-05-05T00:00:00"/>
    <d v="2008-05-05T00:00:00"/>
    <s v="G392"/>
    <x v="10"/>
    <s v="CBOVR02-CBOVR02"/>
    <x v="35"/>
    <x v="35"/>
    <s v="UNS Gas Vehicle Retirements"/>
    <n v="-20095.099999999999"/>
  </r>
  <r>
    <n v="202509"/>
    <s v="032"/>
    <s v="16025.0101-Plant in Service"/>
    <s v="C7"/>
    <s v="C7"/>
    <s v="0000"/>
    <s v="00000"/>
    <s v="VEHICLECLS07"/>
    <s v="Vehicles - Class 7"/>
    <s v="Retirement"/>
    <s v="Retirement"/>
    <s v="Addition-Unit"/>
    <d v="2005-01-31T00:00:00"/>
    <d v="2005-01-31T00:00:00"/>
    <s v="G392"/>
    <x v="10"/>
    <s v="CBOVR02-CBOVR02"/>
    <x v="35"/>
    <x v="35"/>
    <s v="UNS Gas Vehicle Retirements"/>
    <n v="0"/>
  </r>
  <r>
    <n v="202509"/>
    <s v="032"/>
    <s v="16025.0101-Plant in Service"/>
    <s v="C7"/>
    <s v="C7"/>
    <s v="0000"/>
    <s v="00000"/>
    <s v="VEHICLECLS07"/>
    <s v="Vehicles - Class 7"/>
    <s v="Retirement"/>
    <s v="Retirement"/>
    <s v="Retirement"/>
    <d v="2005-01-31T00:00:00"/>
    <d v="2005-01-31T00:00:00"/>
    <s v="G392"/>
    <x v="10"/>
    <s v="CBOVR02-CBOVR02"/>
    <x v="35"/>
    <x v="35"/>
    <s v="UNS Gas Vehicle Retirements"/>
    <n v="-71877.119999999995"/>
  </r>
  <r>
    <n v="202510"/>
    <s v="032"/>
    <s v="16025.0101-Plant in Service"/>
    <s v="C1"/>
    <s v="C1"/>
    <s v="0000"/>
    <s v="00000"/>
    <s v="39201101"/>
    <s v="Truck"/>
    <s v="Retirement"/>
    <s v="Retirement"/>
    <s v="Addition-Unit"/>
    <d v="2015-01-07T00:00:00"/>
    <d v="2015-01-07T00:00:00"/>
    <s v="G392"/>
    <x v="10"/>
    <s v="CBOVR02-CBOVR02"/>
    <x v="35"/>
    <x v="35"/>
    <s v="UNS Gas Vehicle Retirements"/>
    <n v="0"/>
  </r>
  <r>
    <n v="202510"/>
    <s v="032"/>
    <s v="16025.0101-Plant in Service"/>
    <s v="C1"/>
    <s v="C1"/>
    <s v="0000"/>
    <s v="00000"/>
    <s v="39201101"/>
    <s v="Truck"/>
    <s v="Retirement"/>
    <s v="Retirement"/>
    <s v="Retirement"/>
    <d v="2015-01-07T00:00:00"/>
    <d v="2015-01-07T00:00:00"/>
    <s v="G392"/>
    <x v="10"/>
    <s v="CBOVR02-CBOVR02"/>
    <x v="35"/>
    <x v="35"/>
    <s v="UNS Gas Vehicle Retirements"/>
    <n v="-34527.050000000003"/>
  </r>
  <r>
    <n v="202603"/>
    <s v="032"/>
    <s v="16025.0101-Plant in Service"/>
    <s v="C1"/>
    <s v="C1"/>
    <s v="0000"/>
    <s v="00000"/>
    <s v="39201101"/>
    <s v="Truck"/>
    <s v="Retirement"/>
    <s v="Retirement"/>
    <s v="Retirement"/>
    <d v="2014-06-24T00:00:00"/>
    <d v="2014-06-24T00:00:00"/>
    <s v="G392"/>
    <x v="10"/>
    <s v="CBOVR02-CBOVR02"/>
    <x v="35"/>
    <x v="35"/>
    <s v="UNS Gas Vehicle Retirements"/>
    <n v="-32354.55"/>
  </r>
  <r>
    <n v="202603"/>
    <s v="032"/>
    <s v="16025.0101-Plant in Service"/>
    <s v="C7"/>
    <s v="C7"/>
    <s v="0000"/>
    <s v="00000"/>
    <s v="VEHICLECLS07"/>
    <s v="Vehicles - Class 7"/>
    <s v="Retirement"/>
    <s v="Retirement"/>
    <s v="Retirement"/>
    <d v="2005-05-25T00:00:00"/>
    <d v="2005-05-25T00:00:00"/>
    <s v="G392"/>
    <x v="10"/>
    <s v="CBOVR02-CBOVR02"/>
    <x v="35"/>
    <x v="35"/>
    <s v="UNS Gas Vehicle Retirements"/>
    <n v="-119052.64"/>
  </r>
  <r>
    <n v="202603"/>
    <s v="032"/>
    <s v="16025.0101-Plant in Service"/>
    <s v="C9"/>
    <s v="C9"/>
    <s v="0000"/>
    <s v="00000"/>
    <s v="39201001"/>
    <s v="Trailer"/>
    <s v="Retirement"/>
    <s v="Retirement"/>
    <s v="Retirement"/>
    <d v="2006-01-18T00:00:00"/>
    <d v="2006-01-18T00:00:00"/>
    <s v="G392"/>
    <x v="10"/>
    <s v="CBOVR02-CBOVR02"/>
    <x v="35"/>
    <x v="35"/>
    <s v="UNS Gas Vehicle Retirements"/>
    <n v="-16109.06"/>
  </r>
  <r>
    <n v="202507"/>
    <s v="032"/>
    <s v="16025.0101-Plant in Service"/>
    <s v="XX"/>
    <s v="XX"/>
    <s v="0000"/>
    <s v="FLAG0"/>
    <s v="39300101"/>
    <s v="Stores Equipment"/>
    <s v="Retire Life Auto"/>
    <s v="Retirement"/>
    <s v="Retirement-Life"/>
    <d v="1990-07-01T00:00:00"/>
    <d v="1990-07-01T00:00:00"/>
    <s v="G393"/>
    <x v="11"/>
    <s v="032"/>
    <x v="27"/>
    <x v="27"/>
    <s v="Used for CPR Transactions"/>
    <n v="-15445.15"/>
  </r>
  <r>
    <n v="202507"/>
    <s v="032"/>
    <s v="16025.0101-Plant in Service"/>
    <s v="XX"/>
    <s v="XX"/>
    <s v="0000"/>
    <s v="COTTN"/>
    <s v="39400101"/>
    <s v="Tools, Shop, and Garage Equipment"/>
    <s v="Retire Life Auto"/>
    <s v="Retirement"/>
    <s v="Retirement-Life"/>
    <d v="2000-07-01T00:00:00"/>
    <d v="2000-07-01T00:00:00"/>
    <s v="G394"/>
    <x v="12"/>
    <s v="032"/>
    <x v="27"/>
    <x v="27"/>
    <s v="Used for CPR Transactions"/>
    <n v="-14486.86"/>
  </r>
  <r>
    <n v="202507"/>
    <s v="032"/>
    <s v="16025.0101-Plant in Service"/>
    <s v="XX"/>
    <s v="XX"/>
    <s v="0000"/>
    <s v="FLAGW"/>
    <s v="39400101"/>
    <s v="Tools, Shop, and Garage Equipment"/>
    <s v="Retire Life Auto"/>
    <s v="Retirement"/>
    <s v="Retirement-Life"/>
    <d v="2000-07-01T00:00:00"/>
    <d v="2000-07-01T00:00:00"/>
    <s v="G394"/>
    <x v="12"/>
    <s v="032"/>
    <x v="27"/>
    <x v="27"/>
    <s v="Used for CPR Transactions"/>
    <n v="-131507.16"/>
  </r>
  <r>
    <n v="202507"/>
    <s v="032"/>
    <s v="16025.0101-Plant in Service"/>
    <s v="XX"/>
    <s v="XX"/>
    <s v="0000"/>
    <s v="KINGM"/>
    <s v="39400101"/>
    <s v="Tools, Shop, and Garage Equipment"/>
    <s v="Retire Life Auto"/>
    <s v="Retirement"/>
    <s v="Retirement-Life"/>
    <d v="2000-07-01T00:00:00"/>
    <d v="2000-07-01T00:00:00"/>
    <s v="G394"/>
    <x v="12"/>
    <s v="032"/>
    <x v="27"/>
    <x v="27"/>
    <s v="Used for CPR Transactions"/>
    <n v="-1470.94"/>
  </r>
  <r>
    <n v="202507"/>
    <s v="032"/>
    <s v="16025.0101-Plant in Service"/>
    <s v="XX"/>
    <s v="XX"/>
    <s v="0000"/>
    <s v="PRESC"/>
    <s v="39400101"/>
    <s v="Tools, Shop, and Garage Equipment"/>
    <s v="Retire Life Auto"/>
    <s v="Retirement"/>
    <s v="Retirement-Life"/>
    <d v="2000-07-01T00:00:00"/>
    <d v="2000-07-01T00:00:00"/>
    <s v="G394"/>
    <x v="12"/>
    <s v="032"/>
    <x v="27"/>
    <x v="27"/>
    <s v="Used for CPR Transactions"/>
    <n v="-8462.1200000000008"/>
  </r>
  <r>
    <n v="202507"/>
    <s v="032"/>
    <s v="16025.0101-Plant in Service"/>
    <s v="XX"/>
    <s v="XX"/>
    <s v="0000"/>
    <s v="SHOWL"/>
    <s v="39400101"/>
    <s v="Tools, Shop, and Garage Equipment"/>
    <s v="Retire Life Auto"/>
    <s v="Retirement"/>
    <s v="Retirement-Life"/>
    <d v="2000-07-01T00:00:00"/>
    <d v="2000-07-01T00:00:00"/>
    <s v="G394"/>
    <x v="12"/>
    <s v="032"/>
    <x v="27"/>
    <x v="27"/>
    <s v="Used for CPR Transactions"/>
    <n v="-13894.69"/>
  </r>
  <r>
    <n v="202603"/>
    <s v="032"/>
    <s v="16025.0101-Plant in Service"/>
    <s v="XX"/>
    <s v="XX"/>
    <s v="0000"/>
    <s v="COTTN"/>
    <s v="39600801"/>
    <s v="Bulldozer"/>
    <s v="Retirement"/>
    <s v="Retirement"/>
    <s v="Retirement"/>
    <d v="2016-09-13T00:00:00"/>
    <d v="2016-09-13T00:00:00"/>
    <s v="G396"/>
    <x v="13"/>
    <s v="CBOVR02-CBOVR02"/>
    <x v="35"/>
    <x v="35"/>
    <s v="UNS Gas Vehicle Retirements"/>
    <n v="-33744.699999999997"/>
  </r>
  <r>
    <n v="202603"/>
    <s v="032"/>
    <s v="16025.0101-Plant in Service"/>
    <s v="XX"/>
    <s v="XX"/>
    <s v="0000"/>
    <s v="COTTN"/>
    <s v="39601701"/>
    <s v="Pile Driver"/>
    <s v="Retirement"/>
    <s v="Retirement"/>
    <s v="Retirement"/>
    <d v="2016-09-13T00:00:00"/>
    <d v="2016-09-13T00:00:00"/>
    <s v="G396"/>
    <x v="13"/>
    <s v="CBOVR02-CBOVR02"/>
    <x v="35"/>
    <x v="35"/>
    <s v="UNS Gas Vehicle Retirements"/>
    <n v="-8478.4"/>
  </r>
  <r>
    <n v="202603"/>
    <s v="032"/>
    <s v="16025.0101-Plant in Service"/>
    <s v="XX"/>
    <s v="XX"/>
    <s v="0000"/>
    <s v="FLAGW"/>
    <s v="POWEROPEREQT"/>
    <s v="Power Operated Equipment"/>
    <s v="Retirement"/>
    <s v="Retirement"/>
    <s v="Retirement"/>
    <d v="2007-02-20T00:00:00"/>
    <d v="2007-02-20T00:00:00"/>
    <s v="G396"/>
    <x v="13"/>
    <s v="CBOVR02-CBOVR02"/>
    <x v="35"/>
    <x v="35"/>
    <s v="UNS Gas Vehicle Retirements"/>
    <n v="-84363.11"/>
  </r>
  <r>
    <n v="202603"/>
    <s v="032"/>
    <s v="16025.0101-Plant in Service"/>
    <s v="XX"/>
    <s v="XX"/>
    <s v="0000"/>
    <s v="HAVAS"/>
    <s v="39600401"/>
    <s v="Backhoe"/>
    <s v="Retirement"/>
    <s v="Retirement"/>
    <s v="Retirement"/>
    <d v="2009-01-08T00:00:00"/>
    <d v="2009-01-08T00:00:00"/>
    <s v="G396"/>
    <x v="13"/>
    <s v="CBOVR02-CBOVR02"/>
    <x v="35"/>
    <x v="35"/>
    <s v="UNS Gas Vehicle Retirements"/>
    <n v="-69041.61"/>
  </r>
  <r>
    <n v="202508"/>
    <s v="032"/>
    <s v="16025.0101-Plant in Service"/>
    <s v="XX"/>
    <s v="XX"/>
    <s v="0000"/>
    <s v="FLAGA"/>
    <s v="39700101"/>
    <s v="Communications Equipment-B397"/>
    <s v="Retire Life Auto"/>
    <s v="Retirement"/>
    <s v="Retirement-Life"/>
    <d v="2010-08-31T00:00:00"/>
    <d v="2010-08-31T00:00:00"/>
    <s v="G397"/>
    <x v="14"/>
    <s v="032"/>
    <x v="27"/>
    <x v="27"/>
    <s v="Used for CPR Transactions"/>
    <n v="-895.03"/>
  </r>
  <r>
    <n v="202508"/>
    <s v="032"/>
    <s v="16025.0101-Plant in Service"/>
    <s v="XX"/>
    <s v="XX"/>
    <s v="0000"/>
    <s v="PRESC"/>
    <s v="39700101"/>
    <s v="Communications Equipment-B397"/>
    <s v="Retire Life Auto"/>
    <s v="Retirement"/>
    <s v="Retirement-Life"/>
    <d v="2010-08-31T00:00:00"/>
    <d v="2010-08-31T00:00:00"/>
    <s v="G397"/>
    <x v="14"/>
    <s v="032"/>
    <x v="27"/>
    <x v="27"/>
    <s v="Used for CPR Transactions"/>
    <n v="-23841.94"/>
  </r>
  <r>
    <n v="202509"/>
    <s v="032"/>
    <s v="16025.0101-Plant in Service"/>
    <s v="XX"/>
    <s v="XX"/>
    <s v="0000"/>
    <s v="FLAGA"/>
    <s v="39700101"/>
    <s v="Communications Equipment-B397"/>
    <s v="Retire Life Auto"/>
    <s v="Retirement"/>
    <s v="Retirement-Life"/>
    <d v="2010-09-30T00:00:00"/>
    <d v="2010-09-30T00:00:00"/>
    <s v="G397"/>
    <x v="14"/>
    <s v="032"/>
    <x v="27"/>
    <x v="27"/>
    <s v="Used for CPR Transactions"/>
    <n v="-721.68"/>
  </r>
  <r>
    <n v="202510"/>
    <s v="032"/>
    <s v="16025.0101-Plant in Service"/>
    <s v="XX"/>
    <s v="XX"/>
    <s v="0000"/>
    <s v="KINGM"/>
    <s v="39700101"/>
    <s v="Communications Equipment-B397"/>
    <s v="Retire Life Auto"/>
    <s v="Retirement"/>
    <s v="Retirement-Life"/>
    <d v="2010-10-31T00:00:00"/>
    <d v="2010-10-31T00:00:00"/>
    <s v="G397"/>
    <x v="14"/>
    <s v="032"/>
    <x v="27"/>
    <x v="27"/>
    <s v="Used for CPR Transactions"/>
    <n v="-1001.61"/>
  </r>
  <r>
    <n v="202510"/>
    <s v="032"/>
    <s v="16025.0101-Plant in Service"/>
    <s v="XX"/>
    <s v="XX"/>
    <s v="0000"/>
    <s v="SCWHG"/>
    <s v="39700101"/>
    <s v="Communications Equipment-B397"/>
    <s v="Retire Life Auto"/>
    <s v="Retirement"/>
    <s v="Retirement-Life"/>
    <d v="2010-10-31T00:00:00"/>
    <d v="2010-10-31T00:00:00"/>
    <s v="G397"/>
    <x v="14"/>
    <s v="032"/>
    <x v="27"/>
    <x v="27"/>
    <s v="Used for CPR Transactions"/>
    <n v="-1614.43"/>
  </r>
  <r>
    <n v="202511"/>
    <s v="032"/>
    <s v="16025.0101-Plant in Service"/>
    <s v="XX"/>
    <s v="XX"/>
    <s v="0000"/>
    <s v="SCWHG"/>
    <s v="39700101"/>
    <s v="Communications Equipment-B397"/>
    <s v="Retire Life Auto"/>
    <s v="Retirement"/>
    <s v="Retirement-Life"/>
    <d v="2010-11-30T00:00:00"/>
    <d v="2010-11-30T00:00:00"/>
    <s v="G397"/>
    <x v="14"/>
    <s v="032"/>
    <x v="27"/>
    <x v="27"/>
    <s v="Used for CPR Transactions"/>
    <n v="-1024.32"/>
  </r>
  <r>
    <n v="202512"/>
    <s v="032"/>
    <s v="16025.0101-Plant in Service"/>
    <s v="XX"/>
    <s v="XX"/>
    <s v="0000"/>
    <s v="SCWHG"/>
    <s v="39700101"/>
    <s v="Communications Equipment-B397"/>
    <s v="Retire Life Auto"/>
    <s v="Retirement"/>
    <s v="Retirement-Life"/>
    <d v="2010-12-31T00:00:00"/>
    <d v="2010-12-31T00:00:00"/>
    <s v="G397"/>
    <x v="14"/>
    <s v="032"/>
    <x v="27"/>
    <x v="27"/>
    <s v="Used for CPR Transactions"/>
    <n v="-11216.58"/>
  </r>
  <r>
    <n v="202601"/>
    <s v="032"/>
    <s v="16025.0101-Plant in Service"/>
    <s v="XX"/>
    <s v="XX"/>
    <s v="0000"/>
    <s v="SCWHG"/>
    <s v="39700101"/>
    <s v="Communications Equipment-B397"/>
    <s v="Retire Life Auto"/>
    <s v="Retirement"/>
    <s v="Retirement-Life"/>
    <d v="2011-01-31T00:00:00"/>
    <d v="2011-01-31T00:00:00"/>
    <s v="G397"/>
    <x v="14"/>
    <s v="032"/>
    <x v="27"/>
    <x v="27"/>
    <s v="Used for CPR Transactions"/>
    <n v="-2917.49"/>
  </r>
  <r>
    <n v="202601"/>
    <s v="032"/>
    <s v="16025.0101-Plant in Service"/>
    <s v="XX"/>
    <s v="XX"/>
    <s v="0000"/>
    <s v="SHOWL"/>
    <s v="39700101"/>
    <s v="Communications Equipment-B397"/>
    <s v="Retire Life Auto"/>
    <s v="Retirement"/>
    <s v="Retirement-Life"/>
    <d v="2011-01-31T00:00:00"/>
    <d v="2011-01-31T00:00:00"/>
    <s v="G397"/>
    <x v="14"/>
    <s v="032"/>
    <x v="27"/>
    <x v="27"/>
    <s v="Used for CPR Transactions"/>
    <n v="-567.20000000000005"/>
  </r>
  <r>
    <s v="Grand Total"/>
    <m/>
    <m/>
    <m/>
    <m/>
    <m/>
    <m/>
    <m/>
    <m/>
    <m/>
    <m/>
    <m/>
    <m/>
    <m/>
    <m/>
    <x v="15"/>
    <m/>
    <x v="36"/>
    <x v="36"/>
    <m/>
    <n v="-4424609.6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1">
  <r>
    <n v="202508"/>
    <s v="032"/>
    <s v="16025.0101-Plant in Service"/>
    <s v="S2"/>
    <s v="S2"/>
    <s v="0000"/>
    <s v="00000"/>
    <s v="30300101"/>
    <s v="Software"/>
    <s v="Late Charge Unitization"/>
    <s v="Addition"/>
    <s v="Addition-Unit"/>
    <d v="2025-06-01T00:00:00"/>
    <d v="2025-05-17T00:00:00"/>
    <s v="G303"/>
    <x v="0"/>
    <s v="DA10355-250921A"/>
    <x v="0"/>
    <x v="0"/>
    <s v="FCS 4.6 Upgrade (UNSGAS)"/>
    <n v="-350"/>
  </r>
  <r>
    <n v="202508"/>
    <s v="032"/>
    <s v="16025.0101-Plant in Service"/>
    <s v="S2"/>
    <s v="S2"/>
    <s v="0000"/>
    <s v="00000"/>
    <s v="30300101"/>
    <s v="Software"/>
    <s v="Work Order Addition"/>
    <s v="Addition"/>
    <s v="Addition-Unit"/>
    <d v="2025-06-01T00:00:00"/>
    <d v="2025-05-17T00:00:00"/>
    <s v="G303"/>
    <x v="0"/>
    <s v="DA10355-250921A"/>
    <x v="0"/>
    <x v="0"/>
    <s v="FCS 4.6 Upgrade (UNSGAS)"/>
    <n v="172768.15"/>
  </r>
  <r>
    <n v="202509"/>
    <s v="032"/>
    <s v="16025.0101-Plant in Service"/>
    <s v="S2"/>
    <s v="S2"/>
    <s v="0000"/>
    <s v="00000"/>
    <s v="30300101"/>
    <s v="Software"/>
    <s v="Late Charge Unitization"/>
    <s v="Addition"/>
    <s v="Addition-Unit"/>
    <d v="2025-06-01T00:00:00"/>
    <d v="2025-05-17T00:00:00"/>
    <s v="G303"/>
    <x v="0"/>
    <s v="DA10355-250921A"/>
    <x v="0"/>
    <x v="0"/>
    <s v="FCS 4.6 Upgrade (UNSGAS)"/>
    <n v="0"/>
  </r>
  <r>
    <n v="202510"/>
    <s v="032"/>
    <s v="16025.0101-Plant in Service"/>
    <s v="S2"/>
    <s v="S2"/>
    <s v="0000"/>
    <s v="00000"/>
    <s v="30300101"/>
    <s v="Software"/>
    <s v="Late Charge Unitization"/>
    <s v="Addition"/>
    <s v="Addition-Unit"/>
    <d v="2025-05-01T00:00:00"/>
    <d v="2025-05-12T00:00:00"/>
    <s v="G303"/>
    <x v="0"/>
    <s v="DA10349-250974A"/>
    <x v="1"/>
    <x v="1"/>
    <s v="2022 - Gas SO PDF Process"/>
    <n v="189.97"/>
  </r>
  <r>
    <n v="202510"/>
    <s v="032"/>
    <s v="16025.0101-Plant in Service"/>
    <s v="S2"/>
    <s v="S2"/>
    <s v="0000"/>
    <s v="00000"/>
    <s v="30300101"/>
    <s v="Software"/>
    <s v="Late Charge Unitization"/>
    <s v="Addition"/>
    <s v="Addition-Unit"/>
    <d v="2025-06-01T00:00:00"/>
    <d v="2025-05-17T00:00:00"/>
    <s v="G303"/>
    <x v="0"/>
    <s v="DA10355-250921A"/>
    <x v="0"/>
    <x v="0"/>
    <s v="FCS 4.6 Upgrade (UNSGAS)"/>
    <n v="0"/>
  </r>
  <r>
    <n v="202510"/>
    <s v="032"/>
    <s v="16025.0101-Plant in Service"/>
    <s v="S2"/>
    <s v="S2"/>
    <s v="0000"/>
    <s v="00000"/>
    <s v="30300101"/>
    <s v="Software"/>
    <s v="Work Order Addition"/>
    <s v="Addition"/>
    <s v="Addition-Unit"/>
    <d v="2025-05-01T00:00:00"/>
    <d v="2025-05-12T00:00:00"/>
    <s v="G303"/>
    <x v="0"/>
    <s v="DA10349-250974A"/>
    <x v="1"/>
    <x v="1"/>
    <s v="2022 - Gas SO PDF Process"/>
    <n v="1257075.72"/>
  </r>
  <r>
    <n v="202511"/>
    <s v="032"/>
    <s v="16025.0101-Plant in Service"/>
    <s v="S2"/>
    <s v="S2"/>
    <s v="0000"/>
    <s v="00000"/>
    <s v="30300101"/>
    <s v="Software"/>
    <s v="Late Charge Unitization"/>
    <s v="Addition"/>
    <s v="Addition-Unit"/>
    <d v="2025-05-01T00:00:00"/>
    <d v="2025-05-12T00:00:00"/>
    <s v="G303"/>
    <x v="0"/>
    <s v="DA10349-250974A"/>
    <x v="1"/>
    <x v="1"/>
    <s v="2022 - Gas SO PDF Process"/>
    <n v="395.62"/>
  </r>
  <r>
    <n v="202602"/>
    <s v="032"/>
    <s v="16025.0101-Plant in Service"/>
    <s v="RWAZ"/>
    <s v="RWAZ"/>
    <s v="0000"/>
    <s v="00000"/>
    <s v="37400203"/>
    <s v="10 Year Easements and Rights o-G374"/>
    <s v="Work Order Addition"/>
    <s v="Addition"/>
    <s v="Addition-Unit"/>
    <d v="2026-01-01T00:00:00"/>
    <d v="2025-11-12T00:00:00"/>
    <s v="G374"/>
    <x v="1"/>
    <s v="DA10391-250010A"/>
    <x v="2"/>
    <x v="2"/>
    <s v="AZ-094655-018; 10 year term limited"/>
    <n v="1711"/>
  </r>
  <r>
    <n v="202603"/>
    <s v="032"/>
    <s v="16025.0101-Plant in Service"/>
    <s v="ES"/>
    <s v="ES"/>
    <s v="0000"/>
    <s v="00000"/>
    <s v="37400201"/>
    <s v="Easements, ROW - Perpetual-G374"/>
    <s v="Work Order Addition"/>
    <s v="Addition"/>
    <s v="Addition-Unit"/>
    <d v="2025-12-01T00:00:00"/>
    <d v="2025-02-01T00:00:00"/>
    <s v="G374"/>
    <x v="1"/>
    <s v="DA10351-250010A"/>
    <x v="2"/>
    <x v="2"/>
    <s v="New Easement acquisition for Firesk"/>
    <n v="57223.63"/>
  </r>
  <r>
    <n v="202507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L22407-257100A"/>
    <x v="3"/>
    <x v="3"/>
    <s v="MLE 25 S Foothills Blvd - TY"/>
    <n v="7.68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01-09T00:00:00"/>
    <s v="G376"/>
    <x v="2"/>
    <s v="EXADVL0-257101R"/>
    <x v="4"/>
    <x v="4"/>
    <s v="Expired Customer Advances for Show"/>
    <n v="-5043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05-19T00:00:00"/>
    <s v="G376"/>
    <x v="2"/>
    <s v="EXADVP0-253101R"/>
    <x v="5"/>
    <x v="5"/>
    <s v="Expired Customer Advances for Presc"/>
    <n v="-103314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252402S"/>
    <x v="6"/>
    <x v="6"/>
    <s v="Drisco Pipe Replacement"/>
    <n v="112361.51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475-252100A"/>
    <x v="7"/>
    <x v="7"/>
    <s v="2&quot; PE Main Replacement AT 2475 BAR"/>
    <n v="1882.68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480-252100A"/>
    <x v="7"/>
    <x v="7"/>
    <s v="2&quot; PVC Leak Repair at 1460 Nautilus"/>
    <n v="1629.82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482-252100A"/>
    <x v="7"/>
    <x v="7"/>
    <s v="2&quot; PVC MAIN LEAK REPAIR AT 2649 ANI"/>
    <n v="1596.92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492-252100A"/>
    <x v="7"/>
    <x v="7"/>
    <s v="2&quot; PVC Main Repair at 2101 Palo Ver"/>
    <n v="1629.82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495-252100A"/>
    <x v="7"/>
    <x v="7"/>
    <s v="2&quot; PVC Main Repair at 1530 Palo Ver"/>
    <n v="3843.78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K22459-252406S"/>
    <x v="8"/>
    <x v="8"/>
    <s v="PVC - Replacement on Ames (Roosevel"/>
    <n v="165965.88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P22470-253500B"/>
    <x v="9"/>
    <x v="9"/>
    <s v="1134 Stetson Relocate"/>
    <n v="50383.06"/>
  </r>
  <r>
    <n v="202507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V22487-255100A"/>
    <x v="10"/>
    <x v="10"/>
    <s v="255100A HIT LINE SE CORNER 1298 FIN"/>
    <n v="9504.43"/>
  </r>
  <r>
    <n v="202507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1-15T00:00:00"/>
    <s v="G376"/>
    <x v="2"/>
    <s v="DK22394-252400S"/>
    <x v="11"/>
    <x v="11"/>
    <s v="SI - Upgrading System 6"/>
    <n v="4.79"/>
  </r>
  <r>
    <n v="202507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4-04-17T00:00:00"/>
    <s v="G376"/>
    <x v="2"/>
    <s v="DK22454-252100A"/>
    <x v="7"/>
    <x v="7"/>
    <s v="REPL - 4900 Industrial Blvd"/>
    <n v="4577.0200000000004"/>
  </r>
  <r>
    <n v="202507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F22479-251500B"/>
    <x v="12"/>
    <x v="12"/>
    <s v="LOWERING 2&quot; STL MAIN AT LINDA VISTA"/>
    <n v="23321.9"/>
  </r>
  <r>
    <n v="202507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L22461-257100A"/>
    <x v="3"/>
    <x v="3"/>
    <s v="Install and remove Ridgecrest St -"/>
    <n v="40528.33"/>
  </r>
  <r>
    <n v="202507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P22425-253100A"/>
    <x v="13"/>
    <x v="13"/>
    <s v="Jovian Dr. Remove"/>
    <n v="0"/>
  </r>
  <r>
    <n v="202507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P22468-253100A"/>
    <x v="13"/>
    <x v="13"/>
    <s v="737 FLORA ST C&amp;M REPAIR"/>
    <n v="9934.2900000000009"/>
  </r>
  <r>
    <n v="202507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P22470-253500B"/>
    <x v="9"/>
    <x v="9"/>
    <s v="1134 Stetson Relocate"/>
    <n v="0"/>
  </r>
  <r>
    <n v="202507"/>
    <s v="032"/>
    <s v="16025.0101-Plant in Service"/>
    <s v="XX"/>
    <s v="XX"/>
    <s v="0000"/>
    <s v="00000"/>
    <s v="37600301"/>
    <s v="Other Equipment-G376"/>
    <s v="Late Charge Unitization"/>
    <s v="Addition"/>
    <s v="Addition-Unit"/>
    <d v="2025-01-01T00:00:00"/>
    <d v="2025-03-01T00:00:00"/>
    <s v="G376"/>
    <x v="2"/>
    <s v="DK22394-252400S"/>
    <x v="11"/>
    <x v="11"/>
    <s v="SI - Upgrading System 6"/>
    <n v="63.61"/>
  </r>
  <r>
    <n v="202507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2387A"/>
    <x v="14"/>
    <x v="14"/>
    <s v="Other Distr Eq CP-Bl - King"/>
    <n v="1680.93"/>
  </r>
  <r>
    <n v="202507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3387A"/>
    <x v="15"/>
    <x v="15"/>
    <s v="Other Distr Equip CP-Bl-Pres"/>
    <n v="1409.09"/>
  </r>
  <r>
    <n v="202507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5387A"/>
    <x v="16"/>
    <x v="16"/>
    <s v="Other Distr Eq CP - Bl - Verde"/>
    <n v="14083.52"/>
  </r>
  <r>
    <n v="202507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6387A"/>
    <x v="17"/>
    <x v="17"/>
    <s v="Other Distr Eq CP - Bl - Nog"/>
    <n v="279.54000000000002"/>
  </r>
  <r>
    <n v="202507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7387A"/>
    <x v="18"/>
    <x v="18"/>
    <s v="Other Distr Equip CP-Bl - SL"/>
    <n v="22689.86"/>
  </r>
  <r>
    <n v="202508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H22495-252100A"/>
    <x v="7"/>
    <x v="7"/>
    <s v="2&quot; PVC Main Repair at 1530 Palo Ver"/>
    <n v="128.96"/>
  </r>
  <r>
    <n v="202508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K22459-252406S"/>
    <x v="8"/>
    <x v="8"/>
    <s v="PVC - Replacement on Ames (Roosevel"/>
    <n v="4058.22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F21673-251100A"/>
    <x v="19"/>
    <x v="19"/>
    <s v="SHADOW MOUNTAIN PHASE 2"/>
    <n v="54665.9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F22416-251100A"/>
    <x v="19"/>
    <x v="19"/>
    <s v="STONEMAN BLVD 2&quot; PE MLE"/>
    <n v="8297.07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F22457-251100A"/>
    <x v="19"/>
    <x v="19"/>
    <s v="PONDEROSA PARKWAY BLDG 9-13 MLE"/>
    <n v="12979.53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509-252100A"/>
    <x v="7"/>
    <x v="7"/>
    <s v="2&quot; PVC MAIN REPAIR AT 2640 LAVERNE"/>
    <n v="2970.36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523-252100A"/>
    <x v="7"/>
    <x v="7"/>
    <s v="2&quot; PE main Leak Repair at 705 Meado"/>
    <n v="1859.37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535-252100A"/>
    <x v="7"/>
    <x v="7"/>
    <s v="2&quot; PVC Leak Repair at 580 Knobhill"/>
    <n v="2194.89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H22536-252100A"/>
    <x v="7"/>
    <x v="7"/>
    <s v="2&quot; PVC Leak Repair at 1639 Russell"/>
    <n v="1886.24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K22466-252400S"/>
    <x v="11"/>
    <x v="11"/>
    <s v="MLE - Marshall St from Suffock Ave"/>
    <n v="88347.68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K22489-252406S"/>
    <x v="8"/>
    <x v="8"/>
    <s v="PVC Replacement on Ames Ave (Benton"/>
    <n v="156379.35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L22442-257100A"/>
    <x v="3"/>
    <x v="3"/>
    <s v="MLE 7th St S - SF"/>
    <n v="12415.41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P22502-253100A"/>
    <x v="13"/>
    <x v="13"/>
    <s v="Rosser St C&amp;M Repair"/>
    <n v="3074.07"/>
  </r>
  <r>
    <n v="202508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3-01T00:00:00"/>
    <s v="G376"/>
    <x v="2"/>
    <s v="DV22455-255100A"/>
    <x v="10"/>
    <x v="10"/>
    <s v="1464 DAVIDSON DR MLE"/>
    <n v="28836.57"/>
  </r>
  <r>
    <n v="202508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4-04-17T00:00:00"/>
    <s v="G376"/>
    <x v="2"/>
    <s v="DK22454-252100A"/>
    <x v="7"/>
    <x v="7"/>
    <s v="REPL - 4900 Industrial Blvd"/>
    <n v="911.28"/>
  </r>
  <r>
    <n v="202508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1-15T00:00:00"/>
    <s v="G376"/>
    <x v="2"/>
    <s v="DF22479-251500B"/>
    <x v="12"/>
    <x v="12"/>
    <s v="LOWERING 2&quot; STL MAIN AT LINDA VISTA"/>
    <n v="1933.9"/>
  </r>
  <r>
    <n v="202508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1-15T00:00:00"/>
    <s v="G376"/>
    <x v="2"/>
    <s v="DL22461-257100A"/>
    <x v="3"/>
    <x v="3"/>
    <s v="Install and remove Ridgecrest St -"/>
    <n v="3037.09"/>
  </r>
  <r>
    <n v="202508"/>
    <s v="032"/>
    <s v="16025.0101-Plant in Service"/>
    <s v="XX"/>
    <s v="XX"/>
    <s v="0000"/>
    <s v="00000"/>
    <s v="37600201"/>
    <s v="Steel Pipe-G376"/>
    <s v="Work Order Addition"/>
    <s v="Addition"/>
    <s v="Addition-Unit"/>
    <d v="2020-01-01T00:00:00"/>
    <d v="2020-09-19T00:00:00"/>
    <s v="G376"/>
    <x v="2"/>
    <s v="251101R"/>
    <x v="20"/>
    <x v="20"/>
    <s v="Mains - Blkt Refunds - Flag"/>
    <n v="-11868"/>
  </r>
  <r>
    <n v="202508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F22511-251100A"/>
    <x v="19"/>
    <x v="19"/>
    <s v="ABANDONED MAIN BONITO ST"/>
    <n v="0"/>
  </r>
  <r>
    <n v="202508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K22439-252100A"/>
    <x v="7"/>
    <x v="7"/>
    <s v="CONT - RELOCATE 2336 MARLENE AVE"/>
    <n v="1880.86"/>
  </r>
  <r>
    <n v="202508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1-15T00:00:00"/>
    <s v="G376"/>
    <x v="2"/>
    <s v="DP22498-253500B"/>
    <x v="9"/>
    <x v="9"/>
    <s v="2201 View Dr. Reloate"/>
    <n v="26416.89"/>
  </r>
  <r>
    <n v="202508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1387A"/>
    <x v="21"/>
    <x v="21"/>
    <s v="Other Distr Equip CP-Bl - Flag"/>
    <n v="829.76"/>
  </r>
  <r>
    <n v="202508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2387A"/>
    <x v="14"/>
    <x v="14"/>
    <s v="Other Distr Eq CP-Bl - King"/>
    <n v="6295.02"/>
  </r>
  <r>
    <n v="202508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3387A"/>
    <x v="15"/>
    <x v="15"/>
    <s v="Other Distr Equip CP-Bl-Pres"/>
    <n v="7762.72"/>
  </r>
  <r>
    <n v="202508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5387A"/>
    <x v="16"/>
    <x v="16"/>
    <s v="Other Distr Eq CP - Bl - Verde"/>
    <n v="-5121.8500000000004"/>
  </r>
  <r>
    <n v="202508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6387A"/>
    <x v="17"/>
    <x v="17"/>
    <s v="Other Distr Eq CP - Bl - Nog"/>
    <n v="14421.73"/>
  </r>
  <r>
    <n v="202508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3-01T00:00:00"/>
    <s v="G376"/>
    <x v="2"/>
    <s v="257387A"/>
    <x v="18"/>
    <x v="18"/>
    <s v="Other Distr Equip CP-Bl - SL"/>
    <n v="1206.0999999999999"/>
  </r>
  <r>
    <n v="202509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H22495-252100A"/>
    <x v="7"/>
    <x v="7"/>
    <s v="2&quot; PVC Main Repair at 1530 Palo Ver"/>
    <n v="33.53"/>
  </r>
  <r>
    <n v="202509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K22435-252406S"/>
    <x v="8"/>
    <x v="8"/>
    <s v="PVC - Replacement on Potter (Melody"/>
    <n v="-2578.2800000000002"/>
  </r>
  <r>
    <n v="202509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K22459-252406S"/>
    <x v="8"/>
    <x v="8"/>
    <s v="PVC - Replacement on Ames (Roosevel"/>
    <n v="3389.89"/>
  </r>
  <r>
    <n v="202509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K22489-252406S"/>
    <x v="8"/>
    <x v="8"/>
    <s v="PVC Replacement on Ames Ave (Benton"/>
    <n v="332.5"/>
  </r>
  <r>
    <n v="202509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F22501-251100A"/>
    <x v="19"/>
    <x v="19"/>
    <s v="CIONE RANCH 2&quot; PE MLE"/>
    <n v="451.21"/>
  </r>
  <r>
    <n v="202509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252402S"/>
    <x v="6"/>
    <x v="6"/>
    <s v="Drisco Pipe Replacement"/>
    <n v="340288.14"/>
  </r>
  <r>
    <n v="202509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F22501-251100A"/>
    <x v="19"/>
    <x v="19"/>
    <s v="CIONE RANCH 2&quot; PE MLE"/>
    <n v="18054.310000000001"/>
  </r>
  <r>
    <n v="202509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H22541-252100A"/>
    <x v="7"/>
    <x v="7"/>
    <s v="2&quot; PE Main Leak Repair at 1902 Will"/>
    <n v="2629.53"/>
  </r>
  <r>
    <n v="202509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445-252100A"/>
    <x v="7"/>
    <x v="7"/>
    <s v="MLE - Kingman Crossing Tract E"/>
    <n v="115263.87"/>
  </r>
  <r>
    <n v="202509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506-252406S"/>
    <x v="8"/>
    <x v="8"/>
    <s v="PVC Replacement on Ames (Bank to Me"/>
    <n v="184536.58"/>
  </r>
  <r>
    <n v="202509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L22534-257100A"/>
    <x v="3"/>
    <x v="3"/>
    <s v="Lower 2 inch PE Main Line 214 Verde"/>
    <n v="571.54999999999995"/>
  </r>
  <r>
    <n v="202509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2256-253401A"/>
    <x v="22"/>
    <x v="22"/>
    <s v="PVC Replace Rd 2 South Ph1"/>
    <n v="226189.62"/>
  </r>
  <r>
    <n v="202509"/>
    <s v="032"/>
    <s v="16025.0101-Plant in Service"/>
    <s v="XX"/>
    <s v="XX"/>
    <s v="0000"/>
    <s v="00000"/>
    <s v="37600201"/>
    <s v="Steel Pipe-G376"/>
    <s v="Work Order Addition"/>
    <s v="Addition"/>
    <s v="Addition-Unit"/>
    <d v="2020-01-01T00:00:00"/>
    <d v="2020-09-19T00:00:00"/>
    <s v="G376"/>
    <x v="2"/>
    <s v="EXADVK0-252101R"/>
    <x v="23"/>
    <x v="23"/>
    <s v="Expired Customer Advances for Kingm"/>
    <n v="-4654"/>
  </r>
  <r>
    <n v="202509"/>
    <s v="032"/>
    <s v="16025.0101-Plant in Service"/>
    <s v="XX"/>
    <s v="XX"/>
    <s v="0000"/>
    <s v="00000"/>
    <s v="37600201"/>
    <s v="Steel Pipe-G376"/>
    <s v="Work Order Addition"/>
    <s v="Addition"/>
    <s v="Addition-Unit"/>
    <d v="2020-01-01T00:00:00"/>
    <d v="2020-09-19T00:00:00"/>
    <s v="G376"/>
    <x v="2"/>
    <s v="EXADVL0-257101R"/>
    <x v="4"/>
    <x v="4"/>
    <s v="Expired Customer Advances for Show"/>
    <n v="-283"/>
  </r>
  <r>
    <n v="202509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252402S"/>
    <x v="6"/>
    <x v="6"/>
    <s v="Drisco Pipe Replacement"/>
    <n v="0"/>
  </r>
  <r>
    <n v="202509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F22499-251100A"/>
    <x v="19"/>
    <x v="19"/>
    <s v="ARROWHEAD CENTER ST ENCROACHMENT"/>
    <n v="37343.22"/>
  </r>
  <r>
    <n v="202509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K22540-252100A"/>
    <x v="7"/>
    <x v="7"/>
    <s v="LEAK Repair &amp; Repl - 3674 Sunshine"/>
    <n v="7319.18"/>
  </r>
  <r>
    <n v="202509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P22472-253500B"/>
    <x v="9"/>
    <x v="9"/>
    <s v="Hartin/Stetson Relocate"/>
    <n v="139660.31"/>
  </r>
  <r>
    <n v="202509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S22446-256100A"/>
    <x v="24"/>
    <x v="24"/>
    <s v="Relocate about 200' of 2&quot; STL Gas"/>
    <n v="65483.8"/>
  </r>
  <r>
    <n v="202509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1387A"/>
    <x v="21"/>
    <x v="21"/>
    <s v="Other Distr Equip CP-Bl - Flag"/>
    <n v="227.91"/>
  </r>
  <r>
    <n v="202509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2387A"/>
    <x v="14"/>
    <x v="14"/>
    <s v="Other Distr Eq CP-Bl - King"/>
    <n v="7510.91"/>
  </r>
  <r>
    <n v="202509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3387A"/>
    <x v="15"/>
    <x v="15"/>
    <s v="Other Distr Equip CP-Bl-Pres"/>
    <n v="4264.9399999999996"/>
  </r>
  <r>
    <n v="202509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6387A"/>
    <x v="17"/>
    <x v="17"/>
    <s v="Other Distr Eq CP - Bl - Nog"/>
    <n v="21081.4"/>
  </r>
  <r>
    <n v="202509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7387A"/>
    <x v="18"/>
    <x v="18"/>
    <s v="Other Distr Equip CP-Bl - SL"/>
    <n v="3353.87"/>
  </r>
  <r>
    <n v="202510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F22501-251100A"/>
    <x v="19"/>
    <x v="19"/>
    <s v="CIONE RANCH 2&quot; PE MLE"/>
    <n v="227.35"/>
  </r>
  <r>
    <n v="202510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L22534-257100A"/>
    <x v="3"/>
    <x v="3"/>
    <s v="Lower 2 inch PE Main Line 214 Verde"/>
    <n v="2034.81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255101R"/>
    <x v="25"/>
    <x v="25"/>
    <s v="Mains - Blkt Refunds- Verde"/>
    <n v="-6458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EXADVL0-257101R"/>
    <x v="4"/>
    <x v="4"/>
    <s v="Expired Customer Advances for Show"/>
    <n v="-301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EXADVP0-253101R"/>
    <x v="5"/>
    <x v="5"/>
    <s v="Expired Customer Advances for Presc"/>
    <n v="-3809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252402S"/>
    <x v="6"/>
    <x v="6"/>
    <s v="Drisco Pipe Replacement"/>
    <n v="149382.88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F22085-251100A"/>
    <x v="19"/>
    <x v="19"/>
    <s v="JUNIPER POINT PHASE 2 AND JUNIPER P"/>
    <n v="87758.43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F22428-251100A"/>
    <x v="19"/>
    <x v="19"/>
    <s v="OPEN SKY 2&quot; PE MLE"/>
    <n v="5586.12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F22462-251100A"/>
    <x v="19"/>
    <x v="19"/>
    <s v="TIMBER SKY - PHASE 5"/>
    <n v="81915.649999999994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F22561-251100A"/>
    <x v="19"/>
    <x v="19"/>
    <s v="RANCH AT THE PEAKS REPLACEMENT"/>
    <n v="12969.64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H22417-252100A"/>
    <x v="7"/>
    <x v="7"/>
    <s v="2&quot; PVC MAIN LEAK REPAIR AT 2663 STI"/>
    <n v="2239.73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H22418-252100A"/>
    <x v="7"/>
    <x v="7"/>
    <s v="2&quot; PVC MAIN LEAK REPAIR AT 500 ACOM"/>
    <n v="3772.98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448-252406S"/>
    <x v="8"/>
    <x v="8"/>
    <s v="PVC - Abandonment on Potter Ave."/>
    <n v="0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L22437-257100A"/>
    <x v="3"/>
    <x v="3"/>
    <s v="MLE 1401 Amanda Dr Sp 7-11 - LS"/>
    <n v="735.07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2249-253100A"/>
    <x v="13"/>
    <x v="13"/>
    <s v="Granville Unit 17"/>
    <n v="248138.61"/>
  </r>
  <r>
    <n v="202510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2478-253100A"/>
    <x v="13"/>
    <x v="13"/>
    <s v="South Ranch 2B"/>
    <n v="58052.13"/>
  </r>
  <r>
    <n v="202510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K22540-252100A"/>
    <x v="7"/>
    <x v="7"/>
    <s v="LEAK Repair &amp; Repl - 3674 Sunshine"/>
    <n v="642.49"/>
  </r>
  <r>
    <n v="202510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L22583-257100A"/>
    <x v="3"/>
    <x v="3"/>
    <s v="Remove Dresser - 152 W Buffalo - HB"/>
    <n v="17.27"/>
  </r>
  <r>
    <n v="202510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S22446-256100A"/>
    <x v="24"/>
    <x v="24"/>
    <s v="Relocate about 200' of 2&quot; STL Gas"/>
    <n v="-68570"/>
  </r>
  <r>
    <n v="202510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252402S"/>
    <x v="6"/>
    <x v="6"/>
    <s v="Drisco Pipe Replacement"/>
    <n v="0"/>
  </r>
  <r>
    <n v="202510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F22545-251500B"/>
    <x v="12"/>
    <x v="12"/>
    <s v="ARROWHEAD REPLACEMENT"/>
    <n v="43504.24"/>
  </r>
  <r>
    <n v="202510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L22546-257100A"/>
    <x v="3"/>
    <x v="3"/>
    <s v="Install Remove 1209 Apache Av - WN"/>
    <n v="2798.07"/>
  </r>
  <r>
    <n v="202510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L22583-257100A"/>
    <x v="3"/>
    <x v="3"/>
    <s v="Remove Dresser - 152 W Buffalo - HB"/>
    <n v="2464.4299999999998"/>
  </r>
  <r>
    <n v="202510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P22433-253100A"/>
    <x v="13"/>
    <x v="13"/>
    <s v="126 HILLSIDE C&amp;M REPAIR"/>
    <n v="8786.5300000000007"/>
  </r>
  <r>
    <n v="202510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S22521-256101A"/>
    <x v="26"/>
    <x v="26"/>
    <s v="Remove Gas Valve in Front of 2340 C"/>
    <n v="6345.86"/>
  </r>
  <r>
    <n v="202510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1387A"/>
    <x v="21"/>
    <x v="21"/>
    <s v="Other Distr Equip CP-Bl - Flag"/>
    <n v="539.63"/>
  </r>
  <r>
    <n v="202510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2387A"/>
    <x v="14"/>
    <x v="14"/>
    <s v="Other Distr Eq CP-Bl - King"/>
    <n v="8502.16"/>
  </r>
  <r>
    <n v="202510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3387A"/>
    <x v="15"/>
    <x v="15"/>
    <s v="Other Distr Equip CP-Bl-Pres"/>
    <n v="1827.03"/>
  </r>
  <r>
    <n v="202510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5387A"/>
    <x v="16"/>
    <x v="16"/>
    <s v="Other Distr Eq CP - Bl - Verde"/>
    <n v="125.34"/>
  </r>
  <r>
    <n v="202510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6387A"/>
    <x v="17"/>
    <x v="17"/>
    <s v="Other Distr Eq CP - Bl - Nog"/>
    <n v="10958.87"/>
  </r>
  <r>
    <n v="202510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7387A"/>
    <x v="18"/>
    <x v="18"/>
    <s v="Other Distr Equip CP-Bl - SL"/>
    <n v="3267.96"/>
  </r>
  <r>
    <n v="202511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K22489-252406S"/>
    <x v="8"/>
    <x v="8"/>
    <s v="PVC Replacement on Ames Ave (Benton"/>
    <n v="3863.15"/>
  </r>
  <r>
    <n v="202511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K22525-252100A"/>
    <x v="7"/>
    <x v="7"/>
    <s v="MLE - Rancho Santa Fe Tract G"/>
    <n v="1112.53"/>
  </r>
  <r>
    <n v="202511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K22530-252406S"/>
    <x v="8"/>
    <x v="8"/>
    <s v="PVC Replacement on Ames (Melody to"/>
    <n v="662.56"/>
  </r>
  <r>
    <n v="20251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251101R"/>
    <x v="20"/>
    <x v="20"/>
    <s v="Mains - Blkt Refunds - Flag"/>
    <n v="-8106"/>
  </r>
  <r>
    <n v="20251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EXADVK0-252101R"/>
    <x v="23"/>
    <x v="23"/>
    <s v="Expired Customer Advances for Kingm"/>
    <n v="-30475"/>
  </r>
  <r>
    <n v="20251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F22517-251100A"/>
    <x v="19"/>
    <x v="19"/>
    <s v="AUTUMN DR 2&quot; PE MLE"/>
    <n v="13858.38"/>
  </r>
  <r>
    <n v="20251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525-252100A"/>
    <x v="7"/>
    <x v="7"/>
    <s v="MLE - Rancho Santa Fe Tract G"/>
    <n v="116813.28"/>
  </r>
  <r>
    <n v="20251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530-252406S"/>
    <x v="8"/>
    <x v="8"/>
    <s v="PVC Replacement on Ames (Melody to"/>
    <n v="179115.16"/>
  </r>
  <r>
    <n v="20251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2443-253100A"/>
    <x v="13"/>
    <x v="13"/>
    <s v="Astoria 2A"/>
    <n v="65083.23"/>
  </r>
  <r>
    <n v="202511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4-01-01T00:00:00"/>
    <d v="2024-05-03T00:00:00"/>
    <s v="G376"/>
    <x v="2"/>
    <s v="DF22370-251100A"/>
    <x v="19"/>
    <x v="19"/>
    <s v="EMERGENCY MEADE LN 4&quot; STL MAIN"/>
    <n v="0"/>
  </r>
  <r>
    <n v="202511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K22540-252100A"/>
    <x v="7"/>
    <x v="7"/>
    <s v="LEAK Repair &amp; Repl - 3674 Sunshine"/>
    <n v="3.44"/>
  </r>
  <r>
    <n v="202511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L22583-257100A"/>
    <x v="3"/>
    <x v="3"/>
    <s v="Remove Dresser - 152 W Buffalo - HB"/>
    <n v="840.8"/>
  </r>
  <r>
    <n v="202511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S22529-256100A"/>
    <x v="24"/>
    <x v="24"/>
    <s v="Lower Exposed 2&quot; STL Gas Main &amp; Aba"/>
    <n v="37706.83"/>
  </r>
  <r>
    <n v="202511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S22585-256100A"/>
    <x v="24"/>
    <x v="24"/>
    <s v="Replace 3' of 2&quot; STL Gas Main at 30"/>
    <n v="3812.94"/>
  </r>
  <r>
    <n v="20251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1387A"/>
    <x v="21"/>
    <x v="21"/>
    <s v="Other Distr Equip CP-Bl - Flag"/>
    <n v="4284.87"/>
  </r>
  <r>
    <n v="20251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2387A"/>
    <x v="14"/>
    <x v="14"/>
    <s v="Other Distr Eq CP-Bl - King"/>
    <n v="14668.55"/>
  </r>
  <r>
    <n v="20251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3387A"/>
    <x v="15"/>
    <x v="15"/>
    <s v="Other Distr Equip CP-Bl-Pres"/>
    <n v="151595.31"/>
  </r>
  <r>
    <n v="20251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5387A"/>
    <x v="16"/>
    <x v="16"/>
    <s v="Other Distr Eq CP - Bl - Verde"/>
    <n v="25.73"/>
  </r>
  <r>
    <n v="20251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6387A"/>
    <x v="17"/>
    <x v="17"/>
    <s v="Other Distr Eq CP - Bl - Nog"/>
    <n v="6344.61"/>
  </r>
  <r>
    <n v="20251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7387A"/>
    <x v="18"/>
    <x v="18"/>
    <s v="Other Distr Equip CP-Bl - SL"/>
    <n v="2413.14"/>
  </r>
  <r>
    <n v="202512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3-01T00:00:00"/>
    <s v="G376"/>
    <x v="2"/>
    <s v="DK22489-252406S"/>
    <x v="8"/>
    <x v="8"/>
    <s v="PVC Replacement on Ames Ave (Benton"/>
    <n v="1025.79"/>
  </r>
  <r>
    <n v="202512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K22525-252100A"/>
    <x v="7"/>
    <x v="7"/>
    <s v="MLE - Rancho Santa Fe Tract G"/>
    <n v="441.98"/>
  </r>
  <r>
    <n v="202512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K22530-252406S"/>
    <x v="8"/>
    <x v="8"/>
    <s v="PVC Replacement on Ames (Melody to"/>
    <n v="587.41999999999996"/>
  </r>
  <r>
    <n v="202512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P22249-253100A"/>
    <x v="13"/>
    <x v="13"/>
    <s v="Granville Unit 17"/>
    <n v="-11453.48"/>
  </r>
  <r>
    <n v="202512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P22443-253100A"/>
    <x v="13"/>
    <x v="13"/>
    <s v="Astoria 2A"/>
    <n v="-79.790000000000006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EXADVK0-252101R"/>
    <x v="23"/>
    <x v="23"/>
    <s v="Expired Customer Advances for Kingm"/>
    <n v="-48157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EXADVL0-257101R"/>
    <x v="4"/>
    <x v="4"/>
    <s v="Expired Customer Advances for Show"/>
    <n v="-2488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0-01-01T00:00:00"/>
    <d v="2020-10-20T00:00:00"/>
    <s v="G376"/>
    <x v="2"/>
    <s v="EXADVP0-253101R"/>
    <x v="5"/>
    <x v="5"/>
    <s v="Expired Customer Advances for Presc"/>
    <n v="-38086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252402S"/>
    <x v="6"/>
    <x v="6"/>
    <s v="Drisco Pipe Replacement"/>
    <n v="855243.66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H22584-252100A"/>
    <x v="7"/>
    <x v="7"/>
    <s v="REPAIR HIT 1&quot; PVC MAIN 1739 RUBY LN"/>
    <n v="1648.76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490-252100A"/>
    <x v="7"/>
    <x v="7"/>
    <s v="LEAK Repair &amp; Repl - Intersection o"/>
    <n v="0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555-252406S"/>
    <x v="8"/>
    <x v="8"/>
    <s v="2&quot; PVC Abandonment on Ames (Rooseve"/>
    <n v="630.07000000000005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1892-253100A"/>
    <x v="13"/>
    <x v="13"/>
    <s v="Ponderosa Meadows"/>
    <n v="18426.8"/>
  </r>
  <r>
    <n v="20251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2209-253100A"/>
    <x v="13"/>
    <x v="13"/>
    <s v="Main St-Humboldt Relocate"/>
    <n v="120895.89"/>
  </r>
  <r>
    <n v="202512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P22472-253500B"/>
    <x v="9"/>
    <x v="9"/>
    <s v="Hartin/Stetson Relocate"/>
    <n v="15591.75"/>
  </r>
  <r>
    <n v="20251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252402S"/>
    <x v="6"/>
    <x v="6"/>
    <s v="Drisco Pipe Replacement"/>
    <n v="15.01"/>
  </r>
  <r>
    <n v="20251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K22490-252100A"/>
    <x v="7"/>
    <x v="7"/>
    <s v="LEAK Repair &amp; Repl - Intersection o"/>
    <n v="16815.080000000002"/>
  </r>
  <r>
    <n v="20251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K22567-252100A"/>
    <x v="7"/>
    <x v="7"/>
    <s v="LEAK Repair &amp; Repl - 2216 Gates Ave"/>
    <n v="2960.2"/>
  </r>
  <r>
    <n v="20251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P21892-253100A"/>
    <x v="13"/>
    <x v="13"/>
    <s v="Ponderosa Meadows"/>
    <n v="0"/>
  </r>
  <r>
    <n v="20251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P22209-253100A"/>
    <x v="13"/>
    <x v="13"/>
    <s v="Main St-Humboldt Relocate"/>
    <n v="53473.19"/>
  </r>
  <r>
    <n v="20251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P22597-253100A"/>
    <x v="13"/>
    <x v="13"/>
    <s v="Thumb Butte Rd &amp; Country Club Cir R"/>
    <n v="19630.21"/>
  </r>
  <r>
    <n v="20251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S22522-256101A"/>
    <x v="26"/>
    <x v="26"/>
    <s v="Remove Gas Valve in Front of 2338 C"/>
    <n v="5501.93"/>
  </r>
  <r>
    <n v="20251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1387A"/>
    <x v="21"/>
    <x v="21"/>
    <s v="Other Distr Equip CP-Bl - Flag"/>
    <n v="2493.64"/>
  </r>
  <r>
    <n v="20251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2387A"/>
    <x v="14"/>
    <x v="14"/>
    <s v="Other Distr Eq CP-Bl - King"/>
    <n v="1457.01"/>
  </r>
  <r>
    <n v="20251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3387A"/>
    <x v="15"/>
    <x v="15"/>
    <s v="Other Distr Equip CP-Bl-Pres"/>
    <n v="40802.14"/>
  </r>
  <r>
    <n v="20251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6387A"/>
    <x v="17"/>
    <x v="17"/>
    <s v="Other Distr Eq CP - Bl - Nog"/>
    <n v="8651.64"/>
  </r>
  <r>
    <n v="20251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5-01-01T00:00:00"/>
    <d v="2025-09-01T00:00:00"/>
    <s v="G376"/>
    <x v="2"/>
    <s v="257387A"/>
    <x v="18"/>
    <x v="18"/>
    <s v="Other Distr Equip CP-Bl - SL"/>
    <n v="3732.68"/>
  </r>
  <r>
    <n v="202601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4-01-01T00:00:00"/>
    <d v="2023-07-20T00:00:00"/>
    <s v="G376"/>
    <x v="2"/>
    <s v="DP22162-253100A"/>
    <x v="13"/>
    <x v="13"/>
    <s v="645 Sky Terrace Dr. C&amp;M Repair"/>
    <n v="0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1-01-01T00:00:00"/>
    <d v="2021-01-08T00:00:00"/>
    <s v="G376"/>
    <x v="2"/>
    <s v="251101R"/>
    <x v="20"/>
    <x v="20"/>
    <s v="Mains - Blkt Refunds - Flag"/>
    <n v="-2482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1-01-01T00:00:00"/>
    <d v="2021-01-08T00:00:00"/>
    <s v="G376"/>
    <x v="2"/>
    <s v="EXADVK0-252101R"/>
    <x v="23"/>
    <x v="23"/>
    <s v="Expired Customer Advances for Kingm"/>
    <n v="-5114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H22591-252100A"/>
    <x v="7"/>
    <x v="7"/>
    <s v="2&quot; PE MAIN Replacement to remove pe"/>
    <n v="3169.44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H22603-252401S"/>
    <x v="27"/>
    <x v="27"/>
    <s v="2&quot; Pe to PVC transition leaking on"/>
    <n v="18872.259999999998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H22617-252100A"/>
    <x v="7"/>
    <x v="7"/>
    <s v="Repair leak on tee and 90 at inters"/>
    <n v="1661.83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K22556-252406S"/>
    <x v="8"/>
    <x v="8"/>
    <s v="2&quot; PVC Replacement on Suffock (Roos"/>
    <n v="119030.5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L22557-257100A"/>
    <x v="3"/>
    <x v="3"/>
    <s v="MLE Autumn Harvest Subdivision - SF"/>
    <n v="6486.03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L22578-257100A"/>
    <x v="3"/>
    <x v="3"/>
    <s v="MLE 1551 W Papermill Rd - TY"/>
    <n v="6774.07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2441-253100A"/>
    <x v="13"/>
    <x v="13"/>
    <s v="Stringfield Ph1B"/>
    <n v="123822.84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P22496-253100A"/>
    <x v="13"/>
    <x v="13"/>
    <s v="Pronghorn Ranch, Phase 3"/>
    <n v="28563.27"/>
  </r>
  <r>
    <n v="202601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06-17T00:00:00"/>
    <s v="G376"/>
    <x v="2"/>
    <s v="DS22611-256100A"/>
    <x v="24"/>
    <x v="24"/>
    <s v="Relocate 4&quot; PE Gas Main Along N. Lo"/>
    <n v="139089.79999999999"/>
  </r>
  <r>
    <n v="202601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P22597-253100A"/>
    <x v="13"/>
    <x v="13"/>
    <s v="Thumb Butte Rd &amp; Country Club Cir R"/>
    <n v="3119.21"/>
  </r>
  <r>
    <n v="202601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F22613-251100A"/>
    <x v="19"/>
    <x v="19"/>
    <s v="SIXTH AND MAIN ST 3&quot; RELO"/>
    <n v="13389.36"/>
  </r>
  <r>
    <n v="202601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7-08T00:00:00"/>
    <s v="G376"/>
    <x v="2"/>
    <s v="DV22599-255100A"/>
    <x v="10"/>
    <x v="10"/>
    <s v="RELOCATING 65' OF 2&quot; FB FOREST RD S"/>
    <n v="21519.81"/>
  </r>
  <r>
    <n v="20260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1-01T00:00:00"/>
    <s v="G376"/>
    <x v="2"/>
    <s v="251387A"/>
    <x v="21"/>
    <x v="21"/>
    <s v="Other Distr Equip CP-Bl - Flag"/>
    <n v="1479.94"/>
  </r>
  <r>
    <n v="20260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1-01T00:00:00"/>
    <s v="G376"/>
    <x v="2"/>
    <s v="252387A"/>
    <x v="14"/>
    <x v="14"/>
    <s v="Other Distr Eq CP-Bl - King"/>
    <n v="5399.87"/>
  </r>
  <r>
    <n v="20260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1-01T00:00:00"/>
    <s v="G376"/>
    <x v="2"/>
    <s v="253387A"/>
    <x v="15"/>
    <x v="15"/>
    <s v="Other Distr Equip CP-Bl-Pres"/>
    <n v="2058.9"/>
  </r>
  <r>
    <n v="20260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1-01T00:00:00"/>
    <s v="G376"/>
    <x v="2"/>
    <s v="256387A"/>
    <x v="17"/>
    <x v="17"/>
    <s v="Other Distr Eq CP - Bl - Nog"/>
    <n v="2525.5"/>
  </r>
  <r>
    <n v="202601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1-01T00:00:00"/>
    <s v="G376"/>
    <x v="2"/>
    <s v="257387A"/>
    <x v="18"/>
    <x v="18"/>
    <s v="Other Distr Equip CP-Bl - SL"/>
    <n v="578.20000000000005"/>
  </r>
  <r>
    <n v="202602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K22556-252406S"/>
    <x v="8"/>
    <x v="8"/>
    <s v="2&quot; PVC Replacement on Suffock (Roos"/>
    <n v="199.99"/>
  </r>
  <r>
    <n v="202602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1-03T00:00:00"/>
    <s v="G376"/>
    <x v="2"/>
    <s v="DL22503-257100A"/>
    <x v="3"/>
    <x v="3"/>
    <s v="MLE 1818 E Arrowhead Ln - PT"/>
    <n v="7.3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1-01-01T00:00:00"/>
    <d v="2021-01-08T00:00:00"/>
    <s v="G376"/>
    <x v="2"/>
    <s v="255101R"/>
    <x v="25"/>
    <x v="25"/>
    <s v="Mains - Blkt Refunds- Verde"/>
    <n v="-1890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1-01-01T00:00:00"/>
    <d v="2021-01-08T00:00:00"/>
    <s v="G376"/>
    <x v="2"/>
    <s v="EXADVK0-252101R"/>
    <x v="23"/>
    <x v="23"/>
    <s v="Expired Customer Advances for Kingm"/>
    <n v="-9577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1-01-01T00:00:00"/>
    <d v="2021-01-08T00:00:00"/>
    <s v="G376"/>
    <x v="2"/>
    <s v="EXADVL0-257101R"/>
    <x v="4"/>
    <x v="4"/>
    <s v="Expired Customer Advances for Show"/>
    <n v="-4069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1-01-01T00:00:00"/>
    <d v="2021-01-08T00:00:00"/>
    <s v="G376"/>
    <x v="2"/>
    <s v="EXADVP0-253101R"/>
    <x v="5"/>
    <x v="5"/>
    <s v="Expired Customer Advances for Presc"/>
    <n v="-77966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F22594-251100A"/>
    <x v="19"/>
    <x v="19"/>
    <s v="GOLDEN MEADOWS TRL 2&quot; PE MLE"/>
    <n v="9186.1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F22621-251100A"/>
    <x v="19"/>
    <x v="19"/>
    <s v="MESA TRL 2 INCH RELO"/>
    <n v="8685.2999999999993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H22526-252100A"/>
    <x v="7"/>
    <x v="7"/>
    <s v="2&quot; PVC Main Replacement at 2795 Squ"/>
    <n v="2921.32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H22527-252100A"/>
    <x v="7"/>
    <x v="7"/>
    <s v="2&quot; PE Main Extension at 1642 Linda"/>
    <n v="2808.16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H22586-252100A"/>
    <x v="7"/>
    <x v="7"/>
    <s v="2&quot; PE MLE North Pointe Phase F"/>
    <n v="57876.51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H22587-252100A"/>
    <x v="7"/>
    <x v="7"/>
    <s v="2&quot; PVC MAIN replacement to kill 1&quot;"/>
    <n v="2636.12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H22588-252100A"/>
    <x v="7"/>
    <x v="7"/>
    <s v="2&quot; PE MAIN replacement to kill 1&quot; d"/>
    <n v="3224.86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H22589-252100A"/>
    <x v="7"/>
    <x v="7"/>
    <s v="2&quot; PE MAIN replacement to ELIMINATE"/>
    <n v="3398.11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H22590-252100A"/>
    <x v="7"/>
    <x v="7"/>
    <s v="2&quot; PVC MAIN replacement to kill 1&quot;"/>
    <n v="4737.3500000000004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K22549-252400S"/>
    <x v="11"/>
    <x v="11"/>
    <s v="SI - Hualapai Mountain Extension"/>
    <n v="86272.73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K22558-252100A"/>
    <x v="7"/>
    <x v="7"/>
    <s v="LEAK Repair &amp; Repl - Sierra Vista &amp;"/>
    <n v="3475.32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K22574-252100A"/>
    <x v="7"/>
    <x v="7"/>
    <s v="MLE - Southern Vista Tract H"/>
    <n v="158829.22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L22503-257100A"/>
    <x v="3"/>
    <x v="3"/>
    <s v="MLE 1818 E Arrowhead Ln - PT"/>
    <n v="5021.67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L22542-257100A"/>
    <x v="3"/>
    <x v="3"/>
    <s v="MLE 335 E 6th North St - SF"/>
    <n v="10828.7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1-03T00:00:00"/>
    <s v="G376"/>
    <x v="2"/>
    <s v="DL22614-257100A"/>
    <x v="3"/>
    <x v="3"/>
    <s v="MLE 964 S Mccabe Ln - LS"/>
    <n v="4871.03"/>
  </r>
  <r>
    <n v="202602"/>
    <s v="032"/>
    <s v="16025.0101-Plant in Service"/>
    <s v="XX"/>
    <s v="XX"/>
    <s v="0000"/>
    <s v="00000"/>
    <s v="37600101"/>
    <s v="Plastic Pipe-G376"/>
    <s v="Work Order Addition"/>
    <s v="Addition"/>
    <s v="Addition-Unit"/>
    <d v="2026-01-01T00:00:00"/>
    <d v="2026-02-01T00:00:00"/>
    <s v="G376"/>
    <x v="2"/>
    <s v="252402S"/>
    <x v="6"/>
    <x v="6"/>
    <s v="Drisco Pipe Replacement"/>
    <n v="518848.29"/>
  </r>
  <r>
    <n v="202602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7-08T00:00:00"/>
    <s v="G376"/>
    <x v="2"/>
    <s v="DP22597-253100A"/>
    <x v="13"/>
    <x v="13"/>
    <s v="Thumb Butte Rd &amp; Country Club Cir R"/>
    <n v="1684.37"/>
  </r>
  <r>
    <n v="202602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5-01-01T00:00:00"/>
    <d v="2025-09-03T00:00:00"/>
    <s v="G376"/>
    <x v="2"/>
    <s v="DV22164-255100A"/>
    <x v="10"/>
    <x v="10"/>
    <s v="The Plateau 4&quot; Relocation"/>
    <n v="-380.34"/>
  </r>
  <r>
    <n v="20260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8-18T00:00:00"/>
    <s v="G376"/>
    <x v="2"/>
    <s v="DP22419-253500B"/>
    <x v="9"/>
    <x v="9"/>
    <s v="Pinon Pl Relocate"/>
    <n v="349199.14"/>
  </r>
  <r>
    <n v="20260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9-03T00:00:00"/>
    <s v="G376"/>
    <x v="2"/>
    <s v="DK22558-252100A"/>
    <x v="7"/>
    <x v="7"/>
    <s v="LEAK Repair &amp; Repl - Sierra Vista &amp;"/>
    <n v="21348.38"/>
  </r>
  <r>
    <n v="20260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9-03T00:00:00"/>
    <s v="G376"/>
    <x v="2"/>
    <s v="DS22631-256500B"/>
    <x v="28"/>
    <x v="28"/>
    <s v="Instal Bypass on 2in STL Gas Main o"/>
    <n v="9937.3799999999992"/>
  </r>
  <r>
    <n v="202602"/>
    <s v="032"/>
    <s v="16025.0101-Plant in Service"/>
    <s v="XX"/>
    <s v="XX"/>
    <s v="0000"/>
    <s v="00000"/>
    <s v="37600201"/>
    <s v="Steel Pipe-G376"/>
    <s v="Work Order Addition"/>
    <s v="Addition"/>
    <s v="Addition-Unit"/>
    <d v="2025-01-01T00:00:00"/>
    <d v="2025-09-03T00:00:00"/>
    <s v="G376"/>
    <x v="2"/>
    <s v="DV22164-255100A"/>
    <x v="10"/>
    <x v="10"/>
    <s v="The Plateau 4&quot; Relocation"/>
    <n v="56505.07"/>
  </r>
  <r>
    <n v="202602"/>
    <s v="032"/>
    <s v="16025.0101-Plant in Service"/>
    <s v="XX"/>
    <s v="XX"/>
    <s v="0000"/>
    <s v="00000"/>
    <s v="37600201"/>
    <s v="Steel Pipe-G376"/>
    <s v="Work Order Addition"/>
    <s v="Addition"/>
    <s v="Addition-Unit"/>
    <d v="2026-01-01T00:00:00"/>
    <d v="2026-02-01T00:00:00"/>
    <s v="G376"/>
    <x v="2"/>
    <s v="252402S"/>
    <x v="6"/>
    <x v="6"/>
    <s v="Drisco Pipe Replacement"/>
    <n v="0"/>
  </r>
  <r>
    <n v="20260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2-01T00:00:00"/>
    <s v="G376"/>
    <x v="2"/>
    <s v="252387A"/>
    <x v="14"/>
    <x v="14"/>
    <s v="Other Distr Eq CP-Bl - King"/>
    <n v="15278.81"/>
  </r>
  <r>
    <n v="20260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2-01T00:00:00"/>
    <s v="G376"/>
    <x v="2"/>
    <s v="253387A"/>
    <x v="15"/>
    <x v="15"/>
    <s v="Other Distr Equip CP-Bl-Pres"/>
    <n v="4460.72"/>
  </r>
  <r>
    <n v="20260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2-01T00:00:00"/>
    <s v="G376"/>
    <x v="2"/>
    <s v="256387A"/>
    <x v="17"/>
    <x v="17"/>
    <s v="Other Distr Eq CP - Bl - Nog"/>
    <n v="73.88"/>
  </r>
  <r>
    <n v="202602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2-01T00:00:00"/>
    <s v="G376"/>
    <x v="2"/>
    <s v="257387A"/>
    <x v="18"/>
    <x v="18"/>
    <s v="Other Distr Equip CP-Bl - SL"/>
    <n v="657.92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06-17T00:00:00"/>
    <s v="G376"/>
    <x v="2"/>
    <s v="DH22617-252100A"/>
    <x v="7"/>
    <x v="7"/>
    <s v="Repair leak on tee and 90 at inters"/>
    <n v="981.7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1-03T00:00:00"/>
    <s v="G376"/>
    <x v="2"/>
    <s v="DH22526-252100A"/>
    <x v="7"/>
    <x v="7"/>
    <s v="2&quot; PVC Main Replacement at 2795 Squ"/>
    <n v="710.48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1-03T00:00:00"/>
    <s v="G376"/>
    <x v="2"/>
    <s v="DH22588-252100A"/>
    <x v="7"/>
    <x v="7"/>
    <s v="2&quot; PE MAIN replacement to kill 1&quot; d"/>
    <n v="640.65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1-03T00:00:00"/>
    <s v="G376"/>
    <x v="2"/>
    <s v="DH22590-252100A"/>
    <x v="7"/>
    <x v="7"/>
    <s v="2&quot; PVC MAIN replacement to kill 1&quot;"/>
    <n v="1019.65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1-03T00:00:00"/>
    <s v="G376"/>
    <x v="2"/>
    <s v="DL22503-257100A"/>
    <x v="3"/>
    <x v="3"/>
    <s v="MLE 1818 E Arrowhead Ln - PT"/>
    <n v="2499.58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2-13T00:00:00"/>
    <s v="G376"/>
    <x v="2"/>
    <s v="DF22624-251100A"/>
    <x v="19"/>
    <x v="19"/>
    <s v="2&quot; RELO OF 250' AT 2800 N EL PASO F"/>
    <n v="-12949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2-13T00:00:00"/>
    <s v="G376"/>
    <x v="2"/>
    <s v="DH22647-252100A"/>
    <x v="7"/>
    <x v="7"/>
    <s v="2&quot; PVC Leak Repair at 2095 Palmer D"/>
    <n v="2758.37"/>
  </r>
  <r>
    <n v="202603"/>
    <s v="032"/>
    <s v="16025.0101-Plant in Service"/>
    <s v="XX"/>
    <s v="XX"/>
    <s v="0000"/>
    <s v="00000"/>
    <s v="37600101"/>
    <s v="Plastic Pipe-G376"/>
    <s v="Late Charge Unitization"/>
    <s v="Addition"/>
    <s v="Addition-Unit"/>
    <d v="2025-01-01T00:00:00"/>
    <d v="2025-12-13T00:00:00"/>
    <s v="G376"/>
    <x v="2"/>
    <s v="DH22649-252100A"/>
    <x v="7"/>
    <x v="7"/>
    <s v="2&quot; PVC Leak Repair at 700 Palmer Ln"/>
    <n v="1015.15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1-01-01T00:00:00"/>
    <d v="2021-01-08T00:00:00"/>
    <s v="G376"/>
    <x v="2"/>
    <s v="EXADVL0-257101R"/>
    <x v="4"/>
    <x v="4"/>
    <s v="Expired Customer Advances for Show"/>
    <n v="-2550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2-13T00:00:00"/>
    <s v="G376"/>
    <x v="2"/>
    <s v="DF22624-251100A"/>
    <x v="19"/>
    <x v="19"/>
    <s v="2&quot; RELO OF 250' AT 2800 N EL PASO F"/>
    <n v="10761.41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2-13T00:00:00"/>
    <s v="G376"/>
    <x v="2"/>
    <s v="DH22647-252100A"/>
    <x v="7"/>
    <x v="7"/>
    <s v="2&quot; PVC Leak Repair at 2095 Palmer D"/>
    <n v="5326.77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2-13T00:00:00"/>
    <s v="G376"/>
    <x v="2"/>
    <s v="DH22649-252100A"/>
    <x v="7"/>
    <x v="7"/>
    <s v="2&quot; PVC Leak Repair at 700 Palmer Ln"/>
    <n v="2963.41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2-13T00:00:00"/>
    <s v="G376"/>
    <x v="2"/>
    <s v="DK22547-252100A"/>
    <x v="7"/>
    <x v="7"/>
    <s v="MLE - Hualapai Shadows"/>
    <n v="39126.89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2-13T00:00:00"/>
    <s v="G376"/>
    <x v="2"/>
    <s v="DK22592-252406S"/>
    <x v="8"/>
    <x v="8"/>
    <s v="2&quot; PVC Replacement on Suffock (Bent"/>
    <n v="88064.04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5-01-01T00:00:00"/>
    <d v="2025-12-13T00:00:00"/>
    <s v="G376"/>
    <x v="2"/>
    <s v="DK22616-252100A"/>
    <x v="7"/>
    <x v="7"/>
    <s v="MLE - Serena Grace Meadows"/>
    <n v="73613.89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6-01-01T00:00:00"/>
    <d v="2026-01-05T00:00:00"/>
    <s v="G376"/>
    <x v="2"/>
    <s v="252402S"/>
    <x v="6"/>
    <x v="6"/>
    <s v="Drisco Pipe Replacement"/>
    <n v="758959.43"/>
  </r>
  <r>
    <n v="202603"/>
    <s v="032"/>
    <s v="16025.0101-Plant in Service"/>
    <s v="XX"/>
    <s v="XX"/>
    <s v="0000"/>
    <s v="00000"/>
    <s v="37600101"/>
    <s v="Plastic Pipe-G376"/>
    <s v="Work Order Addition"/>
    <s v="Addition"/>
    <s v="Addition-Unit"/>
    <d v="2026-01-01T00:00:00"/>
    <d v="2026-01-05T00:00:00"/>
    <s v="G376"/>
    <x v="2"/>
    <s v="DK22642-252100A"/>
    <x v="7"/>
    <x v="7"/>
    <s v="MLE - Airfield to Pacific on Apache"/>
    <n v="21813.29"/>
  </r>
  <r>
    <n v="202603"/>
    <s v="032"/>
    <s v="16025.0101-Plant in Service"/>
    <s v="XX"/>
    <s v="XX"/>
    <s v="0000"/>
    <s v="00000"/>
    <s v="37600201"/>
    <s v="Steel Pipe-G376"/>
    <s v="Late Charge Unitization"/>
    <s v="Addition"/>
    <s v="Addition-Unit"/>
    <d v="2026-01-01T00:00:00"/>
    <d v="2025-12-26T00:00:00"/>
    <s v="G376"/>
    <x v="2"/>
    <s v="DF22481-251500B"/>
    <x v="12"/>
    <x v="12"/>
    <s v="[WMS Transfer]-LOWERING 4&quot; STL MAIN"/>
    <n v="46.3"/>
  </r>
  <r>
    <n v="202603"/>
    <s v="032"/>
    <s v="16025.0101-Plant in Service"/>
    <s v="XX"/>
    <s v="XX"/>
    <s v="0000"/>
    <s v="00000"/>
    <s v="37600201"/>
    <s v="Steel Pipe-G376"/>
    <s v="Work Order Addition"/>
    <s v="Addition"/>
    <s v="Addition-Unit"/>
    <d v="2026-01-01T00:00:00"/>
    <d v="2025-12-26T00:00:00"/>
    <s v="G376"/>
    <x v="2"/>
    <s v="DF22481-251500B"/>
    <x v="12"/>
    <x v="12"/>
    <s v="[WMS Transfer]-LOWERING 4&quot; STL MAIN"/>
    <n v="24278.3"/>
  </r>
  <r>
    <n v="202603"/>
    <s v="032"/>
    <s v="16025.0101-Plant in Service"/>
    <s v="XX"/>
    <s v="XX"/>
    <s v="0000"/>
    <s v="00000"/>
    <s v="37600201"/>
    <s v="Steel Pipe-G376"/>
    <s v="Work Order Addition"/>
    <s v="Addition"/>
    <s v="Addition-Unit"/>
    <d v="2026-01-01T00:00:00"/>
    <d v="2025-12-26T00:00:00"/>
    <s v="G376"/>
    <x v="2"/>
    <s v="DK22636-252100A"/>
    <x v="7"/>
    <x v="7"/>
    <s v="LEAK Repair &amp; Repl - Int. of Roosev"/>
    <n v="7412.05"/>
  </r>
  <r>
    <n v="202603"/>
    <s v="032"/>
    <s v="16025.0101-Plant in Service"/>
    <s v="XX"/>
    <s v="XX"/>
    <s v="0000"/>
    <s v="00000"/>
    <s v="37600201"/>
    <s v="Steel Pipe-G376"/>
    <s v="Work Order Addition"/>
    <s v="Addition"/>
    <s v="Addition-Unit"/>
    <d v="2026-01-01T00:00:00"/>
    <d v="2025-12-26T00:00:00"/>
    <s v="G376"/>
    <x v="2"/>
    <s v="DS22564-256101A"/>
    <x v="26"/>
    <x v="26"/>
    <s v="Remove Gas Valve at Southwest corne"/>
    <n v="3180.94"/>
  </r>
  <r>
    <n v="202603"/>
    <s v="032"/>
    <s v="16025.0101-Plant in Service"/>
    <s v="XX"/>
    <s v="XX"/>
    <s v="0000"/>
    <s v="00000"/>
    <s v="37600201"/>
    <s v="Steel Pipe-G376"/>
    <s v="Work Order Addition"/>
    <s v="Addition"/>
    <s v="Addition-Unit"/>
    <d v="2026-01-01T00:00:00"/>
    <d v="2025-12-26T00:00:00"/>
    <s v="G376"/>
    <x v="2"/>
    <s v="DS22565-256101A"/>
    <x v="26"/>
    <x v="26"/>
    <s v="Remove Gas Valve at Southwest corne"/>
    <n v="5743.31"/>
  </r>
  <r>
    <n v="202603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3-01T00:00:00"/>
    <s v="G376"/>
    <x v="2"/>
    <s v="252387A"/>
    <x v="14"/>
    <x v="14"/>
    <s v="Other Distr Eq CP-Bl - King"/>
    <n v="13638.5"/>
  </r>
  <r>
    <n v="202603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3-01T00:00:00"/>
    <s v="G376"/>
    <x v="2"/>
    <s v="253387A"/>
    <x v="15"/>
    <x v="15"/>
    <s v="Other Distr Equip CP-Bl-Pres"/>
    <n v="3350.98"/>
  </r>
  <r>
    <n v="202603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3-01T00:00:00"/>
    <s v="G376"/>
    <x v="2"/>
    <s v="255387A"/>
    <x v="16"/>
    <x v="16"/>
    <s v="Other Distr Eq CP - Bl - Verde"/>
    <n v="60.26"/>
  </r>
  <r>
    <n v="202603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3-01T00:00:00"/>
    <s v="G376"/>
    <x v="2"/>
    <s v="256387A"/>
    <x v="17"/>
    <x v="17"/>
    <s v="Other Distr Eq CP - Bl - Nog"/>
    <n v="523.91999999999996"/>
  </r>
  <r>
    <n v="202603"/>
    <s v="032"/>
    <s v="16025.0101-Plant in Service"/>
    <s v="XX"/>
    <s v="XX"/>
    <s v="0000"/>
    <s v="00000"/>
    <s v="37600301"/>
    <s v="Other Equipment-G376"/>
    <s v="Work Order Addition"/>
    <s v="Addition"/>
    <s v="Addition-Unit"/>
    <d v="2026-01-01T00:00:00"/>
    <d v="2026-03-01T00:00:00"/>
    <s v="G376"/>
    <x v="2"/>
    <s v="257387A"/>
    <x v="18"/>
    <x v="18"/>
    <s v="Other Distr Equip CP-Bl - SL"/>
    <n v="8629.76"/>
  </r>
  <r>
    <n v="202507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03-04T00:00:00"/>
    <s v="G378"/>
    <x v="3"/>
    <s v="DS22265-256378A"/>
    <x v="29"/>
    <x v="29"/>
    <s v="Rebuild Relief Stack (Rio Rico Stab"/>
    <n v="33880.15"/>
  </r>
  <r>
    <n v="202507"/>
    <s v="032"/>
    <s v="16025.0101-Plant in Service"/>
    <s v="XX"/>
    <s v="XX"/>
    <s v="0000"/>
    <s v="00000"/>
    <s v="37800501"/>
    <s v="Steel Piping-G378"/>
    <s v="Work Order Addition"/>
    <s v="Addition"/>
    <s v="Addition-Unit"/>
    <d v="2025-01-01T00:00:00"/>
    <d v="2025-03-04T00:00:00"/>
    <s v="G378"/>
    <x v="3"/>
    <s v="DS22265-256378A"/>
    <x v="29"/>
    <x v="29"/>
    <s v="Rebuild Relief Stack (Rio Rico Stab"/>
    <n v="1116.93"/>
  </r>
  <r>
    <n v="202507"/>
    <s v="032"/>
    <s v="16025.0101-Plant in Service"/>
    <s v="XX"/>
    <s v="XX"/>
    <s v="0000"/>
    <s v="00000"/>
    <s v="37801001"/>
    <s v="Valves-G378"/>
    <s v="Work Order Addition"/>
    <s v="Addition"/>
    <s v="Addition-Unit"/>
    <d v="2025-01-01T00:00:00"/>
    <d v="2025-01-09T00:00:00"/>
    <s v="G378"/>
    <x v="3"/>
    <s v="DS22265-256378A"/>
    <x v="29"/>
    <x v="29"/>
    <s v="Rebuild Relief Stack (Rio Rico Stab"/>
    <n v="2233.85"/>
  </r>
  <r>
    <n v="202508"/>
    <s v="032"/>
    <s v="16025.0101-Plant in Service"/>
    <s v="XX"/>
    <s v="XX"/>
    <s v="0000"/>
    <s v="00000"/>
    <s v="37800103"/>
    <s v="Regulators-G378"/>
    <s v="Late Charge Unitization"/>
    <s v="Addition"/>
    <s v="Addition-Unit"/>
    <d v="2025-01-01T00:00:00"/>
    <d v="2025-03-04T00:00:00"/>
    <s v="G378"/>
    <x v="3"/>
    <s v="DS22265-256378A"/>
    <x v="29"/>
    <x v="29"/>
    <s v="Rebuild Relief Stack (Rio Rico Stab"/>
    <n v="16.79"/>
  </r>
  <r>
    <n v="202508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03-04T00:00:00"/>
    <s v="G378"/>
    <x v="3"/>
    <s v="DF22052-251378A"/>
    <x v="30"/>
    <x v="30"/>
    <s v="LITTLE AMERICA REG STATION 04-1259"/>
    <n v="25934.17"/>
  </r>
  <r>
    <n v="202508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03-04T00:00:00"/>
    <s v="G378"/>
    <x v="3"/>
    <s v="DF22055-251378A"/>
    <x v="30"/>
    <x v="30"/>
    <s v="HUNTINGTON REG STATION 04-1273"/>
    <n v="18700.05"/>
  </r>
  <r>
    <n v="202508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03-04T00:00:00"/>
    <s v="G378"/>
    <x v="3"/>
    <s v="DV22452-255378A"/>
    <x v="31"/>
    <x v="31"/>
    <s v="RE-DESIGN RELIEF STACK ON CAMP VERD"/>
    <n v="9892.91"/>
  </r>
  <r>
    <n v="202508"/>
    <s v="032"/>
    <s v="16025.0101-Plant in Service"/>
    <s v="XX"/>
    <s v="XX"/>
    <s v="0000"/>
    <s v="00000"/>
    <s v="37800501"/>
    <s v="Steel Piping-G378"/>
    <s v="Late Charge Unitization"/>
    <s v="Addition"/>
    <s v="Addition-Unit"/>
    <d v="2025-01-01T00:00:00"/>
    <d v="2025-03-04T00:00:00"/>
    <s v="G378"/>
    <x v="3"/>
    <s v="DS22265-256378A"/>
    <x v="29"/>
    <x v="29"/>
    <s v="Rebuild Relief Stack (Rio Rico Stab"/>
    <n v="0.56000000000000005"/>
  </r>
  <r>
    <n v="202508"/>
    <s v="032"/>
    <s v="16025.0101-Plant in Service"/>
    <s v="XX"/>
    <s v="XX"/>
    <s v="0000"/>
    <s v="00000"/>
    <s v="37800501"/>
    <s v="Steel Piping-G378"/>
    <s v="Work Order Addition"/>
    <s v="Addition"/>
    <s v="Addition-Unit"/>
    <d v="2025-01-01T00:00:00"/>
    <d v="2025-03-04T00:00:00"/>
    <s v="G378"/>
    <x v="3"/>
    <s v="DF22052-251378A"/>
    <x v="30"/>
    <x v="30"/>
    <s v="LITTLE AMERICA REG STATION 04-1259"/>
    <n v="1121.1099999999999"/>
  </r>
  <r>
    <n v="202508"/>
    <s v="032"/>
    <s v="16025.0101-Plant in Service"/>
    <s v="XX"/>
    <s v="XX"/>
    <s v="0000"/>
    <s v="00000"/>
    <s v="37801001"/>
    <s v="Valves-G378"/>
    <s v="Late Charge Unitization"/>
    <s v="Addition"/>
    <s v="Addition-Unit"/>
    <d v="2025-01-01T00:00:00"/>
    <d v="2025-01-09T00:00:00"/>
    <s v="G378"/>
    <x v="3"/>
    <s v="DS22265-256378A"/>
    <x v="29"/>
    <x v="29"/>
    <s v="Rebuild Relief Stack (Rio Rico Stab"/>
    <n v="1.1100000000000001"/>
  </r>
  <r>
    <n v="202509"/>
    <s v="032"/>
    <s v="16025.0101-Plant in Service"/>
    <s v="XX"/>
    <s v="XX"/>
    <s v="0000"/>
    <s v="00000"/>
    <s v="37800103"/>
    <s v="Regulators-G378"/>
    <s v="Late Charge Unitization"/>
    <s v="Addition"/>
    <s v="Addition-Unit"/>
    <d v="2025-01-01T00:00:00"/>
    <d v="2025-03-04T00:00:00"/>
    <s v="G378"/>
    <x v="3"/>
    <s v="DF22055-251378A"/>
    <x v="30"/>
    <x v="30"/>
    <s v="HUNTINGTON REG STATION 04-1273"/>
    <n v="17.79"/>
  </r>
  <r>
    <n v="202510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07-30T00:00:00"/>
    <s v="G378"/>
    <x v="3"/>
    <s v="DS22528-256378A"/>
    <x v="29"/>
    <x v="29"/>
    <s v="Replace Gas Regulators &amp; Rebuild Re"/>
    <n v="16072.44"/>
  </r>
  <r>
    <n v="202511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07-30T00:00:00"/>
    <s v="G378"/>
    <x v="3"/>
    <s v="DP22493-253378A"/>
    <x v="32"/>
    <x v="32"/>
    <s v="Jenna Reg Station Cacto Pilot Heate"/>
    <n v="8044.72"/>
  </r>
  <r>
    <n v="202601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07-30T00:00:00"/>
    <s v="G378"/>
    <x v="3"/>
    <s v="DF22608-251378A"/>
    <x v="30"/>
    <x v="30"/>
    <s v="UPRATE FOR DOWNTOWN SYSTEM 2"/>
    <n v="16427"/>
  </r>
  <r>
    <n v="202602"/>
    <s v="032"/>
    <s v="16025.0101-Plant in Service"/>
    <s v="XX"/>
    <s v="XX"/>
    <s v="0000"/>
    <s v="00000"/>
    <s v="37800201"/>
    <s v="Meters/Gauges-G378"/>
    <s v="Work Order Addition"/>
    <s v="Addition"/>
    <s v="Addition-Unit"/>
    <d v="2025-01-01T00:00:00"/>
    <d v="2025-11-13T00:00:00"/>
    <s v="G378"/>
    <x v="3"/>
    <s v="DF22182-251378A"/>
    <x v="30"/>
    <x v="30"/>
    <s v="CITY GATE WILLIAMS BORDER STATION"/>
    <n v="0"/>
  </r>
  <r>
    <n v="202602"/>
    <s v="032"/>
    <s v="16025.0101-Plant in Service"/>
    <s v="XX"/>
    <s v="XX"/>
    <s v="0000"/>
    <s v="00000"/>
    <s v="37800501"/>
    <s v="Steel Piping-G378"/>
    <s v="Late Charge Unitization"/>
    <s v="Addition"/>
    <s v="Addition-Unit"/>
    <d v="2025-01-01T00:00:00"/>
    <d v="2025-11-13T00:00:00"/>
    <s v="G378"/>
    <x v="3"/>
    <s v="DV22510-255378A"/>
    <x v="31"/>
    <x v="31"/>
    <s v="RE-DESIGN RELIEF STACK BACK-O-BEYON"/>
    <n v="50.63"/>
  </r>
  <r>
    <n v="202602"/>
    <s v="032"/>
    <s v="16025.0101-Plant in Service"/>
    <s v="XX"/>
    <s v="XX"/>
    <s v="0000"/>
    <s v="00000"/>
    <s v="37800501"/>
    <s v="Steel Piping-G378"/>
    <s v="Late Charge Unitization"/>
    <s v="Addition"/>
    <s v="Addition-Unit"/>
    <d v="2025-01-01T00:00:00"/>
    <d v="2025-11-13T00:00:00"/>
    <s v="G378"/>
    <x v="3"/>
    <s v="DV22513-255378A"/>
    <x v="31"/>
    <x v="31"/>
    <s v="RE-DESIGN RELIEF STACK CHUCKWALLA R"/>
    <n v="50.63"/>
  </r>
  <r>
    <n v="202602"/>
    <s v="032"/>
    <s v="16025.0101-Plant in Service"/>
    <s v="XX"/>
    <s v="XX"/>
    <s v="0000"/>
    <s v="00000"/>
    <s v="37800501"/>
    <s v="Steel Piping-G378"/>
    <s v="Work Order Addition"/>
    <s v="Addition"/>
    <s v="Addition-Unit"/>
    <d v="2025-01-01T00:00:00"/>
    <d v="2025-11-13T00:00:00"/>
    <s v="G378"/>
    <x v="3"/>
    <s v="DF22182-251378A"/>
    <x v="30"/>
    <x v="30"/>
    <s v="CITY GATE WILLIAMS BORDER STATION"/>
    <n v="5881.85"/>
  </r>
  <r>
    <n v="202602"/>
    <s v="032"/>
    <s v="16025.0101-Plant in Service"/>
    <s v="XX"/>
    <s v="XX"/>
    <s v="0000"/>
    <s v="00000"/>
    <s v="37800501"/>
    <s v="Steel Piping-G378"/>
    <s v="Work Order Addition"/>
    <s v="Addition"/>
    <s v="Addition-Unit"/>
    <d v="2025-01-01T00:00:00"/>
    <d v="2025-11-13T00:00:00"/>
    <s v="G378"/>
    <x v="3"/>
    <s v="DV22510-255378A"/>
    <x v="31"/>
    <x v="31"/>
    <s v="RE-DESIGN RELIEF STACK BACK-O-BEYON"/>
    <n v="3615.97"/>
  </r>
  <r>
    <n v="202602"/>
    <s v="032"/>
    <s v="16025.0101-Plant in Service"/>
    <s v="XX"/>
    <s v="XX"/>
    <s v="0000"/>
    <s v="00000"/>
    <s v="37800501"/>
    <s v="Steel Piping-G378"/>
    <s v="Work Order Addition"/>
    <s v="Addition"/>
    <s v="Addition-Unit"/>
    <d v="2025-01-01T00:00:00"/>
    <d v="2025-11-13T00:00:00"/>
    <s v="G378"/>
    <x v="3"/>
    <s v="DV22513-255378A"/>
    <x v="31"/>
    <x v="31"/>
    <s v="RE-DESIGN RELIEF STACK CHUCKWALLA R"/>
    <n v="3439.03"/>
  </r>
  <r>
    <n v="202603"/>
    <s v="032"/>
    <s v="16025.0101-Plant in Service"/>
    <s v="XX"/>
    <s v="XX"/>
    <s v="0000"/>
    <s v="00000"/>
    <s v="37800103"/>
    <s v="Regulators-G378"/>
    <s v="Work Order Addition"/>
    <s v="Addition"/>
    <s v="Addition-Unit"/>
    <d v="2025-01-01T00:00:00"/>
    <d v="2025-12-09T00:00:00"/>
    <s v="G378"/>
    <x v="3"/>
    <s v="DS22263-256378A"/>
    <x v="29"/>
    <x v="29"/>
    <s v="Complete Reg. Station Rebuild (Colo"/>
    <n v="114513.33"/>
  </r>
  <r>
    <n v="202603"/>
    <s v="032"/>
    <s v="16025.0101-Plant in Service"/>
    <s v="XX"/>
    <s v="XX"/>
    <s v="0000"/>
    <s v="00000"/>
    <s v="37800501"/>
    <s v="Steel Piping-G378"/>
    <s v="Late Charge Unitization"/>
    <s v="Addition"/>
    <s v="Addition-Unit"/>
    <d v="2025-01-01T00:00:00"/>
    <d v="2025-11-13T00:00:00"/>
    <s v="G378"/>
    <x v="3"/>
    <s v="DV22510-255378A"/>
    <x v="31"/>
    <x v="31"/>
    <s v="RE-DESIGN RELIEF STACK BACK-O-BEYON"/>
    <n v="13.33"/>
  </r>
  <r>
    <n v="202603"/>
    <s v="032"/>
    <s v="16025.0101-Plant in Service"/>
    <s v="XX"/>
    <s v="XX"/>
    <s v="0000"/>
    <s v="00000"/>
    <s v="37800501"/>
    <s v="Steel Piping-G378"/>
    <s v="Late Charge Unitization"/>
    <s v="Addition"/>
    <s v="Addition-Unit"/>
    <d v="2025-01-01T00:00:00"/>
    <d v="2025-11-13T00:00:00"/>
    <s v="G378"/>
    <x v="3"/>
    <s v="DV22513-255378A"/>
    <x v="31"/>
    <x v="31"/>
    <s v="RE-DESIGN RELIEF STACK CHUCKWALLA R"/>
    <n v="13.34"/>
  </r>
  <r>
    <n v="202603"/>
    <s v="032"/>
    <s v="16025.0101-Plant in Service"/>
    <s v="XX"/>
    <s v="XX"/>
    <s v="0000"/>
    <s v="00000"/>
    <s v="37800501"/>
    <s v="Steel Piping-G378"/>
    <s v="Work Order Addition"/>
    <s v="Addition"/>
    <s v="Addition-Unit"/>
    <d v="2025-01-01T00:00:00"/>
    <d v="2025-12-19T00:00:00"/>
    <s v="G378"/>
    <x v="3"/>
    <s v="DF22514-251378A"/>
    <x v="30"/>
    <x v="30"/>
    <s v="ZUNI REG RELIEF STACK"/>
    <n v="7275.17"/>
  </r>
  <r>
    <n v="202603"/>
    <s v="032"/>
    <s v="16025.0101-Plant in Service"/>
    <s v="XX"/>
    <s v="XX"/>
    <s v="0000"/>
    <s v="00000"/>
    <s v="37800501"/>
    <s v="Steel Piping-G378"/>
    <s v="Work Order Addition"/>
    <s v="Addition"/>
    <s v="Addition-Unit"/>
    <d v="2025-01-01T00:00:00"/>
    <d v="2025-12-19T00:00:00"/>
    <s v="G378"/>
    <x v="3"/>
    <s v="DS22263-256378A"/>
    <x v="29"/>
    <x v="29"/>
    <s v="Complete Reg. Station Rebuild (Colo"/>
    <n v="10547.29"/>
  </r>
  <r>
    <n v="202603"/>
    <s v="032"/>
    <s v="16025.0101-Plant in Service"/>
    <s v="XX"/>
    <s v="XX"/>
    <s v="0000"/>
    <s v="00000"/>
    <s v="37801001"/>
    <s v="Valves-G378"/>
    <s v="Work Order Addition"/>
    <s v="Addition"/>
    <s v="Addition-Unit"/>
    <d v="2025-01-01T00:00:00"/>
    <d v="2025-12-09T00:00:00"/>
    <s v="G378"/>
    <x v="3"/>
    <s v="DS22263-256378A"/>
    <x v="29"/>
    <x v="29"/>
    <s v="Complete Reg. Station Rebuild (Colo"/>
    <n v="25614.799999999999"/>
  </r>
  <r>
    <n v="202507"/>
    <s v="032"/>
    <s v="16025.0101-Plant in Service"/>
    <s v="XX"/>
    <s v="XX"/>
    <s v="0000"/>
    <s v="00000"/>
    <s v="37900103"/>
    <s v="Regulators-G379"/>
    <s v="Late Charge Unitization"/>
    <s v="Addition"/>
    <s v="Addition-Unit"/>
    <d v="2024-01-01T00:00:00"/>
    <d v="2024-10-03T00:00:00"/>
    <s v="G379"/>
    <x v="4"/>
    <s v="DP21344-253379A"/>
    <x v="33"/>
    <x v="33"/>
    <s v="Black Canyon City Gate Reg Station"/>
    <n v="0.3"/>
  </r>
  <r>
    <n v="202507"/>
    <s v="032"/>
    <s v="16025.0101-Plant in Service"/>
    <s v="XX"/>
    <s v="XX"/>
    <s v="0000"/>
    <s v="00000"/>
    <s v="37900201"/>
    <s v="Meters/Gauges-G379"/>
    <s v="Late Charge Unitization"/>
    <s v="Addition"/>
    <s v="Addition-Unit"/>
    <d v="2024-01-01T00:00:00"/>
    <d v="2024-10-03T00:00:00"/>
    <s v="G379"/>
    <x v="4"/>
    <s v="DP21344-253379A"/>
    <x v="33"/>
    <x v="33"/>
    <s v="Black Canyon City Gate Reg Station"/>
    <n v="0.18"/>
  </r>
  <r>
    <n v="202507"/>
    <s v="032"/>
    <s v="16025.0101-Plant in Service"/>
    <s v="XX"/>
    <s v="XX"/>
    <s v="0000"/>
    <s v="00000"/>
    <s v="37900501"/>
    <s v="Steel Piping-G379"/>
    <s v="Late Charge Unitization"/>
    <s v="Addition"/>
    <s v="Addition-Unit"/>
    <d v="2024-01-01T00:00:00"/>
    <d v="2024-10-03T00:00:00"/>
    <s v="G379"/>
    <x v="4"/>
    <s v="DP21344-253379A"/>
    <x v="33"/>
    <x v="33"/>
    <s v="Black Canyon City Gate Reg Station"/>
    <n v="0.02"/>
  </r>
  <r>
    <n v="202507"/>
    <s v="032"/>
    <s v="16025.0101-Plant in Service"/>
    <s v="XX"/>
    <s v="XX"/>
    <s v="0000"/>
    <s v="00000"/>
    <s v="37900701"/>
    <s v="Valves-G379"/>
    <s v="Late Charge Unitization"/>
    <s v="Addition"/>
    <s v="Addition-Unit"/>
    <d v="2024-01-01T00:00:00"/>
    <d v="2024-10-03T00:00:00"/>
    <s v="G379"/>
    <x v="4"/>
    <s v="DP21344-253379A"/>
    <x v="33"/>
    <x v="33"/>
    <s v="Black Canyon City Gate Reg Station"/>
    <n v="0.06"/>
  </r>
  <r>
    <n v="202507"/>
    <s v="032"/>
    <s v="16025.0101-Plant in Service"/>
    <s v="XX"/>
    <s v="XX"/>
    <s v="0000"/>
    <s v="00000"/>
    <s v="37902001"/>
    <s v="Filter/Separator,Coalescing-G379"/>
    <s v="Late Charge Unitization"/>
    <s v="Addition"/>
    <s v="Addition-Unit"/>
    <d v="2024-01-01T00:00:00"/>
    <d v="2024-10-03T00:00:00"/>
    <s v="G379"/>
    <x v="4"/>
    <s v="DP21344-253379A"/>
    <x v="33"/>
    <x v="33"/>
    <s v="Black Canyon City Gate Reg Station"/>
    <n v="0.36"/>
  </r>
  <r>
    <n v="202508"/>
    <s v="032"/>
    <s v="16025.0101-Plant in Service"/>
    <s v="XX"/>
    <s v="XX"/>
    <s v="0000"/>
    <s v="00000"/>
    <s v="37902001"/>
    <s v="Filter/Separator,Coalescing-G379"/>
    <s v="Work Order Addition"/>
    <s v="Addition"/>
    <s v="Addition-Unit"/>
    <d v="2025-01-01T00:00:00"/>
    <d v="2025-05-05T00:00:00"/>
    <s v="G379"/>
    <x v="4"/>
    <s v="DP22491-253379A"/>
    <x v="33"/>
    <x v="33"/>
    <s v="Welker Sulfur filters for Prescott"/>
    <n v="4035.47"/>
  </r>
  <r>
    <n v="202603"/>
    <s v="032"/>
    <s v="16025.0101-Plant in Service"/>
    <s v="XX"/>
    <s v="XX"/>
    <s v="0000"/>
    <s v="00000"/>
    <s v="37900101"/>
    <s v="Detectors-G379"/>
    <s v="Work Order Addition"/>
    <s v="Addition"/>
    <s v="Addition-Unit"/>
    <d v="2025-01-01T00:00:00"/>
    <d v="2025-12-15T00:00:00"/>
    <s v="G379"/>
    <x v="4"/>
    <s v="DV22467-255379A"/>
    <x v="34"/>
    <x v="34"/>
    <s v="DETECTOR FOR PROPER ODORIZATION AT"/>
    <n v="17840.689999999999"/>
  </r>
  <r>
    <n v="202603"/>
    <s v="032"/>
    <s v="16025.0101-Plant in Service"/>
    <s v="XX"/>
    <s v="XX"/>
    <s v="0000"/>
    <s v="00000"/>
    <s v="37900501"/>
    <s v="Steel Piping-G379"/>
    <s v="Work Order Addition"/>
    <s v="Addition"/>
    <s v="Addition-Unit"/>
    <d v="2025-01-01T00:00:00"/>
    <d v="2025-12-22T00:00:00"/>
    <s v="G379"/>
    <x v="4"/>
    <s v="DF22515-251379A"/>
    <x v="35"/>
    <x v="35"/>
    <s v="CITY GATE #4 RELIEF STACK"/>
    <n v="3802.83"/>
  </r>
  <r>
    <n v="202603"/>
    <s v="032"/>
    <s v="16025.0101-Plant in Service"/>
    <s v="XX"/>
    <s v="XX"/>
    <s v="0000"/>
    <s v="00000"/>
    <s v="37900501"/>
    <s v="Steel Piping-G379"/>
    <s v="Work Order Addition"/>
    <s v="Addition"/>
    <s v="Addition-Unit"/>
    <d v="2025-01-01T00:00:00"/>
    <d v="2025-12-22T00:00:00"/>
    <s v="G379"/>
    <x v="4"/>
    <s v="DF22516-251379A"/>
    <x v="35"/>
    <x v="35"/>
    <s v="CITY GATE #5 RELIEF STACK"/>
    <n v="4296.7299999999996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1380A"/>
    <x v="36"/>
    <x v="36"/>
    <s v="Services - Bl - Flag"/>
    <n v="49043.57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2380A"/>
    <x v="37"/>
    <x v="37"/>
    <s v="Install Services - Bl - King"/>
    <n v="30903.26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2402S"/>
    <x v="6"/>
    <x v="6"/>
    <s v="Drisco Pipe Replacement"/>
    <n v="275091.95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3380A"/>
    <x v="38"/>
    <x v="38"/>
    <s v="Services - Bl - Pres"/>
    <n v="91084.05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5380A"/>
    <x v="39"/>
    <x v="39"/>
    <s v="Services - Bl - Verde"/>
    <n v="4412.82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6380A"/>
    <x v="40"/>
    <x v="40"/>
    <s v="Services - Bl - Nog"/>
    <n v="60.01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7380A"/>
    <x v="41"/>
    <x v="41"/>
    <s v="Services - Bl - SL"/>
    <n v="14374.34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H00045-252405S"/>
    <x v="42"/>
    <x v="42"/>
    <s v="PVC Blanket Servcie Replacement LHC"/>
    <n v="83363.31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K00044-252404S"/>
    <x v="43"/>
    <x v="43"/>
    <s v="Replace PVC Services in KGM"/>
    <n v="-12237.63"/>
  </r>
  <r>
    <n v="202507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P22470-253500B"/>
    <x v="9"/>
    <x v="9"/>
    <s v="1134 Stetson Relocate"/>
    <n v="46507.42"/>
  </r>
  <r>
    <n v="202507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1380A"/>
    <x v="36"/>
    <x v="36"/>
    <s v="Services - Bl - Flag"/>
    <n v="109161.51"/>
  </r>
  <r>
    <n v="202507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2380A"/>
    <x v="37"/>
    <x v="37"/>
    <s v="Install Services - Bl - King"/>
    <n v="65669.45"/>
  </r>
  <r>
    <n v="202507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3380A"/>
    <x v="38"/>
    <x v="38"/>
    <s v="Services - Bl - Pres"/>
    <n v="136626.09"/>
  </r>
  <r>
    <n v="202507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5380A"/>
    <x v="39"/>
    <x v="39"/>
    <s v="Services - Bl - Verde"/>
    <n v="58627.27"/>
  </r>
  <r>
    <n v="202507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6380A"/>
    <x v="40"/>
    <x v="40"/>
    <s v="Services - Bl - Nog"/>
    <n v="401.66"/>
  </r>
  <r>
    <n v="202507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7380A"/>
    <x v="41"/>
    <x v="41"/>
    <s v="Services - Bl - SL"/>
    <n v="19850.27"/>
  </r>
  <r>
    <n v="202507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DP22470-253500B"/>
    <x v="9"/>
    <x v="9"/>
    <s v="1134 Stetson Relocate"/>
    <n v="0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1380A"/>
    <x v="36"/>
    <x v="36"/>
    <s v="Services - Bl - Flag"/>
    <n v="24409.57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2380A"/>
    <x v="37"/>
    <x v="37"/>
    <s v="Install Services - Bl - King"/>
    <n v="24247.24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3380A"/>
    <x v="38"/>
    <x v="38"/>
    <s v="Services - Bl - Pres"/>
    <n v="106525.64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5380A"/>
    <x v="39"/>
    <x v="39"/>
    <s v="Services - Bl - Verde"/>
    <n v="4199.3900000000003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6380A"/>
    <x v="40"/>
    <x v="40"/>
    <s v="Services - Bl - Nog"/>
    <n v="1062.4000000000001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257380A"/>
    <x v="41"/>
    <x v="41"/>
    <s v="Services - Bl - SL"/>
    <n v="27099.040000000001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F21673-251100A"/>
    <x v="19"/>
    <x v="19"/>
    <s v="SHADOW MOUNTAIN PHASE 2"/>
    <n v="4114.6499999999996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F22416-251100A"/>
    <x v="19"/>
    <x v="19"/>
    <s v="STONEMAN BLVD 2&quot; PE MLE"/>
    <n v="1025.49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F22457-251100A"/>
    <x v="19"/>
    <x v="19"/>
    <s v="PONDEROSA PARKWAY BLDG 9-13 MLE"/>
    <n v="3877.01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H00045-252405S"/>
    <x v="42"/>
    <x v="42"/>
    <s v="PVC Blanket Servcie Replacement LHC"/>
    <n v="346.87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H22509-252100A"/>
    <x v="7"/>
    <x v="7"/>
    <s v="2&quot; PVC MAIN REPAIR AT 2640 LAVERNE"/>
    <n v="0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H22523-252100A"/>
    <x v="7"/>
    <x v="7"/>
    <s v="2&quot; PE main Leak Repair at 705 Meado"/>
    <n v="587.17999999999995"/>
  </r>
  <r>
    <n v="202508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01T00:00:00"/>
    <s v="G380"/>
    <x v="5"/>
    <s v="DK00044-252404S"/>
    <x v="43"/>
    <x v="43"/>
    <s v="Replace PVC Services in KGM"/>
    <n v="15090.13"/>
  </r>
  <r>
    <n v="202508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1380A"/>
    <x v="36"/>
    <x v="36"/>
    <s v="Services - Bl - Flag"/>
    <n v="54331.03"/>
  </r>
  <r>
    <n v="202508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2380A"/>
    <x v="37"/>
    <x v="37"/>
    <s v="Install Services - Bl - King"/>
    <n v="51525.42"/>
  </r>
  <r>
    <n v="202508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3380A"/>
    <x v="38"/>
    <x v="38"/>
    <s v="Services - Bl - Pres"/>
    <n v="159788.45000000001"/>
  </r>
  <r>
    <n v="202508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5380A"/>
    <x v="39"/>
    <x v="39"/>
    <s v="Services - Bl - Verde"/>
    <n v="55791.8"/>
  </r>
  <r>
    <n v="202508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6380A"/>
    <x v="40"/>
    <x v="40"/>
    <s v="Services - Bl - Nog"/>
    <n v="7109.99"/>
  </r>
  <r>
    <n v="202508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257380A"/>
    <x v="41"/>
    <x v="41"/>
    <s v="Services - Bl - SL"/>
    <n v="37422.49"/>
  </r>
  <r>
    <n v="202508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3-01T00:00:00"/>
    <s v="G380"/>
    <x v="5"/>
    <s v="DF22511-251100A"/>
    <x v="19"/>
    <x v="19"/>
    <s v="ABANDONED MAIN BONITO ST"/>
    <n v="0"/>
  </r>
  <r>
    <n v="202509"/>
    <s v="032"/>
    <s v="16025.0101-Plant in Service"/>
    <s v="XX"/>
    <s v="XX"/>
    <s v="0000"/>
    <s v="00000"/>
    <s v="38000101"/>
    <s v="Plastic Pipe-G380"/>
    <s v="Late Charge Unitization"/>
    <s v="Addition"/>
    <s v="Addition-Unit"/>
    <d v="2025-01-01T00:00:00"/>
    <d v="2025-03-01T00:00:00"/>
    <s v="G380"/>
    <x v="5"/>
    <s v="DK22435-252406S"/>
    <x v="8"/>
    <x v="8"/>
    <s v="PVC - Replacement on Potter (Melody"/>
    <n v="-565.96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1380A"/>
    <x v="36"/>
    <x v="36"/>
    <s v="Services - Bl - Flag"/>
    <n v="79369.119999999995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380A"/>
    <x v="37"/>
    <x v="37"/>
    <s v="Install Services - Bl - King"/>
    <n v="26583.77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380R"/>
    <x v="44"/>
    <x v="44"/>
    <s v="Service Repl - King"/>
    <n v="77571.899999999994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402S"/>
    <x v="6"/>
    <x v="6"/>
    <s v="Drisco Pipe Replacement"/>
    <n v="320271.19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A"/>
    <x v="38"/>
    <x v="38"/>
    <s v="Services - Bl - Pres"/>
    <n v="125432.8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R"/>
    <x v="45"/>
    <x v="45"/>
    <s v="Service Repl - Pres"/>
    <n v="60341.33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5380A"/>
    <x v="39"/>
    <x v="39"/>
    <s v="Services - Bl - Verde"/>
    <n v="3323.97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6380A"/>
    <x v="40"/>
    <x v="40"/>
    <s v="Services - Bl - Nog"/>
    <n v="777.86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7380A"/>
    <x v="41"/>
    <x v="41"/>
    <s v="Services - Bl - SL"/>
    <n v="33207.42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7380R"/>
    <x v="46"/>
    <x v="46"/>
    <s v="Service Repl - Show Low"/>
    <n v="17878.12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H00045-252405S"/>
    <x v="42"/>
    <x v="42"/>
    <s v="PVC Blanket Servcie Replacement LHC"/>
    <n v="141.53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00044-252404S"/>
    <x v="43"/>
    <x v="43"/>
    <s v="Replace PVC Services in KGM"/>
    <n v="28057.35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22445-252100A"/>
    <x v="7"/>
    <x v="7"/>
    <s v="MLE - Kingman Crossing Tract E"/>
    <n v="36399.11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22506-252406S"/>
    <x v="8"/>
    <x v="8"/>
    <s v="PVC Replacement on Ames (Bank to Me"/>
    <n v="30040.85"/>
  </r>
  <r>
    <n v="202509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2256-253401A"/>
    <x v="22"/>
    <x v="22"/>
    <s v="PVC Replace Rd 2 South Ph1"/>
    <n v="908.39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1380A"/>
    <x v="36"/>
    <x v="36"/>
    <s v="Services - Bl - Flag"/>
    <n v="176660.34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2380A"/>
    <x v="37"/>
    <x v="37"/>
    <s v="Install Services - Bl - King"/>
    <n v="56490.5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2380R"/>
    <x v="44"/>
    <x v="44"/>
    <s v="Service Repl - King"/>
    <n v="4082.73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2402S"/>
    <x v="6"/>
    <x v="6"/>
    <s v="Drisco Pipe Replacement"/>
    <n v="6672.32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A"/>
    <x v="38"/>
    <x v="38"/>
    <s v="Services - Bl - Pres"/>
    <n v="188149.27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R"/>
    <x v="45"/>
    <x v="45"/>
    <s v="Service Repl - Pres"/>
    <n v="47411.040000000001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5380A"/>
    <x v="39"/>
    <x v="39"/>
    <s v="Services - Bl - Verde"/>
    <n v="44161.59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6380A"/>
    <x v="40"/>
    <x v="40"/>
    <s v="Services - Bl - Nog"/>
    <n v="5205.6899999999996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7380A"/>
    <x v="41"/>
    <x v="41"/>
    <s v="Services - Bl - SL"/>
    <n v="45857.85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7380R"/>
    <x v="46"/>
    <x v="46"/>
    <s v="Service Repl - Show Low"/>
    <n v="43770.58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DF22499-251100A"/>
    <x v="19"/>
    <x v="19"/>
    <s v="ARROWHEAD CENTER ST ENCROACHMENT"/>
    <n v="49501.47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DK22540-252100A"/>
    <x v="7"/>
    <x v="7"/>
    <s v="LEAK Repair &amp; Repl - 3674 Sunshine"/>
    <n v="2311.3000000000002"/>
  </r>
  <r>
    <n v="202509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DP22472-253500B"/>
    <x v="9"/>
    <x v="9"/>
    <s v="Hartin/Stetson Relocate"/>
    <n v="17261.400000000001"/>
  </r>
  <r>
    <n v="202510"/>
    <s v="032"/>
    <s v="16025.0101-Plant in Service"/>
    <s v="XX"/>
    <s v="XX"/>
    <s v="0000"/>
    <s v="00000"/>
    <s v="38000101"/>
    <s v="Plastic Pipe-G380"/>
    <s v="Mass-Conversion"/>
    <s v="Addition"/>
    <s v="Addition-Unit"/>
    <d v="2014-01-02T00:00:00"/>
    <d v="2014-01-02T00:00:00"/>
    <s v="G380"/>
    <x v="5"/>
    <s v="252380B"/>
    <x v="47"/>
    <x v="47"/>
    <s v="PI Service Repl- King"/>
    <n v="-88337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1380A"/>
    <x v="36"/>
    <x v="36"/>
    <s v="Services - Bl - Flag"/>
    <n v="62171.21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1380R"/>
    <x v="48"/>
    <x v="48"/>
    <s v="Service Repl - Flag"/>
    <n v="69059.19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380A"/>
    <x v="37"/>
    <x v="37"/>
    <s v="Install Services - Bl - King"/>
    <n v="18730.22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380R"/>
    <x v="44"/>
    <x v="44"/>
    <s v="Service Repl - King"/>
    <n v="23569.32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402S"/>
    <x v="6"/>
    <x v="6"/>
    <s v="Drisco Pipe Replacement"/>
    <n v="67114.05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A"/>
    <x v="38"/>
    <x v="38"/>
    <s v="Services - Bl - Pres"/>
    <n v="87468.1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R"/>
    <x v="45"/>
    <x v="45"/>
    <s v="Service Repl - Pres"/>
    <n v="1740.17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5380A"/>
    <x v="39"/>
    <x v="39"/>
    <s v="Services - Bl - Verde"/>
    <n v="3059.82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6380A"/>
    <x v="40"/>
    <x v="40"/>
    <s v="Services - Bl - Nog"/>
    <n v="399.1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6380R"/>
    <x v="49"/>
    <x v="49"/>
    <s v="Service Repl - Santa Cruz"/>
    <n v="24599.18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7380A"/>
    <x v="41"/>
    <x v="41"/>
    <s v="Services - Bl - SL"/>
    <n v="13342.62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F22085-251100A"/>
    <x v="19"/>
    <x v="19"/>
    <s v="JUNIPER POINT PHASE 2 AND JUNIPER P"/>
    <n v="2714.18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F22462-251100A"/>
    <x v="19"/>
    <x v="19"/>
    <s v="TIMBER SKY - PHASE 5"/>
    <n v="13335.11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H00045-252405S"/>
    <x v="42"/>
    <x v="42"/>
    <s v="PVC Blanket Servcie Replacement LHC"/>
    <n v="-9.07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00044-252404S"/>
    <x v="43"/>
    <x v="43"/>
    <s v="Replace PVC Services in KGM"/>
    <n v="13343.16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22448-252406S"/>
    <x v="8"/>
    <x v="8"/>
    <s v="PVC - Abandonment on Potter Ave."/>
    <n v="0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2249-253100A"/>
    <x v="13"/>
    <x v="13"/>
    <s v="Granville Unit 17"/>
    <n v="37078.17"/>
  </r>
  <r>
    <n v="202510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2478-253100A"/>
    <x v="13"/>
    <x v="13"/>
    <s v="South Ranch 2B"/>
    <n v="5741.41"/>
  </r>
  <r>
    <n v="202510"/>
    <s v="032"/>
    <s v="16025.0101-Plant in Service"/>
    <s v="XX"/>
    <s v="XX"/>
    <s v="0000"/>
    <s v="00000"/>
    <s v="38000201"/>
    <s v="Steel Pipe-G380"/>
    <s v="Late Charge Unitization"/>
    <s v="Addition"/>
    <s v="Addition-Unit"/>
    <d v="2025-01-01T00:00:00"/>
    <d v="2025-07-08T00:00:00"/>
    <s v="G380"/>
    <x v="5"/>
    <s v="DK22540-252100A"/>
    <x v="7"/>
    <x v="7"/>
    <s v="LEAK Repair &amp; Repl - 3674 Sunshine"/>
    <n v="202.89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1380A"/>
    <x v="36"/>
    <x v="36"/>
    <s v="Services - Bl - Flag"/>
    <n v="138381.1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1380R"/>
    <x v="48"/>
    <x v="48"/>
    <s v="Service Repl - Flag"/>
    <n v="18357.5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2380A"/>
    <x v="37"/>
    <x v="37"/>
    <s v="Install Services - Bl - King"/>
    <n v="39801.699999999997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2380R"/>
    <x v="44"/>
    <x v="44"/>
    <s v="Service Repl - King"/>
    <n v="728.94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A"/>
    <x v="38"/>
    <x v="38"/>
    <s v="Services - Bl - Pres"/>
    <n v="131202.17000000001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R"/>
    <x v="45"/>
    <x v="45"/>
    <s v="Service Repl - Pres"/>
    <n v="7927.43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5380A"/>
    <x v="39"/>
    <x v="39"/>
    <s v="Services - Bl - Verde"/>
    <n v="40652.07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6380A"/>
    <x v="40"/>
    <x v="40"/>
    <s v="Services - Bl - Nog"/>
    <n v="2671.09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6380R"/>
    <x v="49"/>
    <x v="49"/>
    <s v="Service Repl - Santa Cruz"/>
    <n v="40135.46"/>
  </r>
  <r>
    <n v="202510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7380A"/>
    <x v="41"/>
    <x v="41"/>
    <s v="Services - Bl - SL"/>
    <n v="18425.509999999998"/>
  </r>
  <r>
    <n v="202511"/>
    <s v="032"/>
    <s v="16025.0101-Plant in Service"/>
    <s v="XX"/>
    <s v="XX"/>
    <s v="0000"/>
    <s v="00000"/>
    <s v="38000101"/>
    <s v="Plastic Pipe-G380"/>
    <s v="Late Charge Unitization"/>
    <s v="Addition"/>
    <s v="Addition-Unit"/>
    <d v="2025-01-01T00:00:00"/>
    <d v="2025-03-25T00:00:00"/>
    <s v="G380"/>
    <x v="5"/>
    <s v="DK22525-252100A"/>
    <x v="7"/>
    <x v="7"/>
    <s v="MLE - Rancho Santa Fe Tract G"/>
    <n v="125.72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1380A"/>
    <x v="36"/>
    <x v="36"/>
    <s v="Services - Bl - Flag"/>
    <n v="52319.11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380A"/>
    <x v="37"/>
    <x v="37"/>
    <s v="Install Services - Bl - King"/>
    <n v="25299.61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A"/>
    <x v="38"/>
    <x v="38"/>
    <s v="Services - Bl - Pres"/>
    <n v="133944.35999999999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5380A"/>
    <x v="39"/>
    <x v="39"/>
    <s v="Services - Bl - Verde"/>
    <n v="4190.57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6380A"/>
    <x v="40"/>
    <x v="40"/>
    <s v="Services - Bl - Nog"/>
    <n v="445.12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7380A"/>
    <x v="41"/>
    <x v="41"/>
    <s v="Services - Bl - SL"/>
    <n v="14040.03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00044-252404S"/>
    <x v="43"/>
    <x v="43"/>
    <s v="Replace PVC Services in KGM"/>
    <n v="44334.720000000001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22525-252100A"/>
    <x v="7"/>
    <x v="7"/>
    <s v="MLE - Rancho Santa Fe Tract G"/>
    <n v="13200.14"/>
  </r>
  <r>
    <n v="20251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2443-253100A"/>
    <x v="13"/>
    <x v="13"/>
    <s v="Astoria 2A"/>
    <n v="8044"/>
  </r>
  <r>
    <n v="202511"/>
    <s v="032"/>
    <s v="16025.0101-Plant in Service"/>
    <s v="XX"/>
    <s v="XX"/>
    <s v="0000"/>
    <s v="00000"/>
    <s v="38000201"/>
    <s v="Steel Pipe-G380"/>
    <s v="Late Charge Unitization"/>
    <s v="Addition"/>
    <s v="Addition-Unit"/>
    <d v="2025-01-01T00:00:00"/>
    <d v="2025-07-08T00:00:00"/>
    <s v="G380"/>
    <x v="5"/>
    <s v="DK22540-252100A"/>
    <x v="7"/>
    <x v="7"/>
    <s v="LEAK Repair &amp; Repl - 3674 Sunshine"/>
    <n v="1.0900000000000001"/>
  </r>
  <r>
    <n v="202511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1380A"/>
    <x v="36"/>
    <x v="36"/>
    <s v="Services - Bl - Flag"/>
    <n v="116452.24"/>
  </r>
  <r>
    <n v="202511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2380A"/>
    <x v="37"/>
    <x v="37"/>
    <s v="Install Services - Bl - King"/>
    <n v="53761.7"/>
  </r>
  <r>
    <n v="202511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A"/>
    <x v="38"/>
    <x v="38"/>
    <s v="Services - Bl - Pres"/>
    <n v="200916.57"/>
  </r>
  <r>
    <n v="202511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5380A"/>
    <x v="39"/>
    <x v="39"/>
    <s v="Services - Bl - Verde"/>
    <n v="55674.7"/>
  </r>
  <r>
    <n v="202511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6380A"/>
    <x v="40"/>
    <x v="40"/>
    <s v="Services - Bl - Nog"/>
    <n v="2978.9"/>
  </r>
  <r>
    <n v="202511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7380A"/>
    <x v="41"/>
    <x v="41"/>
    <s v="Services - Bl - SL"/>
    <n v="19388.580000000002"/>
  </r>
  <r>
    <n v="202512"/>
    <s v="032"/>
    <s v="16025.0101-Plant in Service"/>
    <s v="XX"/>
    <s v="XX"/>
    <s v="0000"/>
    <s v="00000"/>
    <s v="38000101"/>
    <s v="Plastic Pipe-G380"/>
    <s v="Late Charge Unitization"/>
    <s v="Addition"/>
    <s v="Addition-Unit"/>
    <d v="2025-01-01T00:00:00"/>
    <d v="2025-03-25T00:00:00"/>
    <s v="G380"/>
    <x v="5"/>
    <s v="DK22525-252100A"/>
    <x v="7"/>
    <x v="7"/>
    <s v="MLE - Rancho Santa Fe Tract G"/>
    <n v="49.94"/>
  </r>
  <r>
    <n v="202512"/>
    <s v="032"/>
    <s v="16025.0101-Plant in Service"/>
    <s v="XX"/>
    <s v="XX"/>
    <s v="0000"/>
    <s v="00000"/>
    <s v="38000101"/>
    <s v="Plastic Pipe-G380"/>
    <s v="Late Charge Unitization"/>
    <s v="Addition"/>
    <s v="Addition-Unit"/>
    <d v="2025-01-01T00:00:00"/>
    <d v="2025-03-25T00:00:00"/>
    <s v="G380"/>
    <x v="5"/>
    <s v="DP22249-253100A"/>
    <x v="13"/>
    <x v="13"/>
    <s v="Granville Unit 17"/>
    <n v="-1711.44"/>
  </r>
  <r>
    <n v="202512"/>
    <s v="032"/>
    <s v="16025.0101-Plant in Service"/>
    <s v="XX"/>
    <s v="XX"/>
    <s v="0000"/>
    <s v="00000"/>
    <s v="38000101"/>
    <s v="Plastic Pipe-G380"/>
    <s v="Late Charge Unitization"/>
    <s v="Addition"/>
    <s v="Addition-Unit"/>
    <d v="2025-01-01T00:00:00"/>
    <d v="2025-03-25T00:00:00"/>
    <s v="G380"/>
    <x v="5"/>
    <s v="DP22443-253100A"/>
    <x v="13"/>
    <x v="13"/>
    <s v="Astoria 2A"/>
    <n v="-9.86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1380A"/>
    <x v="36"/>
    <x v="36"/>
    <s v="Services - Bl - Flag"/>
    <n v="201202.77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1380R"/>
    <x v="48"/>
    <x v="48"/>
    <s v="Service Repl - Flag"/>
    <n v="9377.2000000000007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380A"/>
    <x v="37"/>
    <x v="37"/>
    <s v="Install Services - Bl - King"/>
    <n v="89993.279999999999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380R"/>
    <x v="44"/>
    <x v="44"/>
    <s v="Service Repl - King"/>
    <n v="113514.27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2402S"/>
    <x v="6"/>
    <x v="6"/>
    <s v="Drisco Pipe Replacement"/>
    <n v="14525.6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A"/>
    <x v="38"/>
    <x v="38"/>
    <s v="Services - Bl - Pres"/>
    <n v="284212.21999999997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B"/>
    <x v="50"/>
    <x v="50"/>
    <s v="PI Services Repl - Prescott"/>
    <n v="1619.83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C"/>
    <x v="51"/>
    <x v="51"/>
    <s v="PI Service Repl - Prescott Val"/>
    <n v="8741.32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3380R"/>
    <x v="45"/>
    <x v="45"/>
    <s v="Service Repl - Pres"/>
    <n v="4437.67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5380A"/>
    <x v="39"/>
    <x v="39"/>
    <s v="Services - Bl - Verde"/>
    <n v="79221.3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5380R"/>
    <x v="52"/>
    <x v="52"/>
    <s v="Service Repl - Verde"/>
    <n v="29236.81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6380A"/>
    <x v="40"/>
    <x v="40"/>
    <s v="Services - Bl - Nog"/>
    <n v="789.16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6380R"/>
    <x v="49"/>
    <x v="49"/>
    <s v="Service Repl - Santa Cruz"/>
    <n v="7505.63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7380A"/>
    <x v="41"/>
    <x v="41"/>
    <s v="Services - Bl - SL"/>
    <n v="48135.6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257380R"/>
    <x v="46"/>
    <x v="46"/>
    <s v="Service Repl - Show Low"/>
    <n v="8964.6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H00045-252405S"/>
    <x v="42"/>
    <x v="42"/>
    <s v="PVC Blanket Servcie Replacement LHC"/>
    <n v="308.48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K00044-252404S"/>
    <x v="43"/>
    <x v="43"/>
    <s v="Replace PVC Services in KGM"/>
    <n v="49550.01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1892-253100A"/>
    <x v="13"/>
    <x v="13"/>
    <s v="Ponderosa Meadows"/>
    <n v="4322.33"/>
  </r>
  <r>
    <n v="20251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2209-253100A"/>
    <x v="13"/>
    <x v="13"/>
    <s v="Main St-Humboldt Relocate"/>
    <n v="58123.05"/>
  </r>
  <r>
    <n v="202512"/>
    <s v="032"/>
    <s v="16025.0101-Plant in Service"/>
    <s v="XX"/>
    <s v="XX"/>
    <s v="0000"/>
    <s v="00000"/>
    <s v="38000201"/>
    <s v="Steel Pipe-G380"/>
    <s v="Late Charge Unitization"/>
    <s v="Addition"/>
    <s v="Addition-Unit"/>
    <d v="2025-01-01T00:00:00"/>
    <d v="2025-07-08T00:00:00"/>
    <s v="G380"/>
    <x v="5"/>
    <s v="DP22472-253500B"/>
    <x v="9"/>
    <x v="9"/>
    <s v="Hartin/Stetson Relocate"/>
    <n v="1927.08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1380A"/>
    <x v="36"/>
    <x v="36"/>
    <s v="Services - Bl - Flag"/>
    <n v="27436.73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1380R"/>
    <x v="48"/>
    <x v="48"/>
    <s v="Service Repl - Flag"/>
    <n v="9377.19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2380A"/>
    <x v="37"/>
    <x v="37"/>
    <s v="Install Services - Bl - King"/>
    <n v="8900.43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A"/>
    <x v="38"/>
    <x v="38"/>
    <s v="Services - Bl - Pres"/>
    <n v="56.82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B"/>
    <x v="50"/>
    <x v="50"/>
    <s v="PI Services Repl - Prescott"/>
    <n v="4859.51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3380R"/>
    <x v="45"/>
    <x v="45"/>
    <s v="Service Repl - Pres"/>
    <n v="21666.26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5380A"/>
    <x v="39"/>
    <x v="39"/>
    <s v="Services - Bl - Verde"/>
    <n v="10802.92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5380R"/>
    <x v="52"/>
    <x v="52"/>
    <s v="Service Repl - Verde"/>
    <n v="25926.959999999999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6380A"/>
    <x v="40"/>
    <x v="40"/>
    <s v="Services - Bl - Nog"/>
    <n v="5281.36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7380A"/>
    <x v="41"/>
    <x v="41"/>
    <s v="Services - Bl - SL"/>
    <n v="1488.73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257380R"/>
    <x v="46"/>
    <x v="46"/>
    <s v="Service Repl - Show Low"/>
    <n v="2102.8000000000002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DK22567-252100A"/>
    <x v="7"/>
    <x v="7"/>
    <s v="LEAK Repair &amp; Repl - 2216 Gates Ave"/>
    <n v="934.81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DP21892-253100A"/>
    <x v="13"/>
    <x v="13"/>
    <s v="Ponderosa Meadows"/>
    <n v="0"/>
  </r>
  <r>
    <n v="20251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7-08T00:00:00"/>
    <s v="G380"/>
    <x v="5"/>
    <s v="DP22209-253100A"/>
    <x v="13"/>
    <x v="13"/>
    <s v="Main St-Humboldt Relocate"/>
    <n v="0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H22591-252100A"/>
    <x v="7"/>
    <x v="7"/>
    <s v="2&quot; PE MAIN Replacement to remove pe"/>
    <n v="826.3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L22557-257100A"/>
    <x v="3"/>
    <x v="3"/>
    <s v="MLE Autumn Harvest Subdivision - SF"/>
    <n v="720.66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2441-253100A"/>
    <x v="13"/>
    <x v="13"/>
    <s v="Stringfield Ph1B"/>
    <n v="3829.56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03-25T00:00:00"/>
    <s v="G380"/>
    <x v="5"/>
    <s v="DP22496-253100A"/>
    <x v="13"/>
    <x v="13"/>
    <s v="Pronghorn Ranch, Phase 3"/>
    <n v="4649.83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1T00:00:00"/>
    <s v="G380"/>
    <x v="5"/>
    <s v="251380A"/>
    <x v="36"/>
    <x v="36"/>
    <s v="Services - Bl - Flag"/>
    <n v="138331.53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1T00:00:00"/>
    <s v="G380"/>
    <x v="5"/>
    <s v="252380A"/>
    <x v="37"/>
    <x v="37"/>
    <s v="Install Services - Bl - King"/>
    <n v="38394.14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1T00:00:00"/>
    <s v="G380"/>
    <x v="5"/>
    <s v="253380A"/>
    <x v="38"/>
    <x v="38"/>
    <s v="Services - Bl - Pres"/>
    <n v="147262.91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1T00:00:00"/>
    <s v="G380"/>
    <x v="5"/>
    <s v="255380A"/>
    <x v="39"/>
    <x v="39"/>
    <s v="Services - Bl - Verde"/>
    <n v="22944.52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1T00:00:00"/>
    <s v="G380"/>
    <x v="5"/>
    <s v="256380A"/>
    <x v="40"/>
    <x v="40"/>
    <s v="Services - Bl - Nog"/>
    <n v="728.73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1T00:00:00"/>
    <s v="G380"/>
    <x v="5"/>
    <s v="257380A"/>
    <x v="41"/>
    <x v="41"/>
    <s v="Services - Bl - SL"/>
    <n v="12543.3"/>
  </r>
  <r>
    <n v="202601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1T00:00:00"/>
    <s v="G380"/>
    <x v="5"/>
    <s v="DK00044-252404S"/>
    <x v="43"/>
    <x v="43"/>
    <s v="Replace PVC Services in KGM"/>
    <n v="18035.3"/>
  </r>
  <r>
    <n v="202601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1-01T00:00:00"/>
    <s v="G380"/>
    <x v="5"/>
    <s v="251380A"/>
    <x v="36"/>
    <x v="36"/>
    <s v="Services - Bl - Flag"/>
    <n v="18863.39"/>
  </r>
  <r>
    <n v="202601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1-01T00:00:00"/>
    <s v="G380"/>
    <x v="5"/>
    <s v="252380A"/>
    <x v="37"/>
    <x v="37"/>
    <s v="Install Services - Bl - King"/>
    <n v="3797.22"/>
  </r>
  <r>
    <n v="202601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1-01T00:00:00"/>
    <s v="G380"/>
    <x v="5"/>
    <s v="253380A"/>
    <x v="38"/>
    <x v="38"/>
    <s v="Services - Bl - Pres"/>
    <n v="29.46"/>
  </r>
  <r>
    <n v="202601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1-01T00:00:00"/>
    <s v="G380"/>
    <x v="5"/>
    <s v="255380A"/>
    <x v="39"/>
    <x v="39"/>
    <s v="Services - Bl - Verde"/>
    <n v="3128.81"/>
  </r>
  <r>
    <n v="202601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1-01T00:00:00"/>
    <s v="G380"/>
    <x v="5"/>
    <s v="256380A"/>
    <x v="40"/>
    <x v="40"/>
    <s v="Services - Bl - Nog"/>
    <n v="4877"/>
  </r>
  <r>
    <n v="202601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1-01T00:00:00"/>
    <s v="G380"/>
    <x v="5"/>
    <s v="257380A"/>
    <x v="41"/>
    <x v="41"/>
    <s v="Services - Bl - SL"/>
    <n v="387.95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11-03T00:00:00"/>
    <s v="G380"/>
    <x v="5"/>
    <s v="DF22594-251100A"/>
    <x v="19"/>
    <x v="19"/>
    <s v="GOLDEN MEADOWS TRL 2&quot; PE MLE"/>
    <n v="586.34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11-03T00:00:00"/>
    <s v="G380"/>
    <x v="5"/>
    <s v="DF22621-251100A"/>
    <x v="19"/>
    <x v="19"/>
    <s v="MESA TRL 2 INCH RELO"/>
    <n v="0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11-03T00:00:00"/>
    <s v="G380"/>
    <x v="5"/>
    <s v="DH22586-252100A"/>
    <x v="7"/>
    <x v="7"/>
    <s v="2&quot; PE MLE North Pointe Phase F"/>
    <n v="9421.76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11-03T00:00:00"/>
    <s v="G380"/>
    <x v="5"/>
    <s v="DH22589-252100A"/>
    <x v="7"/>
    <x v="7"/>
    <s v="2&quot; PE MAIN replacement to ELIMINATE"/>
    <n v="883.35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11-03T00:00:00"/>
    <s v="G380"/>
    <x v="5"/>
    <s v="DK22574-252100A"/>
    <x v="7"/>
    <x v="7"/>
    <s v="MLE - Southern Vista Tract H"/>
    <n v="19630.57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251380A"/>
    <x v="36"/>
    <x v="36"/>
    <s v="Services - Bl - Flag"/>
    <n v="208074.42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252380A"/>
    <x v="37"/>
    <x v="37"/>
    <s v="Install Services - Bl - King"/>
    <n v="87060.7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252402S"/>
    <x v="6"/>
    <x v="6"/>
    <s v="Drisco Pipe Replacement"/>
    <n v="98.06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253380A"/>
    <x v="38"/>
    <x v="38"/>
    <s v="Services - Bl - Pres"/>
    <n v="293734.64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255380A"/>
    <x v="39"/>
    <x v="39"/>
    <s v="Services - Bl - Verde"/>
    <n v="56311.56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256380A"/>
    <x v="40"/>
    <x v="40"/>
    <s v="Services - Bl - Nog"/>
    <n v="325.26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257380A"/>
    <x v="41"/>
    <x v="41"/>
    <s v="Services - Bl - SL"/>
    <n v="40590.19"/>
  </r>
  <r>
    <n v="202602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2-01T00:00:00"/>
    <s v="G380"/>
    <x v="5"/>
    <s v="DK00044-252404S"/>
    <x v="43"/>
    <x v="43"/>
    <s v="Replace PVC Services in KGM"/>
    <n v="124773.9"/>
  </r>
  <r>
    <n v="202602"/>
    <s v="032"/>
    <s v="16025.0101-Plant in Service"/>
    <s v="XX"/>
    <s v="XX"/>
    <s v="0000"/>
    <s v="00000"/>
    <s v="38000201"/>
    <s v="Steel Pipe-G380"/>
    <s v="Work Order Addition"/>
    <s v="Addition"/>
    <s v="Addition-Unit"/>
    <d v="2025-01-01T00:00:00"/>
    <d v="2025-08-18T00:00:00"/>
    <s v="G380"/>
    <x v="5"/>
    <s v="DP22419-253500B"/>
    <x v="9"/>
    <x v="9"/>
    <s v="Pinon Pl Relocate"/>
    <n v="71522.720000000001"/>
  </r>
  <r>
    <n v="202602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2-01T00:00:00"/>
    <s v="G380"/>
    <x v="5"/>
    <s v="251380A"/>
    <x v="36"/>
    <x v="36"/>
    <s v="Services - Bl - Flag"/>
    <n v="28373.79"/>
  </r>
  <r>
    <n v="202602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2-01T00:00:00"/>
    <s v="G380"/>
    <x v="5"/>
    <s v="252380A"/>
    <x v="37"/>
    <x v="37"/>
    <s v="Install Services - Bl - King"/>
    <n v="8610.4"/>
  </r>
  <r>
    <n v="202602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2-01T00:00:00"/>
    <s v="G380"/>
    <x v="5"/>
    <s v="253380A"/>
    <x v="38"/>
    <x v="38"/>
    <s v="Services - Bl - Pres"/>
    <n v="58.76"/>
  </r>
  <r>
    <n v="202602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2-01T00:00:00"/>
    <s v="G380"/>
    <x v="5"/>
    <s v="255380A"/>
    <x v="39"/>
    <x v="39"/>
    <s v="Services - Bl - Verde"/>
    <n v="7678.85"/>
  </r>
  <r>
    <n v="202602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2-01T00:00:00"/>
    <s v="G380"/>
    <x v="5"/>
    <s v="256380A"/>
    <x v="40"/>
    <x v="40"/>
    <s v="Services - Bl - Nog"/>
    <n v="2176.8000000000002"/>
  </r>
  <r>
    <n v="202602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2-01T00:00:00"/>
    <s v="G380"/>
    <x v="5"/>
    <s v="257380A"/>
    <x v="41"/>
    <x v="41"/>
    <s v="Services - Bl - SL"/>
    <n v="1255.3599999999999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11-04T00:00:00"/>
    <s v="G380"/>
    <x v="5"/>
    <s v="DK22547-252100A"/>
    <x v="7"/>
    <x v="7"/>
    <s v="MLE - Hualapai Shadows"/>
    <n v="7452.74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5-01-01T00:00:00"/>
    <d v="2025-11-04T00:00:00"/>
    <s v="G380"/>
    <x v="5"/>
    <s v="DK22616-252100A"/>
    <x v="7"/>
    <x v="7"/>
    <s v="MLE - Serena Grace Meadows"/>
    <n v="14021.68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251380A"/>
    <x v="36"/>
    <x v="36"/>
    <s v="Services - Bl - Flag"/>
    <n v="129786.01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252380A"/>
    <x v="37"/>
    <x v="37"/>
    <s v="Install Services - Bl - King"/>
    <n v="40247.480000000003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253380A"/>
    <x v="38"/>
    <x v="38"/>
    <s v="Services - Bl - Pres"/>
    <n v="419508.6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255380A"/>
    <x v="39"/>
    <x v="39"/>
    <s v="Services - Bl - Verde"/>
    <n v="65597.84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256380A"/>
    <x v="40"/>
    <x v="40"/>
    <s v="Services - Bl - Nog"/>
    <n v="-222.33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257380A"/>
    <x v="41"/>
    <x v="41"/>
    <s v="Services - Bl - SL"/>
    <n v="36902.839999999997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DK00044-252404S"/>
    <x v="43"/>
    <x v="43"/>
    <s v="Replace PVC Services in KGM"/>
    <n v="92989.22"/>
  </r>
  <r>
    <n v="202603"/>
    <s v="032"/>
    <s v="16025.0101-Plant in Service"/>
    <s v="XX"/>
    <s v="XX"/>
    <s v="0000"/>
    <s v="00000"/>
    <s v="38000101"/>
    <s v="Plastic Pipe-G380"/>
    <s v="Work Order Addition"/>
    <s v="Addition"/>
    <s v="Addition-Unit"/>
    <d v="2026-01-01T00:00:00"/>
    <d v="2026-01-05T00:00:00"/>
    <s v="G380"/>
    <x v="5"/>
    <s v="DK22642-252100A"/>
    <x v="7"/>
    <x v="7"/>
    <s v="MLE - Airfield to Pacific on Apache"/>
    <n v="2974.54"/>
  </r>
  <r>
    <n v="202603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3-01T00:00:00"/>
    <s v="G380"/>
    <x v="5"/>
    <s v="251380A"/>
    <x v="36"/>
    <x v="36"/>
    <s v="Services - Bl - Flag"/>
    <n v="17698.09"/>
  </r>
  <r>
    <n v="202603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3-01T00:00:00"/>
    <s v="G380"/>
    <x v="5"/>
    <s v="252380A"/>
    <x v="37"/>
    <x v="37"/>
    <s v="Install Services - Bl - King"/>
    <n v="3980.49"/>
  </r>
  <r>
    <n v="202603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3-01T00:00:00"/>
    <s v="G380"/>
    <x v="5"/>
    <s v="253380A"/>
    <x v="38"/>
    <x v="38"/>
    <s v="Services - Bl - Pres"/>
    <n v="83.9"/>
  </r>
  <r>
    <n v="202603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3-01T00:00:00"/>
    <s v="G380"/>
    <x v="5"/>
    <s v="255380A"/>
    <x v="39"/>
    <x v="39"/>
    <s v="Services - Bl - Verde"/>
    <n v="8945.16"/>
  </r>
  <r>
    <n v="202603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3-01T00:00:00"/>
    <s v="G380"/>
    <x v="5"/>
    <s v="256380A"/>
    <x v="40"/>
    <x v="40"/>
    <s v="Services - Bl - Nog"/>
    <n v="-1487.87"/>
  </r>
  <r>
    <n v="202603"/>
    <s v="032"/>
    <s v="16025.0101-Plant in Service"/>
    <s v="XX"/>
    <s v="XX"/>
    <s v="0000"/>
    <s v="00000"/>
    <s v="38000201"/>
    <s v="Steel Pipe-G380"/>
    <s v="Work Order Addition"/>
    <s v="Addition"/>
    <s v="Addition-Unit"/>
    <d v="2026-01-01T00:00:00"/>
    <d v="2026-03-01T00:00:00"/>
    <s v="G380"/>
    <x v="5"/>
    <s v="257380A"/>
    <x v="41"/>
    <x v="41"/>
    <s v="Services - Bl - SL"/>
    <n v="1141.31"/>
  </r>
  <r>
    <n v="202507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2381A"/>
    <x v="53"/>
    <x v="53"/>
    <s v="Meters - Bl - King"/>
    <n v="16780"/>
  </r>
  <r>
    <n v="202507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3381A"/>
    <x v="54"/>
    <x v="54"/>
    <s v="Meters - Bl - Pres"/>
    <n v="386341.31"/>
  </r>
  <r>
    <n v="202507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3385A"/>
    <x v="55"/>
    <x v="55"/>
    <s v="Industrial Metering - Pres"/>
    <n v="4123.8900000000003"/>
  </r>
  <r>
    <n v="202507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5381A"/>
    <x v="56"/>
    <x v="56"/>
    <s v="Meters - Bl - Verde"/>
    <n v="7969.85"/>
  </r>
  <r>
    <n v="202507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6381A"/>
    <x v="57"/>
    <x v="57"/>
    <s v="Meters - Bl - Nog"/>
    <n v="10832.9"/>
  </r>
  <r>
    <n v="202508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1381A"/>
    <x v="58"/>
    <x v="58"/>
    <s v="Meters - Bl - Flag"/>
    <n v="2708.22"/>
  </r>
  <r>
    <n v="202508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2381A"/>
    <x v="53"/>
    <x v="53"/>
    <s v="Meters - Bl - King"/>
    <n v="2708.22"/>
  </r>
  <r>
    <n v="202508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3381A"/>
    <x v="54"/>
    <x v="54"/>
    <s v="Meters - Bl - Pres"/>
    <n v="238350.49"/>
  </r>
  <r>
    <n v="202508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3385A"/>
    <x v="55"/>
    <x v="55"/>
    <s v="Industrial Metering - Pres"/>
    <n v="7424.5"/>
  </r>
  <r>
    <n v="202508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5381A"/>
    <x v="56"/>
    <x v="56"/>
    <s v="Meters - Bl - Verde"/>
    <n v="2650.53"/>
  </r>
  <r>
    <n v="202508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3-01T00:00:00"/>
    <s v="G381"/>
    <x v="6"/>
    <s v="256381A"/>
    <x v="57"/>
    <x v="57"/>
    <s v="Meters - Bl - Nog"/>
    <n v="6064.32"/>
  </r>
  <r>
    <n v="202509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1385A"/>
    <x v="59"/>
    <x v="59"/>
    <s v="Industrial Metering - Flag"/>
    <n v="3110.54"/>
  </r>
  <r>
    <n v="202509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3381A"/>
    <x v="54"/>
    <x v="54"/>
    <s v="Meters - Bl - Pres"/>
    <n v="574597.92000000004"/>
  </r>
  <r>
    <n v="202509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5381A"/>
    <x v="56"/>
    <x v="56"/>
    <s v="Meters - Bl - Verde"/>
    <n v="5793.07"/>
  </r>
  <r>
    <n v="202509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6381A"/>
    <x v="57"/>
    <x v="57"/>
    <s v="Meters - Bl - Nog"/>
    <n v="2816.99"/>
  </r>
  <r>
    <n v="202509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7385A"/>
    <x v="60"/>
    <x v="60"/>
    <s v="Industrial Metering-Show Low"/>
    <n v="1359.67"/>
  </r>
  <r>
    <n v="202510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2381A"/>
    <x v="53"/>
    <x v="53"/>
    <s v="Meters - Bl - King"/>
    <n v="5377.61"/>
  </r>
  <r>
    <n v="202510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5385A"/>
    <x v="61"/>
    <x v="61"/>
    <s v="Industrial Metering - Verde"/>
    <n v="1969.73"/>
  </r>
  <r>
    <n v="202511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1381A"/>
    <x v="58"/>
    <x v="58"/>
    <s v="Meters - Bl - Flag"/>
    <n v="13415.08"/>
  </r>
  <r>
    <n v="202511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2381A"/>
    <x v="53"/>
    <x v="53"/>
    <s v="Meters - Bl - King"/>
    <n v="2717.74"/>
  </r>
  <r>
    <n v="202511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3381A"/>
    <x v="54"/>
    <x v="54"/>
    <s v="Meters - Bl - Pres"/>
    <n v="904084.66"/>
  </r>
  <r>
    <n v="202511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7381A"/>
    <x v="62"/>
    <x v="62"/>
    <s v="Meters - Bl - SL"/>
    <n v="18858.18"/>
  </r>
  <r>
    <n v="202512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1381A"/>
    <x v="58"/>
    <x v="58"/>
    <s v="Meters - Bl - Flag"/>
    <n v="10639.47"/>
  </r>
  <r>
    <n v="202512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1385A"/>
    <x v="59"/>
    <x v="59"/>
    <s v="Industrial Metering - Flag"/>
    <n v="5507.5"/>
  </r>
  <r>
    <n v="202512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2381A"/>
    <x v="53"/>
    <x v="53"/>
    <s v="Meters - Bl - King"/>
    <n v="7979.59"/>
  </r>
  <r>
    <n v="202512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3381A"/>
    <x v="54"/>
    <x v="54"/>
    <s v="Meters - Bl - Pres"/>
    <n v="153597.54"/>
  </r>
  <r>
    <n v="202512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3385A"/>
    <x v="55"/>
    <x v="55"/>
    <s v="Industrial Metering - Pres"/>
    <n v="940.16"/>
  </r>
  <r>
    <n v="202512"/>
    <s v="032"/>
    <s v="16025.0101-Plant in Service"/>
    <s v="XX"/>
    <s v="XX"/>
    <s v="0000"/>
    <s v="00000"/>
    <s v="38100101"/>
    <s v="Meters-G381"/>
    <s v="Work Order Addition"/>
    <s v="Addition"/>
    <s v="Addition-Unit"/>
    <d v="2025-01-01T00:00:00"/>
    <d v="2025-09-01T00:00:00"/>
    <s v="G381"/>
    <x v="6"/>
    <s v="257381A"/>
    <x v="62"/>
    <x v="62"/>
    <s v="Meters - Bl - SL"/>
    <n v="10639.45"/>
  </r>
  <r>
    <n v="202601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1-01T00:00:00"/>
    <s v="G381"/>
    <x v="6"/>
    <s v="252381A"/>
    <x v="53"/>
    <x v="53"/>
    <s v="Meters - Bl - King"/>
    <n v="2717.49"/>
  </r>
  <r>
    <n v="202601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1-01T00:00:00"/>
    <s v="G381"/>
    <x v="6"/>
    <s v="253381A"/>
    <x v="54"/>
    <x v="54"/>
    <s v="Meters - Bl - Pres"/>
    <n v="94202.11"/>
  </r>
  <r>
    <n v="202601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1-01T00:00:00"/>
    <s v="G381"/>
    <x v="6"/>
    <s v="255381A"/>
    <x v="56"/>
    <x v="56"/>
    <s v="Meters - Bl - Verde"/>
    <n v="5435"/>
  </r>
  <r>
    <n v="202602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2-01T00:00:00"/>
    <s v="G381"/>
    <x v="6"/>
    <s v="256381A"/>
    <x v="57"/>
    <x v="57"/>
    <s v="Meters - Bl - Nog"/>
    <n v="14514.72"/>
  </r>
  <r>
    <n v="202602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2-01T00:00:00"/>
    <s v="G381"/>
    <x v="6"/>
    <s v="257385A"/>
    <x v="60"/>
    <x v="60"/>
    <s v="Industrial Metering-Show Low"/>
    <n v="4780.6899999999996"/>
  </r>
  <r>
    <n v="202603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3-01T00:00:00"/>
    <s v="G381"/>
    <x v="6"/>
    <s v="251381A"/>
    <x v="58"/>
    <x v="58"/>
    <s v="Meters - Bl - Flag"/>
    <n v="8036.78"/>
  </r>
  <r>
    <n v="202603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3-01T00:00:00"/>
    <s v="G381"/>
    <x v="6"/>
    <s v="252381A"/>
    <x v="53"/>
    <x v="53"/>
    <s v="Meters - Bl - King"/>
    <n v="8036.77"/>
  </r>
  <r>
    <n v="202603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3-01T00:00:00"/>
    <s v="G381"/>
    <x v="6"/>
    <s v="253381A"/>
    <x v="54"/>
    <x v="54"/>
    <s v="Meters - Bl - Pres"/>
    <n v="5377.16"/>
  </r>
  <r>
    <n v="202603"/>
    <s v="032"/>
    <s v="16025.0101-Plant in Service"/>
    <s v="XX"/>
    <s v="XX"/>
    <s v="0000"/>
    <s v="00000"/>
    <s v="38100101"/>
    <s v="Meters-G381"/>
    <s v="Work Order Addition"/>
    <s v="Addition"/>
    <s v="Addition-Unit"/>
    <d v="2026-01-01T00:00:00"/>
    <d v="2026-03-01T00:00:00"/>
    <s v="G381"/>
    <x v="6"/>
    <s v="256381A"/>
    <x v="57"/>
    <x v="57"/>
    <s v="Meters - Bl - Nog"/>
    <n v="5091.95"/>
  </r>
  <r>
    <n v="202507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07-01T00:00:00"/>
    <s v="G382"/>
    <x v="7"/>
    <s v="251382A"/>
    <x v="63"/>
    <x v="63"/>
    <s v="Meter Installations - Bl -Flag"/>
    <n v="13112.53"/>
  </r>
  <r>
    <n v="202507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07-01T00:00:00"/>
    <s v="G382"/>
    <x v="7"/>
    <s v="253382A"/>
    <x v="64"/>
    <x v="64"/>
    <s v="Meter Installations -Bl - Pres"/>
    <n v="25211.74"/>
  </r>
  <r>
    <n v="202507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07-01T00:00:00"/>
    <s v="G382"/>
    <x v="7"/>
    <s v="252382A"/>
    <x v="65"/>
    <x v="65"/>
    <s v="Meter Installations -Bl - King"/>
    <n v="16805.099999999999"/>
  </r>
  <r>
    <n v="202507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07-01T00:00:00"/>
    <s v="G382"/>
    <x v="7"/>
    <s v="255382A"/>
    <x v="66"/>
    <x v="66"/>
    <s v="Meter Installations-Bl - Verde"/>
    <n v="10103.620000000001"/>
  </r>
  <r>
    <n v="202507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07-01T00:00:00"/>
    <s v="G382"/>
    <x v="7"/>
    <s v="257382A"/>
    <x v="67"/>
    <x v="67"/>
    <s v="Meter Installations - Bl -SL"/>
    <n v="12303.34"/>
  </r>
  <r>
    <n v="202507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6-01T00:00:00"/>
    <d v="2025-07-01T00:00:00"/>
    <s v="G382"/>
    <x v="7"/>
    <s v="256382A"/>
    <x v="68"/>
    <x v="68"/>
    <s v="Meter Installations - Bl - Nog"/>
    <n v="10536.38"/>
  </r>
  <r>
    <n v="202508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8-01T00:00:00"/>
    <d v="2025-08-01T00:00:00"/>
    <s v="G382"/>
    <x v="7"/>
    <s v="251382A"/>
    <x v="63"/>
    <x v="63"/>
    <s v="Meter Installations - Bl -Flag"/>
    <n v="14627.44"/>
  </r>
  <r>
    <n v="202508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8-01T00:00:00"/>
    <d v="2025-08-01T00:00:00"/>
    <s v="G382"/>
    <x v="7"/>
    <s v="252382A"/>
    <x v="65"/>
    <x v="65"/>
    <s v="Meter Installations -Bl - King"/>
    <n v="13901.71"/>
  </r>
  <r>
    <n v="202508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8-01T00:00:00"/>
    <d v="2025-08-01T00:00:00"/>
    <s v="G382"/>
    <x v="7"/>
    <s v="253382A"/>
    <x v="64"/>
    <x v="64"/>
    <s v="Meter Installations -Bl - Pres"/>
    <n v="21396.41"/>
  </r>
  <r>
    <n v="202508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8-01T00:00:00"/>
    <d v="2025-08-01T00:00:00"/>
    <s v="G382"/>
    <x v="7"/>
    <s v="255382A"/>
    <x v="66"/>
    <x v="66"/>
    <s v="Meter Installations-Bl - Verde"/>
    <n v="12706.35"/>
  </r>
  <r>
    <n v="202508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8-01T00:00:00"/>
    <d v="2025-08-01T00:00:00"/>
    <s v="G382"/>
    <x v="7"/>
    <s v="256382A"/>
    <x v="68"/>
    <x v="68"/>
    <s v="Meter Installations - Bl - Nog"/>
    <n v="5655.45"/>
  </r>
  <r>
    <n v="202508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8-01T00:00:00"/>
    <d v="2025-08-01T00:00:00"/>
    <s v="G382"/>
    <x v="7"/>
    <s v="257382A"/>
    <x v="67"/>
    <x v="67"/>
    <s v="Meter Installations - Bl -SL"/>
    <n v="3190.96"/>
  </r>
  <r>
    <n v="202509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09-01T00:00:00"/>
    <s v="G382"/>
    <x v="7"/>
    <s v="251382A"/>
    <x v="63"/>
    <x v="63"/>
    <s v="Meter Installations - Bl -Flag"/>
    <n v="23537.87"/>
  </r>
  <r>
    <n v="202509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09-01T00:00:00"/>
    <s v="G382"/>
    <x v="7"/>
    <s v="253382A"/>
    <x v="64"/>
    <x v="64"/>
    <s v="Meter Installations -Bl - Pres"/>
    <n v="22055.88"/>
  </r>
  <r>
    <n v="202509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09-01T00:00:00"/>
    <s v="G382"/>
    <x v="7"/>
    <s v="252382A"/>
    <x v="65"/>
    <x v="65"/>
    <s v="Meter Installations -Bl - King"/>
    <n v="11050.75"/>
  </r>
  <r>
    <n v="202509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09-01T00:00:00"/>
    <s v="G382"/>
    <x v="7"/>
    <s v="255382A"/>
    <x v="66"/>
    <x v="66"/>
    <s v="Meter Installations-Bl - Verde"/>
    <n v="10671.39"/>
  </r>
  <r>
    <n v="202509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09-01T00:00:00"/>
    <s v="G382"/>
    <x v="7"/>
    <s v="257382A"/>
    <x v="67"/>
    <x v="67"/>
    <s v="Meter Installations - Bl -SL"/>
    <n v="6801.98"/>
  </r>
  <r>
    <n v="202509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6-01T00:00:00"/>
    <d v="2025-09-01T00:00:00"/>
    <s v="G382"/>
    <x v="7"/>
    <s v="256382A"/>
    <x v="68"/>
    <x v="68"/>
    <s v="Meter Installations - Bl - Nog"/>
    <n v="4758.3"/>
  </r>
  <r>
    <n v="202510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10-01T00:00:00"/>
    <s v="G382"/>
    <x v="7"/>
    <s v="253382A"/>
    <x v="64"/>
    <x v="64"/>
    <s v="Meter Installations -Bl - Pres"/>
    <n v="20283.759999999998"/>
  </r>
  <r>
    <n v="202510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10-01T00:00:00"/>
    <s v="G382"/>
    <x v="7"/>
    <s v="257382A"/>
    <x v="67"/>
    <x v="67"/>
    <s v="Meter Installations - Bl -SL"/>
    <n v="7554.51"/>
  </r>
  <r>
    <n v="202510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10-01T00:00:00"/>
    <d v="2025-10-01T00:00:00"/>
    <s v="G382"/>
    <x v="7"/>
    <s v="251382A"/>
    <x v="63"/>
    <x v="63"/>
    <s v="Meter Installations - Bl -Flag"/>
    <n v="13888.47"/>
  </r>
  <r>
    <n v="202510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10-01T00:00:00"/>
    <d v="2025-10-01T00:00:00"/>
    <s v="G382"/>
    <x v="7"/>
    <s v="252382A"/>
    <x v="65"/>
    <x v="65"/>
    <s v="Meter Installations -Bl - King"/>
    <n v="5941.06"/>
  </r>
  <r>
    <n v="202510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10-01T00:00:00"/>
    <d v="2025-10-01T00:00:00"/>
    <s v="G382"/>
    <x v="7"/>
    <s v="255382A"/>
    <x v="66"/>
    <x v="66"/>
    <s v="Meter Installations-Bl - Verde"/>
    <n v="4295.13"/>
  </r>
  <r>
    <n v="202510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10-01T00:00:00"/>
    <d v="2025-10-01T00:00:00"/>
    <s v="G382"/>
    <x v="7"/>
    <s v="256382A"/>
    <x v="68"/>
    <x v="68"/>
    <s v="Meter Installations - Bl - Nog"/>
    <n v="1216.74"/>
  </r>
  <r>
    <n v="20251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11-01T00:00:00"/>
    <s v="G382"/>
    <x v="7"/>
    <s v="251382A"/>
    <x v="63"/>
    <x v="63"/>
    <s v="Meter Installations - Bl -Flag"/>
    <n v="12946.88"/>
  </r>
  <r>
    <n v="20251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11-01T00:00:00"/>
    <s v="G382"/>
    <x v="7"/>
    <s v="253382A"/>
    <x v="64"/>
    <x v="64"/>
    <s v="Meter Installations -Bl - Pres"/>
    <n v="19741.439999999999"/>
  </r>
  <r>
    <n v="20251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11-01T00:00:00"/>
    <s v="G382"/>
    <x v="7"/>
    <s v="252382A"/>
    <x v="65"/>
    <x v="65"/>
    <s v="Meter Installations -Bl - King"/>
    <n v="11282.68"/>
  </r>
  <r>
    <n v="20251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11-01T00:00:00"/>
    <s v="G382"/>
    <x v="7"/>
    <s v="255382A"/>
    <x v="66"/>
    <x v="66"/>
    <s v="Meter Installations-Bl - Verde"/>
    <n v="5164.96"/>
  </r>
  <r>
    <n v="20251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11-01T00:00:00"/>
    <s v="G382"/>
    <x v="7"/>
    <s v="257382A"/>
    <x v="67"/>
    <x v="67"/>
    <s v="Meter Installations - Bl -SL"/>
    <n v="9124.49"/>
  </r>
  <r>
    <n v="20251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6-01T00:00:00"/>
    <d v="2025-11-01T00:00:00"/>
    <s v="G382"/>
    <x v="7"/>
    <s v="256382A"/>
    <x v="68"/>
    <x v="68"/>
    <s v="Meter Installations - Bl - Nog"/>
    <n v="890.57"/>
  </r>
  <r>
    <n v="20251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12-01T00:00:00"/>
    <s v="G382"/>
    <x v="7"/>
    <s v="251382A"/>
    <x v="63"/>
    <x v="63"/>
    <s v="Meter Installations - Bl -Flag"/>
    <n v="12785.94"/>
  </r>
  <r>
    <n v="20251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1-01T00:00:00"/>
    <d v="2025-12-01T00:00:00"/>
    <s v="G382"/>
    <x v="7"/>
    <s v="253382A"/>
    <x v="64"/>
    <x v="64"/>
    <s v="Meter Installations -Bl - Pres"/>
    <n v="32005.69"/>
  </r>
  <r>
    <n v="20251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12-01T00:00:00"/>
    <s v="G382"/>
    <x v="7"/>
    <s v="252382A"/>
    <x v="65"/>
    <x v="65"/>
    <s v="Meter Installations -Bl - King"/>
    <n v="9893.99"/>
  </r>
  <r>
    <n v="20251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12-01T00:00:00"/>
    <s v="G382"/>
    <x v="7"/>
    <s v="255382A"/>
    <x v="66"/>
    <x v="66"/>
    <s v="Meter Installations-Bl - Verde"/>
    <n v="7165.69"/>
  </r>
  <r>
    <n v="20251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2-01T00:00:00"/>
    <d v="2025-12-01T00:00:00"/>
    <s v="G382"/>
    <x v="7"/>
    <s v="257382A"/>
    <x v="67"/>
    <x v="67"/>
    <s v="Meter Installations - Bl -SL"/>
    <n v="9615.49"/>
  </r>
  <r>
    <n v="20251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5-06-01T00:00:00"/>
    <d v="2025-12-01T00:00:00"/>
    <s v="G382"/>
    <x v="7"/>
    <s v="256382A"/>
    <x v="68"/>
    <x v="68"/>
    <s v="Meter Installations - Bl - Nog"/>
    <n v="573.47"/>
  </r>
  <r>
    <n v="20260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1-01T00:00:00"/>
    <s v="G382"/>
    <x v="7"/>
    <s v="251382A"/>
    <x v="63"/>
    <x v="63"/>
    <s v="Meter Installations - Bl -Flag"/>
    <n v="7457.4"/>
  </r>
  <r>
    <n v="20260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1-01T00:00:00"/>
    <s v="G382"/>
    <x v="7"/>
    <s v="252382A"/>
    <x v="65"/>
    <x v="65"/>
    <s v="Meter Installations -Bl - King"/>
    <n v="5803.62"/>
  </r>
  <r>
    <n v="20260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1-01T00:00:00"/>
    <s v="G382"/>
    <x v="7"/>
    <s v="253382A"/>
    <x v="64"/>
    <x v="64"/>
    <s v="Meter Installations -Bl - Pres"/>
    <n v="12435.33"/>
  </r>
  <r>
    <n v="20260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1-01T00:00:00"/>
    <s v="G382"/>
    <x v="7"/>
    <s v="255382A"/>
    <x v="66"/>
    <x v="66"/>
    <s v="Meter Installations-Bl - Verde"/>
    <n v="2963.67"/>
  </r>
  <r>
    <n v="20260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1-01T00:00:00"/>
    <s v="G382"/>
    <x v="7"/>
    <s v="256382A"/>
    <x v="68"/>
    <x v="68"/>
    <s v="Meter Installations - Bl - Nog"/>
    <n v="1371.88"/>
  </r>
  <r>
    <n v="202601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1-01T00:00:00"/>
    <s v="G382"/>
    <x v="7"/>
    <s v="257382A"/>
    <x v="67"/>
    <x v="67"/>
    <s v="Meter Installations - Bl -SL"/>
    <n v="6560.83"/>
  </r>
  <r>
    <n v="20260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2-01T00:00:00"/>
    <s v="G382"/>
    <x v="7"/>
    <s v="251382A"/>
    <x v="63"/>
    <x v="63"/>
    <s v="Meter Installations - Bl -Flag"/>
    <n v="6573.78"/>
  </r>
  <r>
    <n v="20260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2-01T00:00:00"/>
    <s v="G382"/>
    <x v="7"/>
    <s v="252382A"/>
    <x v="65"/>
    <x v="65"/>
    <s v="Meter Installations -Bl - King"/>
    <n v="7576.59"/>
  </r>
  <r>
    <n v="20260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2-01T00:00:00"/>
    <s v="G382"/>
    <x v="7"/>
    <s v="253382A"/>
    <x v="64"/>
    <x v="64"/>
    <s v="Meter Installations -Bl - Pres"/>
    <n v="13722.57"/>
  </r>
  <r>
    <n v="20260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2-01T00:00:00"/>
    <s v="G382"/>
    <x v="7"/>
    <s v="255382A"/>
    <x v="66"/>
    <x v="66"/>
    <s v="Meter Installations-Bl - Verde"/>
    <n v="6480.74"/>
  </r>
  <r>
    <n v="20260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2-01T00:00:00"/>
    <s v="G382"/>
    <x v="7"/>
    <s v="257382A"/>
    <x v="67"/>
    <x v="67"/>
    <s v="Meter Installations - Bl -SL"/>
    <n v="3191.3"/>
  </r>
  <r>
    <n v="202602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2-01T00:00:00"/>
    <d v="2026-02-01T00:00:00"/>
    <s v="G382"/>
    <x v="7"/>
    <s v="256382A"/>
    <x v="68"/>
    <x v="68"/>
    <s v="Meter Installations - Bl - Nog"/>
    <n v="869.23"/>
  </r>
  <r>
    <n v="202603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3-01T00:00:00"/>
    <s v="G382"/>
    <x v="7"/>
    <s v="251382A"/>
    <x v="63"/>
    <x v="63"/>
    <s v="Meter Installations - Bl -Flag"/>
    <n v="16975.97"/>
  </r>
  <r>
    <n v="202603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3-01T00:00:00"/>
    <s v="G382"/>
    <x v="7"/>
    <s v="252382A"/>
    <x v="65"/>
    <x v="65"/>
    <s v="Meter Installations -Bl - King"/>
    <n v="12976.51"/>
  </r>
  <r>
    <n v="202603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3-01T00:00:00"/>
    <s v="G382"/>
    <x v="7"/>
    <s v="253382A"/>
    <x v="64"/>
    <x v="64"/>
    <s v="Meter Installations -Bl - Pres"/>
    <n v="20935.900000000001"/>
  </r>
  <r>
    <n v="202603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3-01T00:00:00"/>
    <s v="G382"/>
    <x v="7"/>
    <s v="255382A"/>
    <x v="66"/>
    <x v="66"/>
    <s v="Meter Installations-Bl - Verde"/>
    <n v="6585.8"/>
  </r>
  <r>
    <n v="202603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1-01T00:00:00"/>
    <d v="2026-03-01T00:00:00"/>
    <s v="G382"/>
    <x v="7"/>
    <s v="257382A"/>
    <x v="67"/>
    <x v="67"/>
    <s v="Meter Installations - Bl -SL"/>
    <n v="11324.71"/>
  </r>
  <r>
    <n v="202603"/>
    <s v="032"/>
    <s v="16025.0101-Plant in Service"/>
    <s v="XX"/>
    <s v="XX"/>
    <s v="0000"/>
    <s v="00000"/>
    <s v="38200101"/>
    <s v="Meter Installations"/>
    <s v="Work Order Addition"/>
    <s v="Addition"/>
    <s v="Addition-Unit"/>
    <d v="2026-02-01T00:00:00"/>
    <d v="2026-03-01T00:00:00"/>
    <s v="G382"/>
    <x v="7"/>
    <s v="256382A"/>
    <x v="68"/>
    <x v="68"/>
    <s v="Meter Installations - Bl - Nog"/>
    <n v="5000.33"/>
  </r>
  <r>
    <n v="202507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1383A"/>
    <x v="69"/>
    <x v="69"/>
    <s v="Regulators - Blanket - Flag"/>
    <n v="1812.7"/>
  </r>
  <r>
    <n v="202507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2383A"/>
    <x v="70"/>
    <x v="70"/>
    <s v="Regulators - Blanket - King"/>
    <n v="7778.85"/>
  </r>
  <r>
    <n v="202507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3383A"/>
    <x v="71"/>
    <x v="71"/>
    <s v="Regulators - Blanket - Pres"/>
    <n v="85.13"/>
  </r>
  <r>
    <n v="202507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5383A"/>
    <x v="72"/>
    <x v="72"/>
    <s v="Regulators - Blanket - Verde"/>
    <n v="517.91"/>
  </r>
  <r>
    <n v="202507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7383A"/>
    <x v="73"/>
    <x v="73"/>
    <s v="Regulators - Blanket - SL"/>
    <n v="2118.4299999999998"/>
  </r>
  <r>
    <n v="202508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1383A"/>
    <x v="69"/>
    <x v="69"/>
    <s v="Regulators - Blanket - Flag"/>
    <n v="2274.3200000000002"/>
  </r>
  <r>
    <n v="202508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2383A"/>
    <x v="70"/>
    <x v="70"/>
    <s v="Regulators - Blanket - King"/>
    <n v="5305.01"/>
  </r>
  <r>
    <n v="202508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3383A"/>
    <x v="71"/>
    <x v="71"/>
    <s v="Regulators - Blanket - Pres"/>
    <n v="8370.5300000000007"/>
  </r>
  <r>
    <n v="202508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5383A"/>
    <x v="72"/>
    <x v="72"/>
    <s v="Regulators - Blanket - Verde"/>
    <n v="1739.59"/>
  </r>
  <r>
    <n v="202508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3-01T00:00:00"/>
    <s v="G383"/>
    <x v="8"/>
    <s v="256383A"/>
    <x v="74"/>
    <x v="74"/>
    <s v="Regulators - Blanket - Nog"/>
    <n v="43.16"/>
  </r>
  <r>
    <n v="202509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1383A"/>
    <x v="69"/>
    <x v="69"/>
    <s v="Regulators - Blanket - Flag"/>
    <n v="3107.47"/>
  </r>
  <r>
    <n v="202509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1385A"/>
    <x v="59"/>
    <x v="59"/>
    <s v="Industrial Metering - Flag"/>
    <n v="715.39"/>
  </r>
  <r>
    <n v="202509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2383A"/>
    <x v="70"/>
    <x v="70"/>
    <s v="Regulators - Blanket - King"/>
    <n v="2320.83"/>
  </r>
  <r>
    <n v="202509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3383A"/>
    <x v="71"/>
    <x v="71"/>
    <s v="Regulators - Blanket - Pres"/>
    <n v="2276.3000000000002"/>
  </r>
  <r>
    <n v="202509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5383A"/>
    <x v="72"/>
    <x v="72"/>
    <s v="Regulators - Blanket - Verde"/>
    <n v="559.89"/>
  </r>
  <r>
    <n v="202509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6383A"/>
    <x v="74"/>
    <x v="74"/>
    <s v="Regulators - Blanket - Nog"/>
    <n v="469.99"/>
  </r>
  <r>
    <n v="202510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1383A"/>
    <x v="69"/>
    <x v="69"/>
    <s v="Regulators - Blanket - Flag"/>
    <n v="2338.81"/>
  </r>
  <r>
    <n v="202510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2383A"/>
    <x v="70"/>
    <x v="70"/>
    <s v="Regulators - Blanket - King"/>
    <n v="3670.17"/>
  </r>
  <r>
    <n v="202510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3383A"/>
    <x v="71"/>
    <x v="71"/>
    <s v="Regulators - Blanket - Pres"/>
    <n v="4157.8900000000003"/>
  </r>
  <r>
    <n v="202510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5383A"/>
    <x v="72"/>
    <x v="72"/>
    <s v="Regulators - Blanket - Verde"/>
    <n v="1231.1600000000001"/>
  </r>
  <r>
    <n v="202510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6381A"/>
    <x v="57"/>
    <x v="57"/>
    <s v="Meters - Bl - Nog"/>
    <n v="820.66"/>
  </r>
  <r>
    <n v="202510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6383A"/>
    <x v="74"/>
    <x v="74"/>
    <s v="Regulators - Blanket - Nog"/>
    <n v="383.82"/>
  </r>
  <r>
    <n v="202510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7383A"/>
    <x v="73"/>
    <x v="73"/>
    <s v="Regulators - Blanket - SL"/>
    <n v="5294.36"/>
  </r>
  <r>
    <n v="202511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2383A"/>
    <x v="70"/>
    <x v="70"/>
    <s v="Regulators - Blanket - King"/>
    <n v="2848.71"/>
  </r>
  <r>
    <n v="202511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3383A"/>
    <x v="71"/>
    <x v="71"/>
    <s v="Regulators - Blanket - Pres"/>
    <n v="4200"/>
  </r>
  <r>
    <n v="202511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5383A"/>
    <x v="72"/>
    <x v="72"/>
    <s v="Regulators - Blanket - Verde"/>
    <n v="1039.46"/>
  </r>
  <r>
    <n v="202511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6383A"/>
    <x v="74"/>
    <x v="74"/>
    <s v="Regulators - Blanket - Nog"/>
    <n v="255.06"/>
  </r>
  <r>
    <n v="202512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1385A"/>
    <x v="59"/>
    <x v="59"/>
    <s v="Industrial Metering - Flag"/>
    <n v="939.39"/>
  </r>
  <r>
    <n v="202512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2383A"/>
    <x v="70"/>
    <x v="70"/>
    <s v="Regulators - Blanket - King"/>
    <n v="2598.66"/>
  </r>
  <r>
    <n v="202512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3383A"/>
    <x v="71"/>
    <x v="71"/>
    <s v="Regulators - Blanket - Pres"/>
    <n v="8543.0499999999993"/>
  </r>
  <r>
    <n v="202512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5383A"/>
    <x v="72"/>
    <x v="72"/>
    <s v="Regulators - Blanket - Verde"/>
    <n v="603.97"/>
  </r>
  <r>
    <n v="202512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6383A"/>
    <x v="74"/>
    <x v="74"/>
    <s v="Regulators - Blanket - Nog"/>
    <n v="85.43"/>
  </r>
  <r>
    <n v="202512"/>
    <s v="032"/>
    <s v="16025.0101-Plant in Service"/>
    <s v="XX"/>
    <s v="XX"/>
    <s v="0000"/>
    <s v="00000"/>
    <s v="38300101"/>
    <s v="Regulators-G383"/>
    <s v="Work Order Addition"/>
    <s v="Addition"/>
    <s v="Addition-Unit"/>
    <d v="2025-01-01T00:00:00"/>
    <d v="2025-09-01T00:00:00"/>
    <s v="G383"/>
    <x v="8"/>
    <s v="257383A"/>
    <x v="73"/>
    <x v="73"/>
    <s v="Regulators - Blanket - SL"/>
    <n v="1685.54"/>
  </r>
  <r>
    <n v="202601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1-01T00:00:00"/>
    <s v="G383"/>
    <x v="8"/>
    <s v="251383A"/>
    <x v="69"/>
    <x v="69"/>
    <s v="Regulators - Blanket - Flag"/>
    <n v="7133.94"/>
  </r>
  <r>
    <n v="202601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1-01T00:00:00"/>
    <s v="G383"/>
    <x v="8"/>
    <s v="252383A"/>
    <x v="70"/>
    <x v="70"/>
    <s v="Regulators - Blanket - King"/>
    <n v="4685.54"/>
  </r>
  <r>
    <n v="202601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1-01T00:00:00"/>
    <s v="G383"/>
    <x v="8"/>
    <s v="253383A"/>
    <x v="71"/>
    <x v="71"/>
    <s v="Regulators - Blanket - Pres"/>
    <n v="1127.3699999999999"/>
  </r>
  <r>
    <n v="202601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1-01T00:00:00"/>
    <s v="G383"/>
    <x v="8"/>
    <s v="255383A"/>
    <x v="72"/>
    <x v="72"/>
    <s v="Regulators - Blanket - Verde"/>
    <n v="589.99"/>
  </r>
  <r>
    <n v="202601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1-01T00:00:00"/>
    <s v="G383"/>
    <x v="8"/>
    <s v="256383A"/>
    <x v="74"/>
    <x v="74"/>
    <s v="Regulators - Blanket - Nog"/>
    <n v="195.01"/>
  </r>
  <r>
    <n v="202601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1-01T00:00:00"/>
    <s v="G383"/>
    <x v="8"/>
    <s v="257383A"/>
    <x v="73"/>
    <x v="73"/>
    <s v="Regulators - Blanket - SL"/>
    <n v="3061.98"/>
  </r>
  <r>
    <n v="202602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2-01T00:00:00"/>
    <s v="G383"/>
    <x v="8"/>
    <s v="251383A"/>
    <x v="69"/>
    <x v="69"/>
    <s v="Regulators - Blanket - Flag"/>
    <n v="142.56"/>
  </r>
  <r>
    <n v="202602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2-01T00:00:00"/>
    <s v="G383"/>
    <x v="8"/>
    <s v="252383A"/>
    <x v="70"/>
    <x v="70"/>
    <s v="Regulators - Blanket - King"/>
    <n v="2022.18"/>
  </r>
  <r>
    <n v="202602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2-01T00:00:00"/>
    <s v="G383"/>
    <x v="8"/>
    <s v="253383A"/>
    <x v="71"/>
    <x v="71"/>
    <s v="Regulators - Blanket - Pres"/>
    <n v="9408.81"/>
  </r>
  <r>
    <n v="202602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2-01T00:00:00"/>
    <s v="G383"/>
    <x v="8"/>
    <s v="255383A"/>
    <x v="72"/>
    <x v="72"/>
    <s v="Regulators - Blanket - Verde"/>
    <n v="2549.64"/>
  </r>
  <r>
    <n v="202602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2-01T00:00:00"/>
    <s v="G383"/>
    <x v="8"/>
    <s v="256383A"/>
    <x v="74"/>
    <x v="74"/>
    <s v="Regulators - Blanket - Nog"/>
    <n v="98.32"/>
  </r>
  <r>
    <n v="202603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3-01T00:00:00"/>
    <s v="G383"/>
    <x v="8"/>
    <s v="251383A"/>
    <x v="69"/>
    <x v="69"/>
    <s v="Regulators - Blanket - Flag"/>
    <n v="2064.9699999999998"/>
  </r>
  <r>
    <n v="202603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3-01T00:00:00"/>
    <s v="G383"/>
    <x v="8"/>
    <s v="252383A"/>
    <x v="70"/>
    <x v="70"/>
    <s v="Regulators - Blanket - King"/>
    <n v="4326.5600000000004"/>
  </r>
  <r>
    <n v="202603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3-01T00:00:00"/>
    <s v="G383"/>
    <x v="8"/>
    <s v="253383A"/>
    <x v="71"/>
    <x v="71"/>
    <s v="Regulators - Blanket - Pres"/>
    <n v="1257.3499999999999"/>
  </r>
  <r>
    <n v="202603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3-01T00:00:00"/>
    <s v="G383"/>
    <x v="8"/>
    <s v="255383A"/>
    <x v="72"/>
    <x v="72"/>
    <s v="Regulators - Blanket - Verde"/>
    <n v="955.86"/>
  </r>
  <r>
    <n v="202603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3-01T00:00:00"/>
    <s v="G383"/>
    <x v="8"/>
    <s v="256383A"/>
    <x v="74"/>
    <x v="74"/>
    <s v="Regulators - Blanket - Nog"/>
    <n v="629.27"/>
  </r>
  <r>
    <n v="202603"/>
    <s v="032"/>
    <s v="16025.0101-Plant in Service"/>
    <s v="XX"/>
    <s v="XX"/>
    <s v="0000"/>
    <s v="00000"/>
    <s v="38300101"/>
    <s v="Regulators-G383"/>
    <s v="Work Order Addition"/>
    <s v="Addition"/>
    <s v="Addition-Unit"/>
    <d v="2026-01-01T00:00:00"/>
    <d v="2026-03-01T00:00:00"/>
    <s v="G383"/>
    <x v="8"/>
    <s v="257383A"/>
    <x v="73"/>
    <x v="73"/>
    <s v="Regulators - Blanket - SL"/>
    <n v="3059.84"/>
  </r>
  <r>
    <n v="202507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1384A"/>
    <x v="75"/>
    <x v="75"/>
    <s v="Regulator Install - Bl - Flag"/>
    <n v="783.59"/>
  </r>
  <r>
    <n v="202507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2384A"/>
    <x v="76"/>
    <x v="76"/>
    <s v="Regulator Install - Bl - King"/>
    <n v="3019.3"/>
  </r>
  <r>
    <n v="202507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3384A"/>
    <x v="77"/>
    <x v="77"/>
    <s v="Regulator Install - Bl - Pres"/>
    <n v="8113.24"/>
  </r>
  <r>
    <n v="202507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5384A"/>
    <x v="78"/>
    <x v="78"/>
    <s v="Regulator Install- Bl - Verde"/>
    <n v="2163.44"/>
  </r>
  <r>
    <n v="202507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7384A"/>
    <x v="79"/>
    <x v="79"/>
    <s v="Regulator Install - Bl - SL"/>
    <n v="1469.5"/>
  </r>
  <r>
    <n v="202508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1384A"/>
    <x v="75"/>
    <x v="75"/>
    <s v="Regulator Install - Bl - Flag"/>
    <n v="318.51"/>
  </r>
  <r>
    <n v="202508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2384A"/>
    <x v="76"/>
    <x v="76"/>
    <s v="Regulator Install - Bl - King"/>
    <n v="2379.87"/>
  </r>
  <r>
    <n v="202508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3384A"/>
    <x v="77"/>
    <x v="77"/>
    <s v="Regulator Install - Bl - Pres"/>
    <n v="5898.32"/>
  </r>
  <r>
    <n v="202508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5384A"/>
    <x v="78"/>
    <x v="78"/>
    <s v="Regulator Install- Bl - Verde"/>
    <n v="5103.12"/>
  </r>
  <r>
    <n v="202508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3-01T00:00:00"/>
    <s v="G384"/>
    <x v="9"/>
    <s v="257384A"/>
    <x v="79"/>
    <x v="79"/>
    <s v="Regulator Install - Bl - SL"/>
    <n v="1505.62"/>
  </r>
  <r>
    <n v="202509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1384A"/>
    <x v="75"/>
    <x v="75"/>
    <s v="Regulator Install - Bl - Flag"/>
    <n v="1564.66"/>
  </r>
  <r>
    <n v="202509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2384A"/>
    <x v="76"/>
    <x v="76"/>
    <s v="Regulator Install - Bl - King"/>
    <n v="3182.09"/>
  </r>
  <r>
    <n v="202509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3384A"/>
    <x v="77"/>
    <x v="77"/>
    <s v="Regulator Install - Bl - Pres"/>
    <n v="6431.55"/>
  </r>
  <r>
    <n v="202509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5384A"/>
    <x v="78"/>
    <x v="78"/>
    <s v="Regulator Install- Bl - Verde"/>
    <n v="6811.68"/>
  </r>
  <r>
    <n v="202509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6384A"/>
    <x v="80"/>
    <x v="80"/>
    <s v="Regulator Install - Bl - Nog"/>
    <n v="372.13"/>
  </r>
  <r>
    <n v="202509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7384A"/>
    <x v="79"/>
    <x v="79"/>
    <s v="Regulator Install - Bl - SL"/>
    <n v="2169.29"/>
  </r>
  <r>
    <n v="202510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1384A"/>
    <x v="75"/>
    <x v="75"/>
    <s v="Regulator Install - Bl - Flag"/>
    <n v="1813.27"/>
  </r>
  <r>
    <n v="202510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2384A"/>
    <x v="76"/>
    <x v="76"/>
    <s v="Regulator Install - Bl - King"/>
    <n v="1650.77"/>
  </r>
  <r>
    <n v="202510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3384A"/>
    <x v="77"/>
    <x v="77"/>
    <s v="Regulator Install - Bl - Pres"/>
    <n v="3999.38"/>
  </r>
  <r>
    <n v="202510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5384A"/>
    <x v="78"/>
    <x v="78"/>
    <s v="Regulator Install- Bl - Verde"/>
    <n v="2868.01"/>
  </r>
  <r>
    <n v="202510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6384A"/>
    <x v="80"/>
    <x v="80"/>
    <s v="Regulator Install - Bl - Nog"/>
    <n v="470.82"/>
  </r>
  <r>
    <n v="202510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7384A"/>
    <x v="79"/>
    <x v="79"/>
    <s v="Regulator Install - Bl - SL"/>
    <n v="1335.68"/>
  </r>
  <r>
    <n v="20251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1384A"/>
    <x v="75"/>
    <x v="75"/>
    <s v="Regulator Install - Bl - Flag"/>
    <n v="3143.73"/>
  </r>
  <r>
    <n v="20251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2384A"/>
    <x v="76"/>
    <x v="76"/>
    <s v="Regulator Install - Bl - King"/>
    <n v="3176.08"/>
  </r>
  <r>
    <n v="20251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3384A"/>
    <x v="77"/>
    <x v="77"/>
    <s v="Regulator Install - Bl - Pres"/>
    <n v="8721.02"/>
  </r>
  <r>
    <n v="20251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5384A"/>
    <x v="78"/>
    <x v="78"/>
    <s v="Regulator Install- Bl - Verde"/>
    <n v="4677.88"/>
  </r>
  <r>
    <n v="20251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6384A"/>
    <x v="80"/>
    <x v="80"/>
    <s v="Regulator Install - Bl - Nog"/>
    <n v="645.70000000000005"/>
  </r>
  <r>
    <n v="20251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7384A"/>
    <x v="79"/>
    <x v="79"/>
    <s v="Regulator Install - Bl - SL"/>
    <n v="2498.9699999999998"/>
  </r>
  <r>
    <n v="20251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1384A"/>
    <x v="75"/>
    <x v="75"/>
    <s v="Regulator Install - Bl - Flag"/>
    <n v="1548.1"/>
  </r>
  <r>
    <n v="20251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2384A"/>
    <x v="76"/>
    <x v="76"/>
    <s v="Regulator Install - Bl - King"/>
    <n v="3921.84"/>
  </r>
  <r>
    <n v="20251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3384A"/>
    <x v="77"/>
    <x v="77"/>
    <s v="Regulator Install - Bl - Pres"/>
    <n v="12179.62"/>
  </r>
  <r>
    <n v="20251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5384A"/>
    <x v="78"/>
    <x v="78"/>
    <s v="Regulator Install- Bl - Verde"/>
    <n v="7878.24"/>
  </r>
  <r>
    <n v="20251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6384A"/>
    <x v="80"/>
    <x v="80"/>
    <s v="Regulator Install - Bl - Nog"/>
    <n v="256.81"/>
  </r>
  <r>
    <n v="20251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5-01-01T00:00:00"/>
    <d v="2025-09-01T00:00:00"/>
    <s v="G384"/>
    <x v="9"/>
    <s v="257384A"/>
    <x v="79"/>
    <x v="79"/>
    <s v="Regulator Install - Bl - SL"/>
    <n v="4082.96"/>
  </r>
  <r>
    <n v="20260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1-01T00:00:00"/>
    <s v="G384"/>
    <x v="9"/>
    <s v="251384A"/>
    <x v="75"/>
    <x v="75"/>
    <s v="Regulator Install - Bl - Flag"/>
    <n v="862.53"/>
  </r>
  <r>
    <n v="20260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1-01T00:00:00"/>
    <s v="G384"/>
    <x v="9"/>
    <s v="252384A"/>
    <x v="76"/>
    <x v="76"/>
    <s v="Regulator Install - Bl - King"/>
    <n v="2032.92"/>
  </r>
  <r>
    <n v="20260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1-01T00:00:00"/>
    <s v="G384"/>
    <x v="9"/>
    <s v="253384A"/>
    <x v="77"/>
    <x v="77"/>
    <s v="Regulator Install - Bl - Pres"/>
    <n v="4570.92"/>
  </r>
  <r>
    <n v="20260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1-01T00:00:00"/>
    <s v="G384"/>
    <x v="9"/>
    <s v="255384A"/>
    <x v="78"/>
    <x v="78"/>
    <s v="Regulator Install- Bl - Verde"/>
    <n v="3595.24"/>
  </r>
  <r>
    <n v="202601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1-01T00:00:00"/>
    <s v="G384"/>
    <x v="9"/>
    <s v="257384A"/>
    <x v="79"/>
    <x v="79"/>
    <s v="Regulator Install - Bl - SL"/>
    <n v="1575.17"/>
  </r>
  <r>
    <n v="20260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2-01T00:00:00"/>
    <s v="G384"/>
    <x v="9"/>
    <s v="251384A"/>
    <x v="75"/>
    <x v="75"/>
    <s v="Regulator Install - Bl - Flag"/>
    <n v="1515.1"/>
  </r>
  <r>
    <n v="20260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2-01T00:00:00"/>
    <s v="G384"/>
    <x v="9"/>
    <s v="252384A"/>
    <x v="76"/>
    <x v="76"/>
    <s v="Regulator Install - Bl - King"/>
    <n v="4337.51"/>
  </r>
  <r>
    <n v="20260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2-01T00:00:00"/>
    <s v="G384"/>
    <x v="9"/>
    <s v="253384A"/>
    <x v="77"/>
    <x v="77"/>
    <s v="Regulator Install - Bl - Pres"/>
    <n v="10538.51"/>
  </r>
  <r>
    <n v="20260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2-01T00:00:00"/>
    <s v="G384"/>
    <x v="9"/>
    <s v="255384A"/>
    <x v="78"/>
    <x v="78"/>
    <s v="Regulator Install- Bl - Verde"/>
    <n v="7173.2"/>
  </r>
  <r>
    <n v="20260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2-01T00:00:00"/>
    <s v="G384"/>
    <x v="9"/>
    <s v="256384A"/>
    <x v="80"/>
    <x v="80"/>
    <s v="Regulator Install - Bl - Nog"/>
    <n v="57.88"/>
  </r>
  <r>
    <n v="202602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2-01T00:00:00"/>
    <s v="G384"/>
    <x v="9"/>
    <s v="257384A"/>
    <x v="79"/>
    <x v="79"/>
    <s v="Regulator Install - Bl - SL"/>
    <n v="2621.09"/>
  </r>
  <r>
    <n v="202603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3-01T00:00:00"/>
    <s v="G384"/>
    <x v="9"/>
    <s v="251384A"/>
    <x v="75"/>
    <x v="75"/>
    <s v="Regulator Install - Bl - Flag"/>
    <n v="2671.55"/>
  </r>
  <r>
    <n v="202603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3-01T00:00:00"/>
    <s v="G384"/>
    <x v="9"/>
    <s v="252384A"/>
    <x v="76"/>
    <x v="76"/>
    <s v="Regulator Install - Bl - King"/>
    <n v="2756.03"/>
  </r>
  <r>
    <n v="202603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3-01T00:00:00"/>
    <s v="G384"/>
    <x v="9"/>
    <s v="253384A"/>
    <x v="77"/>
    <x v="77"/>
    <s v="Regulator Install - Bl - Pres"/>
    <n v="8153.28"/>
  </r>
  <r>
    <n v="202603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3-01T00:00:00"/>
    <s v="G384"/>
    <x v="9"/>
    <s v="255384A"/>
    <x v="78"/>
    <x v="78"/>
    <s v="Regulator Install- Bl - Verde"/>
    <n v="5293.21"/>
  </r>
  <r>
    <n v="202603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3-01T00:00:00"/>
    <s v="G384"/>
    <x v="9"/>
    <s v="256384A"/>
    <x v="80"/>
    <x v="80"/>
    <s v="Regulator Install - Bl - Nog"/>
    <n v="15.93"/>
  </r>
  <r>
    <n v="202603"/>
    <s v="032"/>
    <s v="16025.0101-Plant in Service"/>
    <s v="XX"/>
    <s v="XX"/>
    <s v="0000"/>
    <s v="00000"/>
    <s v="38400101"/>
    <s v="Regulator Installations"/>
    <s v="Work Order Addition"/>
    <s v="Addition"/>
    <s v="Addition-Unit"/>
    <d v="2026-01-01T00:00:00"/>
    <d v="2026-03-01T00:00:00"/>
    <s v="G384"/>
    <x v="9"/>
    <s v="257384A"/>
    <x v="79"/>
    <x v="79"/>
    <s v="Regulator Install - Bl - SL"/>
    <n v="2254.2199999999998"/>
  </r>
  <r>
    <n v="202507"/>
    <s v="032"/>
    <s v="16025.0101-Plant in Service"/>
    <s v="XX"/>
    <s v="XX"/>
    <s v="0000"/>
    <s v="00000"/>
    <s v="38500102"/>
    <s v="Recorders-G385"/>
    <s v="Work Order Addition"/>
    <s v="Addition"/>
    <s v="Addition-Unit"/>
    <d v="2025-01-01T00:00:00"/>
    <d v="2025-07-01T00:00:00"/>
    <s v="G385"/>
    <x v="10"/>
    <s v="253385A"/>
    <x v="55"/>
    <x v="55"/>
    <s v="Industrial Metering - Pres"/>
    <n v="5695.41"/>
  </r>
  <r>
    <n v="202507"/>
    <s v="032"/>
    <s v="16025.0101-Plant in Service"/>
    <s v="XX"/>
    <s v="XX"/>
    <s v="0000"/>
    <s v="00000"/>
    <s v="38500103"/>
    <s v="Regulators-G385"/>
    <s v="Work Order Addition"/>
    <s v="Addition"/>
    <s v="Addition-Unit"/>
    <d v="2025-01-01T00:00:00"/>
    <d v="2025-03-01T00:00:00"/>
    <s v="G385"/>
    <x v="10"/>
    <s v="253385A"/>
    <x v="55"/>
    <x v="55"/>
    <s v="Industrial Metering - Pres"/>
    <n v="1165.51"/>
  </r>
  <r>
    <n v="202507"/>
    <s v="032"/>
    <s v="16025.0101-Plant in Service"/>
    <s v="XX"/>
    <s v="XX"/>
    <s v="0000"/>
    <s v="00000"/>
    <s v="38500201"/>
    <s v="Meters/Gauges-G385"/>
    <s v="Work Order Addition"/>
    <s v="Addition"/>
    <s v="Addition-Unit"/>
    <d v="2025-01-01T00:00:00"/>
    <d v="2025-03-01T00:00:00"/>
    <s v="G385"/>
    <x v="10"/>
    <s v="253385A"/>
    <x v="55"/>
    <x v="55"/>
    <s v="Industrial Metering - Pres"/>
    <n v="5555.74"/>
  </r>
  <r>
    <n v="202508"/>
    <s v="032"/>
    <s v="16025.0101-Plant in Service"/>
    <s v="XX"/>
    <s v="XX"/>
    <s v="0000"/>
    <s v="00000"/>
    <s v="38500201"/>
    <s v="Meters/Gauges-G385"/>
    <s v="Work Order Addition"/>
    <s v="Addition"/>
    <s v="Addition-Unit"/>
    <d v="2025-01-01T00:00:00"/>
    <d v="2025-03-01T00:00:00"/>
    <s v="G385"/>
    <x v="10"/>
    <s v="DK22500-252379A"/>
    <x v="81"/>
    <x v="81"/>
    <s v="METER - 5M @ Blake Ranch Reg Stn"/>
    <n v="3391.29"/>
  </r>
  <r>
    <n v="202509"/>
    <s v="032"/>
    <s v="16025.0101-Plant in Service"/>
    <s v="XX"/>
    <s v="XX"/>
    <s v="0000"/>
    <s v="00000"/>
    <s v="38500102"/>
    <s v="Recorders-G385"/>
    <s v="Work Order Addition"/>
    <s v="Addition"/>
    <s v="Addition-Unit"/>
    <d v="2025-01-01T00:00:00"/>
    <d v="2025-09-01T00:00:00"/>
    <s v="G385"/>
    <x v="10"/>
    <s v="251385A"/>
    <x v="59"/>
    <x v="59"/>
    <s v="Industrial Metering - Flag"/>
    <n v="3964.3"/>
  </r>
  <r>
    <n v="202509"/>
    <s v="032"/>
    <s v="16025.0101-Plant in Service"/>
    <s v="XX"/>
    <s v="XX"/>
    <s v="0000"/>
    <s v="00000"/>
    <s v="38500103"/>
    <s v="Regulators-G385"/>
    <s v="Work Order Addition"/>
    <s v="Addition"/>
    <s v="Addition-Unit"/>
    <d v="2025-01-01T00:00:00"/>
    <d v="2025-09-01T00:00:00"/>
    <s v="G385"/>
    <x v="10"/>
    <s v="251385A"/>
    <x v="59"/>
    <x v="59"/>
    <s v="Industrial Metering - Flag"/>
    <n v="4142.95"/>
  </r>
  <r>
    <n v="202509"/>
    <s v="032"/>
    <s v="16025.0101-Plant in Service"/>
    <s v="XX"/>
    <s v="XX"/>
    <s v="0000"/>
    <s v="00000"/>
    <s v="38500201"/>
    <s v="Meters/Gauges-G385"/>
    <s v="Work Order Addition"/>
    <s v="Addition"/>
    <s v="Addition-Unit"/>
    <d v="2025-01-01T00:00:00"/>
    <d v="2025-09-01T00:00:00"/>
    <s v="G385"/>
    <x v="10"/>
    <s v="251385A"/>
    <x v="59"/>
    <x v="59"/>
    <s v="Industrial Metering - Flag"/>
    <n v="16850.16"/>
  </r>
  <r>
    <n v="202509"/>
    <s v="032"/>
    <s v="16025.0101-Plant in Service"/>
    <s v="XX"/>
    <s v="XX"/>
    <s v="0000"/>
    <s v="00000"/>
    <s v="38500201"/>
    <s v="Meters/Gauges-G385"/>
    <s v="Work Order Addition"/>
    <s v="Addition"/>
    <s v="Addition-Unit"/>
    <d v="2025-01-01T00:00:00"/>
    <d v="2025-09-01T00:00:00"/>
    <s v="G385"/>
    <x v="10"/>
    <s v="257385A"/>
    <x v="60"/>
    <x v="60"/>
    <s v="Industrial Metering-Show Low"/>
    <n v="5150.3900000000003"/>
  </r>
  <r>
    <n v="202509"/>
    <s v="032"/>
    <s v="16025.0101-Plant in Service"/>
    <s v="XX"/>
    <s v="XX"/>
    <s v="0000"/>
    <s v="00000"/>
    <s v="38500501"/>
    <s v="Steel Piping-G385"/>
    <s v="Work Order Addition"/>
    <s v="Addition"/>
    <s v="Addition-Unit"/>
    <d v="2025-01-01T00:00:00"/>
    <d v="2025-09-01T00:00:00"/>
    <s v="G385"/>
    <x v="10"/>
    <s v="251385A"/>
    <x v="59"/>
    <x v="59"/>
    <s v="Industrial Metering - Flag"/>
    <n v="848.03"/>
  </r>
  <r>
    <n v="202509"/>
    <s v="032"/>
    <s v="16025.0101-Plant in Service"/>
    <s v="XX"/>
    <s v="XX"/>
    <s v="0000"/>
    <s v="00000"/>
    <s v="38500701"/>
    <s v="Valves-G385"/>
    <s v="Work Order Addition"/>
    <s v="Addition"/>
    <s v="Addition-Unit"/>
    <d v="2025-01-01T00:00:00"/>
    <d v="2025-09-01T00:00:00"/>
    <s v="G385"/>
    <x v="10"/>
    <s v="251385A"/>
    <x v="59"/>
    <x v="59"/>
    <s v="Industrial Metering - Flag"/>
    <n v="840.23"/>
  </r>
  <r>
    <n v="202510"/>
    <s v="032"/>
    <s v="16025.0101-Plant in Service"/>
    <s v="XX"/>
    <s v="XX"/>
    <s v="0000"/>
    <s v="00000"/>
    <s v="38500201"/>
    <s v="Meters/Gauges-G385"/>
    <s v="Work Order Addition"/>
    <s v="Addition"/>
    <s v="Addition-Unit"/>
    <d v="2025-01-01T00:00:00"/>
    <d v="2025-09-01T00:00:00"/>
    <s v="G385"/>
    <x v="10"/>
    <s v="255385A"/>
    <x v="61"/>
    <x v="61"/>
    <s v="Industrial Metering - Verde"/>
    <n v="3801.44"/>
  </r>
  <r>
    <n v="202512"/>
    <s v="032"/>
    <s v="16025.0101-Plant in Service"/>
    <s v="XX"/>
    <s v="XX"/>
    <s v="0000"/>
    <s v="00000"/>
    <s v="38500103"/>
    <s v="Regulators-G385"/>
    <s v="Work Order Addition"/>
    <s v="Addition"/>
    <s v="Addition-Unit"/>
    <d v="2025-01-01T00:00:00"/>
    <d v="2025-09-01T00:00:00"/>
    <s v="G385"/>
    <x v="10"/>
    <s v="253385A"/>
    <x v="55"/>
    <x v="55"/>
    <s v="Industrial Metering - Pres"/>
    <n v="517.86"/>
  </r>
  <r>
    <n v="202512"/>
    <s v="032"/>
    <s v="16025.0101-Plant in Service"/>
    <s v="XX"/>
    <s v="XX"/>
    <s v="0000"/>
    <s v="00000"/>
    <s v="38500201"/>
    <s v="Meters/Gauges-G385"/>
    <s v="Work Order Addition"/>
    <s v="Addition"/>
    <s v="Addition-Unit"/>
    <d v="2025-01-01T00:00:00"/>
    <d v="2025-09-01T00:00:00"/>
    <s v="G385"/>
    <x v="10"/>
    <s v="253385A"/>
    <x v="55"/>
    <x v="55"/>
    <s v="Industrial Metering - Pres"/>
    <n v="3272.22"/>
  </r>
  <r>
    <n v="202508"/>
    <s v="032"/>
    <s v="16025.0101-Plant in Service"/>
    <s v="XX"/>
    <s v="XX"/>
    <s v="0000"/>
    <s v="PRESC"/>
    <s v="39001203"/>
    <s v="Sprinkler System-B390"/>
    <s v="Work Order Addition"/>
    <s v="Addition"/>
    <s v="Addition-Unit"/>
    <d v="2025-05-01T00:00:00"/>
    <d v="2025-03-12T00:00:00"/>
    <s v="G390"/>
    <x v="11"/>
    <s v="DP11086-253900A"/>
    <x v="82"/>
    <x v="82"/>
    <s v="Replace Sprinkler System for Presco"/>
    <n v="7339.85"/>
  </r>
  <r>
    <n v="202508"/>
    <s v="032"/>
    <s v="16025.0101-Plant in Service"/>
    <s v="XX"/>
    <s v="XX"/>
    <s v="0000"/>
    <s v="PRESC"/>
    <s v="39001801"/>
    <s v="Heating, Ventilating, or Air C-B390"/>
    <s v="Work Order Addition"/>
    <s v="Addition"/>
    <s v="Addition-Unit"/>
    <d v="2025-05-01T00:00:00"/>
    <d v="2025-03-12T00:00:00"/>
    <s v="G390"/>
    <x v="11"/>
    <s v="DP11085-253900A"/>
    <x v="82"/>
    <x v="82"/>
    <s v="Installing a new Rudd Furnaces/AC f"/>
    <n v="12440.57"/>
  </r>
  <r>
    <n v="202509"/>
    <s v="032"/>
    <s v="16025.0101-Plant in Service"/>
    <s v="XX"/>
    <s v="XX"/>
    <s v="0000"/>
    <s v="FLAGA"/>
    <s v="39001802"/>
    <s v="Air Conditioning Unit-B390"/>
    <s v="Work Order Addition"/>
    <s v="Addition"/>
    <s v="Addition-Unit"/>
    <d v="2025-07-01T00:00:00"/>
    <d v="2025-04-30T00:00:00"/>
    <s v="G390"/>
    <x v="11"/>
    <s v="DA10360-250900A"/>
    <x v="83"/>
    <x v="83"/>
    <s v="Purchase of 1 LG Red 1.5 ton Mini S"/>
    <n v="7111.1"/>
  </r>
  <r>
    <n v="202509"/>
    <s v="032"/>
    <s v="16025.0101-Plant in Service"/>
    <s v="XX"/>
    <s v="XX"/>
    <s v="0000"/>
    <s v="PRESC"/>
    <s v="39000401"/>
    <s v="Doors or Hatchways"/>
    <s v="Work Order Addition"/>
    <s v="Addition"/>
    <s v="Addition-Unit"/>
    <d v="2025-05-01T00:00:00"/>
    <d v="2025-05-02T00:00:00"/>
    <s v="G390"/>
    <x v="11"/>
    <s v="DP11083-253900A"/>
    <x v="82"/>
    <x v="82"/>
    <s v="Prescott Phase 1 New Offices Adding"/>
    <n v="51331.89"/>
  </r>
  <r>
    <n v="202509"/>
    <s v="032"/>
    <s v="16025.0101-Plant in Service"/>
    <s v="XX"/>
    <s v="XX"/>
    <s v="0000"/>
    <s v="PRESC"/>
    <s v="39002001"/>
    <s v="Insulation-B390"/>
    <s v="Work Order Addition"/>
    <s v="Addition"/>
    <s v="Addition-Unit"/>
    <d v="2025-05-01T00:00:00"/>
    <d v="2025-05-02T00:00:00"/>
    <s v="G390"/>
    <x v="11"/>
    <s v="DP11083-253900A"/>
    <x v="82"/>
    <x v="82"/>
    <s v="Prescott Phase 1 New Offices Adding"/>
    <n v="5692.55"/>
  </r>
  <r>
    <n v="202509"/>
    <s v="032"/>
    <s v="16025.0101-Plant in Service"/>
    <s v="XX"/>
    <s v="XX"/>
    <s v="0000"/>
    <s v="PRESC"/>
    <s v="39002201"/>
    <s v="Lighting and Power System-B390"/>
    <s v="Work Order Addition"/>
    <s v="Addition"/>
    <s v="Addition-Unit"/>
    <d v="2025-05-01T00:00:00"/>
    <d v="2025-05-02T00:00:00"/>
    <s v="G390"/>
    <x v="11"/>
    <s v="DP11083-253900A"/>
    <x v="82"/>
    <x v="82"/>
    <s v="Prescott Phase 1 New Offices Adding"/>
    <n v="27032.77"/>
  </r>
  <r>
    <n v="202509"/>
    <s v="032"/>
    <s v="16025.0101-Plant in Service"/>
    <s v="XX"/>
    <s v="XX"/>
    <s v="0000"/>
    <s v="PRESC"/>
    <s v="39004301"/>
    <s v="Walls - Interior, Ceilings and Part"/>
    <s v="Work Order Addition"/>
    <s v="Addition"/>
    <s v="Addition-Unit"/>
    <d v="2025-05-01T00:00:00"/>
    <d v="2025-05-02T00:00:00"/>
    <s v="G390"/>
    <x v="11"/>
    <s v="DP11083-253900A"/>
    <x v="82"/>
    <x v="82"/>
    <s v="Prescott Phase 1 New Offices Adding"/>
    <n v="49165.22"/>
  </r>
  <r>
    <n v="202509"/>
    <s v="032"/>
    <s v="16025.0101-Plant in Service"/>
    <s v="XX"/>
    <s v="XX"/>
    <s v="0000"/>
    <s v="SHOWL"/>
    <s v="39001812"/>
    <s v="Heaters"/>
    <s v="Work Order Addition"/>
    <s v="Addition"/>
    <s v="Addition-Unit"/>
    <d v="2025-06-01T00:00:00"/>
    <d v="2025-05-30T00:00:00"/>
    <s v="G390"/>
    <x v="11"/>
    <s v="DL10461-257900A"/>
    <x v="84"/>
    <x v="84"/>
    <s v="Installing Three New High Efficienc"/>
    <n v="14694.63"/>
  </r>
  <r>
    <n v="202509"/>
    <s v="032"/>
    <s v="16025.0101-Plant in Service"/>
    <s v="XX"/>
    <s v="XX"/>
    <s v="0000"/>
    <s v="SHOWL"/>
    <s v="39002001"/>
    <s v="Insulation-B390"/>
    <s v="Work Order Addition"/>
    <s v="Addition"/>
    <s v="Addition-Unit"/>
    <d v="2025-06-01T00:00:00"/>
    <d v="2025-05-28T00:00:00"/>
    <s v="G390"/>
    <x v="11"/>
    <s v="DL10460-257900A"/>
    <x v="84"/>
    <x v="84"/>
    <s v="Installing new completed seperating"/>
    <n v="892.19"/>
  </r>
  <r>
    <n v="202509"/>
    <s v="032"/>
    <s v="16025.0101-Plant in Service"/>
    <s v="XX"/>
    <s v="XX"/>
    <s v="0000"/>
    <s v="SHOWL"/>
    <s v="39002201"/>
    <s v="Lighting and Power System-B390"/>
    <s v="Work Order Addition"/>
    <s v="Addition"/>
    <s v="Addition-Unit"/>
    <d v="2025-06-01T00:00:00"/>
    <d v="2025-05-28T00:00:00"/>
    <s v="G390"/>
    <x v="11"/>
    <s v="DL10460-257900A"/>
    <x v="84"/>
    <x v="84"/>
    <s v="Installing new completed seperating"/>
    <n v="1364.54"/>
  </r>
  <r>
    <n v="202509"/>
    <s v="032"/>
    <s v="16025.0101-Plant in Service"/>
    <s v="XX"/>
    <s v="XX"/>
    <s v="0000"/>
    <s v="SHOWL"/>
    <s v="39002202"/>
    <s v="Conduit/Ductwork"/>
    <s v="Work Order Addition"/>
    <s v="Addition"/>
    <s v="Addition-Unit"/>
    <d v="2025-06-01T00:00:00"/>
    <d v="2025-05-28T00:00:00"/>
    <s v="G390"/>
    <x v="11"/>
    <s v="DL10460-257900A"/>
    <x v="84"/>
    <x v="84"/>
    <s v="Installing new completed seperating"/>
    <n v="1259.57"/>
  </r>
  <r>
    <n v="202509"/>
    <s v="032"/>
    <s v="16025.0101-Plant in Service"/>
    <s v="XX"/>
    <s v="XX"/>
    <s v="0000"/>
    <s v="SHOWL"/>
    <s v="39004301"/>
    <s v="Walls - Interior, Ceilings and Part"/>
    <s v="Work Order Addition"/>
    <s v="Addition"/>
    <s v="Addition-Unit"/>
    <d v="2025-06-01T00:00:00"/>
    <d v="2025-05-28T00:00:00"/>
    <s v="G390"/>
    <x v="11"/>
    <s v="DL10460-257900A"/>
    <x v="84"/>
    <x v="84"/>
    <s v="Installing new completed seperating"/>
    <n v="3883.66"/>
  </r>
  <r>
    <n v="202510"/>
    <s v="032"/>
    <s v="16025.0101-Plant in Service"/>
    <s v="XX"/>
    <s v="XX"/>
    <s v="0000"/>
    <s v="PRESC"/>
    <s v="39001601"/>
    <s v="Foundations, Retaining Walls, Tunne"/>
    <s v="Work Order Addition"/>
    <s v="Addition"/>
    <s v="Addition-Unit"/>
    <d v="2025-02-01T00:00:00"/>
    <d v="2025-02-25T00:00:00"/>
    <s v="G390"/>
    <x v="11"/>
    <s v="DP11081-253900A"/>
    <x v="82"/>
    <x v="82"/>
    <s v="Materials Storage Lot Landscaping a"/>
    <n v="6210.36"/>
  </r>
  <r>
    <n v="202510"/>
    <s v="032"/>
    <s v="16025.0101-Plant in Service"/>
    <s v="XX"/>
    <s v="XX"/>
    <s v="0000"/>
    <s v="PRESC"/>
    <s v="39002901"/>
    <s v="Roads and Parking Areas-B390"/>
    <s v="Work Order Addition"/>
    <s v="Addition"/>
    <s v="Addition-Unit"/>
    <d v="2025-02-01T00:00:00"/>
    <d v="2025-02-25T00:00:00"/>
    <s v="G390"/>
    <x v="11"/>
    <s v="DP11081-253900A"/>
    <x v="82"/>
    <x v="82"/>
    <s v="Materials Storage Lot Landscaping a"/>
    <n v="360856.47"/>
  </r>
  <r>
    <n v="202510"/>
    <s v="032"/>
    <s v="16025.0101-Plant in Service"/>
    <s v="XX"/>
    <s v="XX"/>
    <s v="0000"/>
    <s v="PRESC"/>
    <s v="39004101"/>
    <s v="Walks, Driveways"/>
    <s v="Work Order Addition"/>
    <s v="Addition"/>
    <s v="Addition-Unit"/>
    <d v="2025-02-01T00:00:00"/>
    <d v="2025-02-25T00:00:00"/>
    <s v="G390"/>
    <x v="11"/>
    <s v="DP11081-253900A"/>
    <x v="82"/>
    <x v="82"/>
    <s v="Materials Storage Lot Landscaping a"/>
    <n v="18669.650000000001"/>
  </r>
  <r>
    <n v="202511"/>
    <s v="032"/>
    <s v="16025.0101-Plant in Service"/>
    <s v="XX"/>
    <s v="XX"/>
    <s v="0000"/>
    <s v="FLAGA"/>
    <s v="39001801"/>
    <s v="Heating, Ventilating, or Air C-B390"/>
    <s v="Work Order Addition"/>
    <s v="Addition"/>
    <s v="Addition-Unit"/>
    <d v="2025-09-01T00:00:00"/>
    <d v="2025-07-30T00:00:00"/>
    <s v="G390"/>
    <x v="11"/>
    <s v="DF10756-251900A"/>
    <x v="85"/>
    <x v="85"/>
    <s v="New and complete additions to Flags"/>
    <n v="13882.4"/>
  </r>
  <r>
    <n v="202511"/>
    <s v="032"/>
    <s v="16025.0101-Plant in Service"/>
    <s v="XX"/>
    <s v="XX"/>
    <s v="0000"/>
    <s v="FLAGA"/>
    <s v="39002201"/>
    <s v="Lighting and Power System-B390"/>
    <s v="Work Order Addition"/>
    <s v="Addition"/>
    <s v="Addition-Unit"/>
    <d v="2025-09-01T00:00:00"/>
    <d v="2025-07-30T00:00:00"/>
    <s v="G390"/>
    <x v="11"/>
    <s v="DF10756-251900A"/>
    <x v="85"/>
    <x v="85"/>
    <s v="New and complete additions to Flags"/>
    <n v="7932.8"/>
  </r>
  <r>
    <n v="202511"/>
    <s v="032"/>
    <s v="16025.0101-Plant in Service"/>
    <s v="XX"/>
    <s v="XX"/>
    <s v="0000"/>
    <s v="FLAGA"/>
    <s v="39003002"/>
    <s v="Roof Coating"/>
    <s v="Work Order Addition"/>
    <s v="Addition"/>
    <s v="Addition-Unit"/>
    <d v="2025-09-01T00:00:00"/>
    <d v="2025-07-30T00:00:00"/>
    <s v="G390"/>
    <x v="11"/>
    <s v="DF10756-251900A"/>
    <x v="85"/>
    <x v="85"/>
    <s v="New and complete additions to Flags"/>
    <n v="43630.41"/>
  </r>
  <r>
    <n v="202511"/>
    <s v="032"/>
    <s v="16025.0101-Plant in Service"/>
    <s v="XX"/>
    <s v="XX"/>
    <s v="0000"/>
    <s v="FLAGA"/>
    <s v="39003701"/>
    <s v="Steel Frame-B390"/>
    <s v="Work Order Addition"/>
    <s v="Addition"/>
    <s v="Addition-Unit"/>
    <d v="2025-09-01T00:00:00"/>
    <d v="2025-07-30T00:00:00"/>
    <s v="G390"/>
    <x v="11"/>
    <s v="DF10756-251900A"/>
    <x v="85"/>
    <x v="85"/>
    <s v="New and complete additions to Flags"/>
    <n v="13882.4"/>
  </r>
  <r>
    <n v="202511"/>
    <s v="032"/>
    <s v="16025.0101-Plant in Service"/>
    <s v="XX"/>
    <s v="XX"/>
    <s v="0000"/>
    <s v="FLAGA"/>
    <s v="39004201"/>
    <s v="Walls - Exterior and Canopies"/>
    <s v="Work Order Addition"/>
    <s v="Addition"/>
    <s v="Addition-Unit"/>
    <d v="2025-09-01T00:00:00"/>
    <d v="2025-07-30T00:00:00"/>
    <s v="G390"/>
    <x v="11"/>
    <s v="DF10756-251900A"/>
    <x v="85"/>
    <x v="85"/>
    <s v="New and complete additions to Flags"/>
    <n v="31731.200000000001"/>
  </r>
  <r>
    <n v="202511"/>
    <s v="032"/>
    <s v="16025.0101-Plant in Service"/>
    <s v="XX"/>
    <s v="XX"/>
    <s v="0000"/>
    <s v="FLAGA"/>
    <s v="39004501"/>
    <s v="Windows and Skylights-B390"/>
    <s v="Work Order Addition"/>
    <s v="Addition"/>
    <s v="Addition-Unit"/>
    <d v="2025-09-01T00:00:00"/>
    <d v="2025-07-30T00:00:00"/>
    <s v="G390"/>
    <x v="11"/>
    <s v="DF10756-251900A"/>
    <x v="85"/>
    <x v="85"/>
    <s v="New and complete additions to Flags"/>
    <n v="87260.84"/>
  </r>
  <r>
    <n v="202512"/>
    <s v="032"/>
    <s v="16025.0101-Plant in Service"/>
    <s v="XX"/>
    <s v="XX"/>
    <s v="0000"/>
    <s v="PRESC"/>
    <s v="39001801"/>
    <s v="Heating, Ventilating, or Air C-B390"/>
    <s v="Work Order Addition"/>
    <s v="Addition"/>
    <s v="Addition-Unit"/>
    <d v="2025-10-01T00:00:00"/>
    <d v="2025-10-31T00:00:00"/>
    <s v="G390"/>
    <x v="11"/>
    <s v="DP11091-253900A"/>
    <x v="82"/>
    <x v="82"/>
    <s v="Installing New Mini Split Heat Pump"/>
    <n v="19973.86"/>
  </r>
  <r>
    <n v="202507"/>
    <s v="032"/>
    <s v="16025.0101-Plant in Service"/>
    <s v="CP"/>
    <s v="CP"/>
    <s v="0000"/>
    <s v="FLAGA"/>
    <s v="39100101"/>
    <s v="Furniture &amp; Office Equipment"/>
    <s v="Work Order Addition"/>
    <s v="Addition"/>
    <s v="Addition-Unit"/>
    <d v="2025-07-01T00:00:00"/>
    <d v="2025-07-01T00:00:00"/>
    <s v="G391"/>
    <x v="12"/>
    <s v="250916A"/>
    <x v="86"/>
    <x v="86"/>
    <s v="Network IT Equip - UNSG"/>
    <n v="3099.66"/>
  </r>
  <r>
    <n v="202507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5-07-01T00:00:00"/>
    <d v="2025-07-01T00:00:00"/>
    <s v="G391"/>
    <x v="12"/>
    <s v="250912A"/>
    <x v="87"/>
    <x v="87"/>
    <s v="Comp Equip - UNSG"/>
    <n v="1191"/>
  </r>
  <r>
    <n v="202507"/>
    <s v="032"/>
    <s v="16025.0101-Plant in Service"/>
    <s v="OE"/>
    <s v="OE"/>
    <s v="0000"/>
    <s v="PRESC"/>
    <s v="39100101"/>
    <s v="Furniture &amp; Office Equipment"/>
    <s v="Work Order Addition"/>
    <s v="Addition"/>
    <s v="Addition-Unit"/>
    <d v="2025-07-01T00:00:00"/>
    <d v="2025-07-01T00:00:00"/>
    <s v="G391"/>
    <x v="12"/>
    <s v="253910A"/>
    <x v="88"/>
    <x v="88"/>
    <s v="Office Furn &amp; Eq - New (Pres)"/>
    <n v="2491.62"/>
  </r>
  <r>
    <n v="202508"/>
    <s v="032"/>
    <s v="16025.0101-Plant in Service"/>
    <s v="CP"/>
    <s v="CP"/>
    <s v="0000"/>
    <s v="FLAGA"/>
    <s v="39100101"/>
    <s v="Furniture &amp; Office Equipment"/>
    <s v="Work Order Addition"/>
    <s v="Addition"/>
    <s v="Addition-Unit"/>
    <d v="2025-08-01T00:00:00"/>
    <d v="2025-08-01T00:00:00"/>
    <s v="G391"/>
    <x v="12"/>
    <s v="250916A"/>
    <x v="86"/>
    <x v="86"/>
    <s v="Network IT Equip - UNSG"/>
    <n v="96.45"/>
  </r>
  <r>
    <n v="202508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5-08-01T00:00:00"/>
    <d v="2025-08-01T00:00:00"/>
    <s v="G391"/>
    <x v="12"/>
    <s v="250912A"/>
    <x v="87"/>
    <x v="87"/>
    <s v="Comp Equip - UNSG"/>
    <n v="2121.85"/>
  </r>
  <r>
    <n v="202509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5-08-01T00:00:00"/>
    <d v="2025-09-01T00:00:00"/>
    <s v="G391"/>
    <x v="12"/>
    <s v="250912A"/>
    <x v="87"/>
    <x v="87"/>
    <s v="Comp Equip - UNSG"/>
    <n v="71568.570000000007"/>
  </r>
  <r>
    <n v="202510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5-10-01T00:00:00"/>
    <d v="2025-10-01T00:00:00"/>
    <s v="G391"/>
    <x v="12"/>
    <s v="250912A"/>
    <x v="87"/>
    <x v="87"/>
    <s v="Comp Equip - UNSG"/>
    <n v="9947.86"/>
  </r>
  <r>
    <n v="202511"/>
    <s v="032"/>
    <s v="16025.0101-Plant in Service"/>
    <s v="CP"/>
    <s v="CP"/>
    <s v="0000"/>
    <s v="FLAGA"/>
    <s v="39100101"/>
    <s v="Furniture &amp; Office Equipment"/>
    <s v="Work Order Addition"/>
    <s v="Addition"/>
    <s v="Addition-Unit"/>
    <d v="2025-11-01T00:00:00"/>
    <d v="2025-11-01T00:00:00"/>
    <s v="G391"/>
    <x v="12"/>
    <s v="250916A"/>
    <x v="86"/>
    <x v="86"/>
    <s v="Network IT Equip - UNSG"/>
    <n v="3507.26"/>
  </r>
  <r>
    <n v="202511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5-08-01T00:00:00"/>
    <d v="2025-11-01T00:00:00"/>
    <s v="G391"/>
    <x v="12"/>
    <s v="250912A"/>
    <x v="87"/>
    <x v="87"/>
    <s v="Comp Equip - UNSG"/>
    <n v="3130.14"/>
  </r>
  <r>
    <n v="202511"/>
    <s v="032"/>
    <s v="16025.0101-Plant in Service"/>
    <s v="OE"/>
    <s v="OE"/>
    <s v="0000"/>
    <s v="PRESC"/>
    <s v="39100101"/>
    <s v="Furniture &amp; Office Equipment"/>
    <s v="Work Order Addition"/>
    <s v="Addition"/>
    <s v="Addition-Unit"/>
    <d v="2025-11-01T00:00:00"/>
    <d v="2025-11-01T00:00:00"/>
    <s v="G391"/>
    <x v="12"/>
    <s v="253910A"/>
    <x v="88"/>
    <x v="88"/>
    <s v="Office Furn &amp; Eq - New (Pres)"/>
    <n v="43446.64"/>
  </r>
  <r>
    <n v="202512"/>
    <s v="032"/>
    <s v="16025.0101-Plant in Service"/>
    <s v="CP"/>
    <s v="CP"/>
    <s v="0000"/>
    <s v="FLAGA"/>
    <s v="39100101"/>
    <s v="Furniture &amp; Office Equipment"/>
    <s v="Work Order Addition"/>
    <s v="Addition"/>
    <s v="Addition-Unit"/>
    <d v="2025-11-01T00:00:00"/>
    <d v="2025-12-01T00:00:00"/>
    <s v="G391"/>
    <x v="12"/>
    <s v="250916A"/>
    <x v="86"/>
    <x v="86"/>
    <s v="Network IT Equip - UNSG"/>
    <n v="32800.230000000003"/>
  </r>
  <r>
    <n v="202512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5-08-01T00:00:00"/>
    <d v="2025-12-01T00:00:00"/>
    <s v="G391"/>
    <x v="12"/>
    <s v="250912A"/>
    <x v="87"/>
    <x v="87"/>
    <s v="Comp Equip - UNSG"/>
    <n v="13182.22"/>
  </r>
  <r>
    <n v="202601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6-01-01T00:00:00"/>
    <d v="2026-01-01T00:00:00"/>
    <s v="G391"/>
    <x v="12"/>
    <s v="250912A"/>
    <x v="87"/>
    <x v="87"/>
    <s v="Comp Equip - UNSG"/>
    <n v="4311.8900000000003"/>
  </r>
  <r>
    <n v="202602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6-01-01T00:00:00"/>
    <d v="2026-02-01T00:00:00"/>
    <s v="G391"/>
    <x v="12"/>
    <s v="250912A"/>
    <x v="87"/>
    <x v="87"/>
    <s v="Comp Equip - UNSG"/>
    <n v="2261.3200000000002"/>
  </r>
  <r>
    <n v="202603"/>
    <s v="032"/>
    <s v="16025.0101-Plant in Service"/>
    <s v="CP"/>
    <s v="CP"/>
    <s v="0000"/>
    <s v="FLAGA"/>
    <s v="39100101"/>
    <s v="Furniture &amp; Office Equipment"/>
    <s v="Work Order Addition"/>
    <s v="Addition"/>
    <s v="Addition-Unit"/>
    <d v="2026-03-01T00:00:00"/>
    <d v="2026-03-01T00:00:00"/>
    <s v="G391"/>
    <x v="12"/>
    <s v="250916A"/>
    <x v="86"/>
    <x v="86"/>
    <s v="Network IT Equip - UNSG"/>
    <n v="6006.93"/>
  </r>
  <r>
    <n v="202603"/>
    <s v="032"/>
    <s v="16025.0101-Plant in Service"/>
    <s v="NT"/>
    <s v="NT"/>
    <s v="0000"/>
    <s v="FLAGA"/>
    <s v="39100101"/>
    <s v="Furniture &amp; Office Equipment"/>
    <s v="Work Order Addition"/>
    <s v="Addition"/>
    <s v="Addition-Unit"/>
    <d v="2026-03-01T00:00:00"/>
    <d v="2026-03-01T00:00:00"/>
    <s v="G391"/>
    <x v="12"/>
    <s v="250912A"/>
    <x v="87"/>
    <x v="87"/>
    <s v="Comp Equip - UNSG"/>
    <n v="7367.34"/>
  </r>
  <r>
    <n v="202507"/>
    <s v="032"/>
    <s v="16025.0101-Plant in Service"/>
    <s v="C9"/>
    <s v="C9"/>
    <s v="0000"/>
    <s v="00000"/>
    <s v="39201001"/>
    <s v="Trailer"/>
    <s v="Late Charge Unitization"/>
    <s v="Addition"/>
    <s v="Addition-Unit"/>
    <d v="2025-05-01T00:00:00"/>
    <d v="2025-05-06T00:00:00"/>
    <s v="G392"/>
    <x v="13"/>
    <s v="DA10316-250000A"/>
    <x v="89"/>
    <x v="89"/>
    <s v="Vacuum Trailer - New Unit 90296"/>
    <n v="1705.78"/>
  </r>
  <r>
    <n v="202507"/>
    <s v="032"/>
    <s v="16025.0101-Plant in Service"/>
    <s v="C9"/>
    <s v="C9"/>
    <s v="0000"/>
    <s v="00000"/>
    <s v="39201001"/>
    <s v="Trailer"/>
    <s v="Late Charge Unitization"/>
    <s v="Addition"/>
    <s v="Addition-Unit"/>
    <d v="2025-05-01T00:00:00"/>
    <d v="2025-05-06T00:00:00"/>
    <s v="G392"/>
    <x v="13"/>
    <s v="DA10317-250000A"/>
    <x v="89"/>
    <x v="89"/>
    <s v="Vacuum Trailer - New Unit 90297"/>
    <n v="4151.51"/>
  </r>
  <r>
    <n v="202508"/>
    <s v="032"/>
    <s v="16025.0101-Plant in Service"/>
    <s v="C9"/>
    <s v="C9"/>
    <s v="0000"/>
    <s v="00000"/>
    <s v="39201001"/>
    <s v="Trailer"/>
    <s v="Late Charge Unitization"/>
    <s v="Addition"/>
    <s v="Addition-Unit"/>
    <d v="2025-05-01T00:00:00"/>
    <d v="2025-05-06T00:00:00"/>
    <s v="G392"/>
    <x v="13"/>
    <s v="DA10316-250000A"/>
    <x v="89"/>
    <x v="89"/>
    <s v="Vacuum Trailer - New Unit 90296"/>
    <n v="293.14999999999998"/>
  </r>
  <r>
    <n v="202508"/>
    <s v="032"/>
    <s v="16025.0101-Plant in Service"/>
    <s v="C9"/>
    <s v="C9"/>
    <s v="0000"/>
    <s v="00000"/>
    <s v="39201001"/>
    <s v="Trailer"/>
    <s v="Late Charge Unitization"/>
    <s v="Addition"/>
    <s v="Addition-Unit"/>
    <d v="2025-05-01T00:00:00"/>
    <d v="2025-05-06T00:00:00"/>
    <s v="G392"/>
    <x v="13"/>
    <s v="DA10317-250000A"/>
    <x v="89"/>
    <x v="89"/>
    <s v="Vacuum Trailer - New Unit 90297"/>
    <n v="598.14"/>
  </r>
  <r>
    <n v="202509"/>
    <s v="032"/>
    <s v="16025.0101-Plant in Service"/>
    <s v="C1"/>
    <s v="C1"/>
    <s v="0000"/>
    <s v="00000"/>
    <s v="39201101"/>
    <s v="Truck"/>
    <s v="Late Charge Unitization"/>
    <s v="Addition"/>
    <s v="Addition-Unit"/>
    <d v="2025-07-01T00:00:00"/>
    <d v="2025-07-21T00:00:00"/>
    <s v="G392"/>
    <x v="13"/>
    <s v="DA10337-250000A"/>
    <x v="89"/>
    <x v="89"/>
    <s v="Gas Service Tech Truck Unit 10477"/>
    <n v="1789.15"/>
  </r>
  <r>
    <n v="202509"/>
    <s v="032"/>
    <s v="16025.0101-Plant in Service"/>
    <s v="C1"/>
    <s v="C1"/>
    <s v="0000"/>
    <s v="00000"/>
    <s v="39201101"/>
    <s v="Truck"/>
    <s v="Late Charge Unitization"/>
    <s v="Addition"/>
    <s v="Addition-Unit"/>
    <d v="2025-07-01T00:00:00"/>
    <d v="2025-07-29T00:00:00"/>
    <s v="G392"/>
    <x v="13"/>
    <s v="DA10339-250000A"/>
    <x v="89"/>
    <x v="89"/>
    <s v="Gas Service Tech Truck Unit 10478"/>
    <n v="635.41"/>
  </r>
  <r>
    <n v="202509"/>
    <s v="032"/>
    <s v="16025.0101-Plant in Service"/>
    <s v="C1"/>
    <s v="C1"/>
    <s v="0000"/>
    <s v="00000"/>
    <s v="39201101"/>
    <s v="Truck"/>
    <s v="Work Order Addition"/>
    <s v="Addition"/>
    <s v="Addition-Unit"/>
    <d v="2025-07-01T00:00:00"/>
    <d v="2025-07-21T00:00:00"/>
    <s v="G392"/>
    <x v="13"/>
    <s v="DA10337-250000A"/>
    <x v="89"/>
    <x v="89"/>
    <s v="Gas Service Tech Truck Unit 10477"/>
    <n v="61495.54"/>
  </r>
  <r>
    <n v="202509"/>
    <s v="032"/>
    <s v="16025.0101-Plant in Service"/>
    <s v="C1"/>
    <s v="C1"/>
    <s v="0000"/>
    <s v="00000"/>
    <s v="39201101"/>
    <s v="Truck"/>
    <s v="Work Order Addition"/>
    <s v="Addition"/>
    <s v="Addition-Unit"/>
    <d v="2025-07-01T00:00:00"/>
    <d v="2025-07-29T00:00:00"/>
    <s v="G392"/>
    <x v="13"/>
    <s v="DA10339-250000A"/>
    <x v="89"/>
    <x v="89"/>
    <s v="Gas Service Tech Truck Unit 10478"/>
    <n v="48440.24"/>
  </r>
  <r>
    <n v="202509"/>
    <s v="032"/>
    <s v="16025.0101-Plant in Service"/>
    <s v="C2"/>
    <s v="C2"/>
    <s v="0000"/>
    <s v="00000"/>
    <s v="39201101"/>
    <s v="Truck"/>
    <s v="Work Order Addition"/>
    <s v="Addition"/>
    <s v="Addition-Unit"/>
    <d v="2025-07-01T00:00:00"/>
    <d v="2025-07-18T00:00:00"/>
    <s v="G392"/>
    <x v="13"/>
    <s v="DA10324-250000A"/>
    <x v="89"/>
    <x v="89"/>
    <s v="Truck 3/4 Ton 4x4 CC SB - New unit"/>
    <n v="66527.509999999995"/>
  </r>
  <r>
    <n v="202509"/>
    <s v="032"/>
    <s v="16025.0101-Plant in Service"/>
    <s v="C9"/>
    <s v="C9"/>
    <s v="0000"/>
    <s v="00000"/>
    <s v="39201001"/>
    <s v="Trailer"/>
    <s v="Late Charge Unitization"/>
    <s v="Addition"/>
    <s v="Addition-Unit"/>
    <d v="2025-05-01T00:00:00"/>
    <d v="2025-05-06T00:00:00"/>
    <s v="G392"/>
    <x v="13"/>
    <s v="DA10316-250000A"/>
    <x v="89"/>
    <x v="89"/>
    <s v="Vacuum Trailer - New Unit 90296"/>
    <n v="2041.84"/>
  </r>
  <r>
    <n v="202510"/>
    <s v="032"/>
    <s v="16025.0101-Plant in Service"/>
    <s v="C1"/>
    <s v="C1"/>
    <s v="0000"/>
    <s v="00000"/>
    <s v="39201101"/>
    <s v="Truck"/>
    <s v="Late Charge Unitization"/>
    <s v="Addition"/>
    <s v="Addition-Unit"/>
    <d v="2025-07-01T00:00:00"/>
    <d v="2025-07-21T00:00:00"/>
    <s v="G392"/>
    <x v="13"/>
    <s v="DA10337-250000A"/>
    <x v="89"/>
    <x v="89"/>
    <s v="Gas Service Tech Truck Unit 10477"/>
    <n v="353.83"/>
  </r>
  <r>
    <n v="202510"/>
    <s v="032"/>
    <s v="16025.0101-Plant in Service"/>
    <s v="C1"/>
    <s v="C1"/>
    <s v="0000"/>
    <s v="00000"/>
    <s v="39201101"/>
    <s v="Truck"/>
    <s v="Late Charge Unitization"/>
    <s v="Addition"/>
    <s v="Addition-Unit"/>
    <d v="2025-07-01T00:00:00"/>
    <d v="2025-07-29T00:00:00"/>
    <s v="G392"/>
    <x v="13"/>
    <s v="DA10339-250000A"/>
    <x v="89"/>
    <x v="89"/>
    <s v="Gas Service Tech Truck Unit 10478"/>
    <n v="108.54"/>
  </r>
  <r>
    <n v="202511"/>
    <s v="032"/>
    <s v="16025.0101-Plant in Service"/>
    <s v="C3"/>
    <s v="C3"/>
    <s v="0000"/>
    <s v="00000"/>
    <s v="39201101"/>
    <s v="Truck"/>
    <s v="Work Order Addition"/>
    <s v="Addition"/>
    <s v="Addition-Unit"/>
    <d v="2025-08-01T00:00:00"/>
    <d v="2025-07-31T00:00:00"/>
    <s v="G392"/>
    <x v="13"/>
    <s v="DA10240-250000A"/>
    <x v="89"/>
    <x v="89"/>
    <s v="1 Ton 4x4 EC Gas Service Tech Truck"/>
    <n v="93586.78"/>
  </r>
  <r>
    <n v="202511"/>
    <s v="032"/>
    <s v="16025.0101-Plant in Service"/>
    <s v="C3"/>
    <s v="C3"/>
    <s v="0000"/>
    <s v="00000"/>
    <s v="39201101"/>
    <s v="Truck"/>
    <s v="Work Order Addition"/>
    <s v="Addition"/>
    <s v="Addition-Unit"/>
    <d v="2025-08-01T00:00:00"/>
    <d v="2025-08-22T00:00:00"/>
    <s v="G392"/>
    <x v="13"/>
    <s v="DA10239-250000A"/>
    <x v="89"/>
    <x v="89"/>
    <s v="1 Ton 4x4 EC Gas Service Tech Truck"/>
    <n v="97844.1"/>
  </r>
  <r>
    <n v="202511"/>
    <s v="032"/>
    <s v="16025.0101-Plant in Service"/>
    <s v="C3"/>
    <s v="C3"/>
    <s v="0000"/>
    <s v="00000"/>
    <s v="39201101"/>
    <s v="Truck"/>
    <s v="Work Order Addition"/>
    <s v="Addition"/>
    <s v="Addition-Unit"/>
    <d v="2025-08-01T00:00:00"/>
    <d v="2025-08-22T00:00:00"/>
    <s v="G392"/>
    <x v="13"/>
    <s v="DA10338-250000A"/>
    <x v="89"/>
    <x v="89"/>
    <s v="Gas Service Tech Truck Unit 30127"/>
    <n v="86172.15"/>
  </r>
  <r>
    <n v="202512"/>
    <s v="032"/>
    <s v="16025.0101-Plant in Service"/>
    <s v="C1"/>
    <s v="C1"/>
    <s v="0000"/>
    <s v="00000"/>
    <s v="39201101"/>
    <s v="Truck"/>
    <s v="Late Charge Unitization"/>
    <s v="Addition"/>
    <s v="Addition-Unit"/>
    <d v="2025-11-01T00:00:00"/>
    <d v="2025-10-16T00:00:00"/>
    <s v="G392"/>
    <x v="13"/>
    <s v="DA10340-250000A"/>
    <x v="89"/>
    <x v="89"/>
    <s v="Gas Service Tech Truck Unit 10479"/>
    <n v="952.12"/>
  </r>
  <r>
    <n v="202512"/>
    <s v="032"/>
    <s v="16025.0101-Plant in Service"/>
    <s v="C1"/>
    <s v="C1"/>
    <s v="0000"/>
    <s v="00000"/>
    <s v="39201101"/>
    <s v="Truck"/>
    <s v="Work Order Addition"/>
    <s v="Addition"/>
    <s v="Addition-Unit"/>
    <d v="2025-11-01T00:00:00"/>
    <d v="2025-10-16T00:00:00"/>
    <s v="G392"/>
    <x v="13"/>
    <s v="DA10340-250000A"/>
    <x v="89"/>
    <x v="89"/>
    <s v="Gas Service Tech Truck Unit 10479"/>
    <n v="56286.39"/>
  </r>
  <r>
    <n v="202512"/>
    <s v="032"/>
    <s v="16025.0101-Plant in Service"/>
    <s v="C3"/>
    <s v="C3"/>
    <s v="0000"/>
    <s v="00000"/>
    <s v="39201101"/>
    <s v="Truck"/>
    <s v="Work Order Addition"/>
    <s v="Addition"/>
    <s v="Addition-Unit"/>
    <d v="2025-10-01T00:00:00"/>
    <d v="2025-09-09T00:00:00"/>
    <s v="G392"/>
    <x v="13"/>
    <s v="DA10341-250000A"/>
    <x v="89"/>
    <x v="89"/>
    <s v="Truck 1-ton CC Diesel CC 4x4 Unit 3"/>
    <n v="86198.53"/>
  </r>
  <r>
    <n v="202512"/>
    <s v="032"/>
    <s v="16025.0101-Plant in Service"/>
    <s v="C9"/>
    <s v="C9"/>
    <s v="0000"/>
    <s v="00000"/>
    <s v="39201001"/>
    <s v="Trailer"/>
    <s v="Work Order Addition"/>
    <s v="Addition"/>
    <s v="Addition-Unit"/>
    <d v="2025-10-01T00:00:00"/>
    <d v="2025-10-16T00:00:00"/>
    <s v="G392"/>
    <x v="13"/>
    <s v="DA10313-250000A"/>
    <x v="89"/>
    <x v="89"/>
    <s v="5x10 Welding Trailer - New unit 902"/>
    <n v="8086.19"/>
  </r>
  <r>
    <n v="202512"/>
    <s v="032"/>
    <s v="16025.0101-Plant in Service"/>
    <s v="C9"/>
    <s v="C9"/>
    <s v="0000"/>
    <s v="00000"/>
    <s v="39201001"/>
    <s v="Trailer"/>
    <s v="Work Order Addition"/>
    <s v="Addition"/>
    <s v="Addition-Unit"/>
    <d v="2025-10-01T00:00:00"/>
    <d v="2025-10-16T00:00:00"/>
    <s v="G392"/>
    <x v="13"/>
    <s v="DA10325-250000A"/>
    <x v="89"/>
    <x v="89"/>
    <s v="Welding Trailer- Unit 90299"/>
    <n v="7909.26"/>
  </r>
  <r>
    <n v="202601"/>
    <s v="032"/>
    <s v="16025.0101-Plant in Service"/>
    <s v="C1"/>
    <s v="C1"/>
    <s v="0000"/>
    <s v="00000"/>
    <s v="39201101"/>
    <s v="Truck"/>
    <s v="Late Charge Unitization"/>
    <s v="Addition"/>
    <s v="Addition-Unit"/>
    <d v="2025-11-01T00:00:00"/>
    <d v="2025-10-16T00:00:00"/>
    <s v="G392"/>
    <x v="13"/>
    <s v="DA10340-250000A"/>
    <x v="89"/>
    <x v="89"/>
    <s v="Gas Service Tech Truck Unit 10479"/>
    <n v="238.01"/>
  </r>
  <r>
    <n v="202603"/>
    <s v="032"/>
    <s v="16025.0101-Plant in Service"/>
    <s v="C1"/>
    <s v="C1"/>
    <s v="0000"/>
    <s v="00000"/>
    <s v="39200401"/>
    <s v="Passenger Car"/>
    <s v="Work Order Addition"/>
    <s v="Addition"/>
    <s v="Addition-Unit"/>
    <d v="2026-01-01T00:00:00"/>
    <d v="2026-01-16T00:00:00"/>
    <s v="G392"/>
    <x v="13"/>
    <s v="DA10345-250000A"/>
    <x v="89"/>
    <x v="89"/>
    <s v="Small SUV 4x4 - New unit 10480"/>
    <n v="33612.58"/>
  </r>
  <r>
    <n v="202603"/>
    <s v="032"/>
    <s v="16025.0101-Plant in Service"/>
    <s v="C1"/>
    <s v="C1"/>
    <s v="0000"/>
    <s v="00000"/>
    <s v="39201101"/>
    <s v="Truck"/>
    <s v="Work Order Addition"/>
    <s v="Addition"/>
    <s v="Addition-Unit"/>
    <d v="2026-02-01T00:00:00"/>
    <d v="2026-02-19T00:00:00"/>
    <s v="G392"/>
    <x v="13"/>
    <s v="DA10346-250000A"/>
    <x v="89"/>
    <x v="89"/>
    <s v="Truck 1/2-Ton EC SB 4x4 - New unit"/>
    <n v="57975.26"/>
  </r>
  <r>
    <n v="202603"/>
    <s v="032"/>
    <s v="16025.0101-Plant in Service"/>
    <s v="C1"/>
    <s v="C1"/>
    <s v="0000"/>
    <s v="00000"/>
    <s v="39201101"/>
    <s v="Truck"/>
    <s v="Work Order Addition"/>
    <s v="Addition"/>
    <s v="Addition-Unit"/>
    <d v="2026-02-01T00:00:00"/>
    <d v="2026-02-19T00:00:00"/>
    <s v="G392"/>
    <x v="13"/>
    <s v="DA10347-250000A"/>
    <x v="89"/>
    <x v="89"/>
    <s v="Truck 1/2-Ton CC SB 4x4 - New unit"/>
    <n v="58387.17"/>
  </r>
  <r>
    <n v="202603"/>
    <s v="032"/>
    <s v="16025.0101-Plant in Service"/>
    <s v="C1"/>
    <s v="C1"/>
    <s v="0000"/>
    <s v="00000"/>
    <s v="39201101"/>
    <s v="Truck"/>
    <s v="Work Order Addition"/>
    <s v="Addition"/>
    <s v="Addition-Unit"/>
    <d v="2026-02-01T00:00:00"/>
    <d v="2026-02-19T00:00:00"/>
    <s v="G392"/>
    <x v="13"/>
    <s v="DA10362-250000A"/>
    <x v="89"/>
    <x v="89"/>
    <s v="Truck 1/2-Ton CC SB 4x4 - New unit"/>
    <n v="64656.07"/>
  </r>
  <r>
    <n v="202603"/>
    <s v="032"/>
    <s v="16025.0101-Plant in Service"/>
    <s v="C2"/>
    <s v="C2"/>
    <s v="0000"/>
    <s v="00000"/>
    <s v="39201101"/>
    <s v="Truck"/>
    <s v="Work Order Addition"/>
    <s v="Addition"/>
    <s v="Addition-Unit"/>
    <d v="2026-02-01T00:00:00"/>
    <d v="2026-02-19T00:00:00"/>
    <s v="G392"/>
    <x v="13"/>
    <s v="DA10336-250000A"/>
    <x v="89"/>
    <x v="89"/>
    <s v="Gas Service Tech Truck Unit 20243"/>
    <n v="101610.26"/>
  </r>
  <r>
    <n v="202603"/>
    <s v="032"/>
    <s v="16025.0101-Plant in Service"/>
    <s v="C2"/>
    <s v="C2"/>
    <s v="0000"/>
    <s v="00000"/>
    <s v="39201101"/>
    <s v="Truck"/>
    <s v="Work Order Addition"/>
    <s v="Addition"/>
    <s v="Addition-Unit"/>
    <d v="2026-02-01T00:00:00"/>
    <d v="2026-02-19T00:00:00"/>
    <s v="G392"/>
    <x v="13"/>
    <s v="DA10342-250000A"/>
    <x v="89"/>
    <x v="89"/>
    <s v="Truck 3/4-ton 4x4 CC SB - Unit 2024"/>
    <n v="55438.48"/>
  </r>
  <r>
    <n v="202603"/>
    <s v="032"/>
    <s v="16025.0101-Plant in Service"/>
    <s v="C3"/>
    <s v="C3"/>
    <s v="0000"/>
    <s v="00000"/>
    <s v="39201101"/>
    <s v="Truck"/>
    <s v="Late Charge Unitization"/>
    <s v="Addition"/>
    <s v="Addition-Unit"/>
    <d v="2026-02-01T00:00:00"/>
    <d v="2026-02-19T00:00:00"/>
    <s v="G392"/>
    <x v="13"/>
    <s v="DA10320-250000A"/>
    <x v="89"/>
    <x v="89"/>
    <s v="Gas Service Tech Truck Unit 30117"/>
    <n v="286"/>
  </r>
  <r>
    <n v="202603"/>
    <s v="032"/>
    <s v="16025.0101-Plant in Service"/>
    <s v="C3"/>
    <s v="C3"/>
    <s v="0000"/>
    <s v="00000"/>
    <s v="39201101"/>
    <s v="Truck"/>
    <s v="Late Charge Unitization"/>
    <s v="Addition"/>
    <s v="Addition-Unit"/>
    <d v="2026-02-01T00:00:00"/>
    <d v="2026-02-19T00:00:00"/>
    <s v="G392"/>
    <x v="13"/>
    <s v="DA10326-250000A"/>
    <x v="89"/>
    <x v="89"/>
    <s v="1-Ton 4x4 CC Service Body (Gas Serv"/>
    <n v="55.03"/>
  </r>
  <r>
    <n v="202603"/>
    <s v="032"/>
    <s v="16025.0101-Plant in Service"/>
    <s v="C3"/>
    <s v="C3"/>
    <s v="0000"/>
    <s v="00000"/>
    <s v="39201101"/>
    <s v="Truck"/>
    <s v="Late Charge Unitization"/>
    <s v="Addition"/>
    <s v="Addition-Unit"/>
    <d v="2026-02-01T00:00:00"/>
    <d v="2026-02-19T00:00:00"/>
    <s v="G392"/>
    <x v="13"/>
    <s v="DA10330-250000A"/>
    <x v="89"/>
    <x v="89"/>
    <s v="Gas Service Tech Truck Unit 30121"/>
    <n v="155.96"/>
  </r>
  <r>
    <n v="202603"/>
    <s v="032"/>
    <s v="16025.0101-Plant in Service"/>
    <s v="C3"/>
    <s v="C3"/>
    <s v="0000"/>
    <s v="00000"/>
    <s v="39201101"/>
    <s v="Truck"/>
    <s v="Late Charge Unitization"/>
    <s v="Addition"/>
    <s v="Addition-Unit"/>
    <d v="2026-02-01T00:00:00"/>
    <d v="2026-02-19T00:00:00"/>
    <s v="G392"/>
    <x v="13"/>
    <s v="DA10333-250000A"/>
    <x v="89"/>
    <x v="89"/>
    <s v="Gas Service Tech Truck Unit 30124"/>
    <n v="155.96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14-250000A"/>
    <x v="89"/>
    <x v="89"/>
    <s v="Truck 1-ton 4x4 CC LB Diesel - New"/>
    <n v="87589.06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20-250000A"/>
    <x v="89"/>
    <x v="89"/>
    <s v="Gas Service Tech Truck Unit 30117"/>
    <n v="103711.09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21-250000A"/>
    <x v="89"/>
    <x v="89"/>
    <s v="Gas Service Tech Truck Unit 30118"/>
    <n v="103974.88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26-250000A"/>
    <x v="89"/>
    <x v="89"/>
    <s v="1-Ton 4x4 CC Service Body (Gas Serv"/>
    <n v="104285.91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30-250000A"/>
    <x v="89"/>
    <x v="89"/>
    <s v="Gas Service Tech Truck Unit 30121"/>
    <n v="101364.2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31-250000A"/>
    <x v="89"/>
    <x v="89"/>
    <s v="Gas Service Tech Truck Unit 30122"/>
    <n v="100830.99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32-250000A"/>
    <x v="89"/>
    <x v="89"/>
    <s v="Gas Service Tech Truck Unit 30123"/>
    <n v="103402.58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33-250000A"/>
    <x v="89"/>
    <x v="89"/>
    <s v="Gas Service Tech Truck Unit 30124"/>
    <n v="102308.18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34-250000A"/>
    <x v="89"/>
    <x v="89"/>
    <s v="Gas Service Tech Truck Unit 30125"/>
    <n v="103007.03999999999"/>
  </r>
  <r>
    <n v="202603"/>
    <s v="032"/>
    <s v="16025.0101-Plant in Service"/>
    <s v="C3"/>
    <s v="C3"/>
    <s v="0000"/>
    <s v="00000"/>
    <s v="39201101"/>
    <s v="Truck"/>
    <s v="Work Order Addition"/>
    <s v="Addition"/>
    <s v="Addition-Unit"/>
    <d v="2026-02-01T00:00:00"/>
    <d v="2026-02-19T00:00:00"/>
    <s v="G392"/>
    <x v="13"/>
    <s v="DA10335-250000A"/>
    <x v="89"/>
    <x v="89"/>
    <s v="Gas Service Tech Truck Unit 30126"/>
    <n v="102755.54"/>
  </r>
  <r>
    <n v="202603"/>
    <s v="032"/>
    <s v="16025.0101-Plant in Service"/>
    <s v="C5"/>
    <s v="C5"/>
    <s v="0000"/>
    <s v="00000"/>
    <s v="39201101"/>
    <s v="Truck"/>
    <s v="Work Order Addition"/>
    <s v="Addition"/>
    <s v="Addition-Unit"/>
    <d v="2026-02-01T00:00:00"/>
    <d v="2026-02-23T00:00:00"/>
    <s v="G392"/>
    <x v="13"/>
    <s v="DA10344-250000A"/>
    <x v="89"/>
    <x v="89"/>
    <s v="Truck w/18' Stake Bed 4x4 SC - New"/>
    <n v="108641.04"/>
  </r>
  <r>
    <n v="202603"/>
    <s v="032"/>
    <s v="16025.0101-Plant in Service"/>
    <s v="C7"/>
    <s v="C7"/>
    <s v="0000"/>
    <s v="00000"/>
    <s v="39201101"/>
    <s v="Truck"/>
    <s v="Work Order Addition"/>
    <s v="Addition"/>
    <s v="Addition-Unit"/>
    <d v="2025-12-01T00:00:00"/>
    <d v="2025-12-22T00:00:00"/>
    <s v="G392"/>
    <x v="13"/>
    <s v="DA10249-250000A"/>
    <x v="89"/>
    <x v="89"/>
    <s v="Gas Crew Truck - New Unit 70064"/>
    <n v="290921.73"/>
  </r>
  <r>
    <n v="202603"/>
    <s v="032"/>
    <s v="16025.0101-Plant in Service"/>
    <s v="C7"/>
    <s v="C7"/>
    <s v="0000"/>
    <s v="00000"/>
    <s v="39201101"/>
    <s v="Truck"/>
    <s v="Work Order Addition"/>
    <s v="Addition"/>
    <s v="Addition-Unit"/>
    <d v="2026-02-01T00:00:00"/>
    <d v="2026-02-17T00:00:00"/>
    <s v="G392"/>
    <x v="13"/>
    <s v="DA10246-250000A"/>
    <x v="89"/>
    <x v="89"/>
    <s v="Gas Crew Truck - New Unit 70066"/>
    <n v="290295.08"/>
  </r>
  <r>
    <n v="202507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06-01T00:00:00"/>
    <d v="2025-07-01T00:00:00"/>
    <s v="G394"/>
    <x v="14"/>
    <s v="250940A"/>
    <x v="90"/>
    <x v="90"/>
    <s v="Tools,Shop,Gar Eq - New"/>
    <n v="4990.63"/>
  </r>
  <r>
    <n v="202507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07-01T00:00:00"/>
    <d v="2025-07-01T00:00:00"/>
    <s v="G394"/>
    <x v="14"/>
    <s v="251940A"/>
    <x v="91"/>
    <x v="91"/>
    <s v="Tools,Shop,Gar Eq-New(Flag)"/>
    <n v="145.59"/>
  </r>
  <r>
    <n v="202507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d v="2025-07-01T00:00:00"/>
    <d v="2025-07-01T00:00:00"/>
    <s v="G394"/>
    <x v="14"/>
    <s v="252940A"/>
    <x v="92"/>
    <x v="92"/>
    <s v="Tool,Shop,Gar Eq-New (King)"/>
    <n v="3707.45"/>
  </r>
  <r>
    <n v="202507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5-07-01T00:00:00"/>
    <d v="2025-07-01T00:00:00"/>
    <s v="G394"/>
    <x v="14"/>
    <s v="253940A"/>
    <x v="93"/>
    <x v="93"/>
    <s v="Tools,Shop,Gar Eq-New (Pres)"/>
    <n v="2003.66"/>
  </r>
  <r>
    <n v="202507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07-01T00:00:00"/>
    <d v="2025-07-01T00:00:00"/>
    <s v="G394"/>
    <x v="14"/>
    <s v="251940A"/>
    <x v="91"/>
    <x v="91"/>
    <s v="Tools,Shop,Gar Eq-New(Flag)"/>
    <n v="974.32"/>
  </r>
  <r>
    <n v="202507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07-01T00:00:00"/>
    <d v="2025-07-01T00:00:00"/>
    <s v="G394"/>
    <x v="14"/>
    <s v="257940A"/>
    <x v="94"/>
    <x v="94"/>
    <s v="Tools,Shop,Gar Eq - New SL"/>
    <n v="44842.79"/>
  </r>
  <r>
    <n v="202508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08-01T00:00:00"/>
    <d v="2025-08-01T00:00:00"/>
    <s v="G394"/>
    <x v="14"/>
    <s v="250940A"/>
    <x v="90"/>
    <x v="90"/>
    <s v="Tools,Shop,Gar Eq - New"/>
    <n v="7094.5"/>
  </r>
  <r>
    <n v="202508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08-01T00:00:00"/>
    <d v="2025-08-01T00:00:00"/>
    <s v="G394"/>
    <x v="14"/>
    <s v="251940A"/>
    <x v="91"/>
    <x v="91"/>
    <s v="Tools,Shop,Gar Eq-New(Flag)"/>
    <n v="596.75"/>
  </r>
  <r>
    <n v="202508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d v="2025-08-01T00:00:00"/>
    <d v="2025-08-01T00:00:00"/>
    <s v="G394"/>
    <x v="14"/>
    <s v="252940A"/>
    <x v="92"/>
    <x v="92"/>
    <s v="Tool,Shop,Gar Eq-New (King)"/>
    <n v="630.75"/>
  </r>
  <r>
    <n v="202508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5-08-01T00:00:00"/>
    <d v="2025-08-01T00:00:00"/>
    <s v="G394"/>
    <x v="14"/>
    <s v="253940A"/>
    <x v="93"/>
    <x v="93"/>
    <s v="Tools,Shop,Gar Eq-New (Pres)"/>
    <n v="1067.5899999999999"/>
  </r>
  <r>
    <n v="202508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08-01T00:00:00"/>
    <d v="2025-08-01T00:00:00"/>
    <s v="G394"/>
    <x v="14"/>
    <s v="251940A"/>
    <x v="91"/>
    <x v="91"/>
    <s v="Tools,Shop,Gar Eq-New(Flag)"/>
    <n v="3993.63"/>
  </r>
  <r>
    <n v="202509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08-01T00:00:00"/>
    <d v="2025-09-01T00:00:00"/>
    <s v="G394"/>
    <x v="14"/>
    <s v="251940A"/>
    <x v="91"/>
    <x v="91"/>
    <s v="Tools,Shop,Gar Eq-New(Flag)"/>
    <n v="13919.19"/>
  </r>
  <r>
    <n v="202509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09-01T00:00:00"/>
    <d v="2025-09-01T00:00:00"/>
    <s v="G394"/>
    <x v="14"/>
    <s v="250940A"/>
    <x v="90"/>
    <x v="90"/>
    <s v="Tools,Shop,Gar Eq - New"/>
    <n v="3996.3"/>
  </r>
  <r>
    <n v="202509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d v="2025-08-01T00:00:00"/>
    <d v="2025-09-01T00:00:00"/>
    <s v="G394"/>
    <x v="14"/>
    <s v="252940A"/>
    <x v="92"/>
    <x v="92"/>
    <s v="Tool,Shop,Gar Eq-New (King)"/>
    <n v="4343.13"/>
  </r>
  <r>
    <n v="202509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5-05-01T00:00:00"/>
    <d v="2025-09-01T00:00:00"/>
    <s v="G394"/>
    <x v="14"/>
    <s v="253940A"/>
    <x v="93"/>
    <x v="93"/>
    <s v="Tools,Shop,Gar Eq-New (Pres)"/>
    <n v="12567.62"/>
  </r>
  <r>
    <n v="202509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08-01T00:00:00"/>
    <d v="2025-09-01T00:00:00"/>
    <s v="G394"/>
    <x v="14"/>
    <s v="251940A"/>
    <x v="91"/>
    <x v="91"/>
    <s v="Tools,Shop,Gar Eq-New(Flag)"/>
    <n v="93151.48"/>
  </r>
  <r>
    <n v="202509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08-01T00:00:00"/>
    <d v="2025-09-01T00:00:00"/>
    <s v="G394"/>
    <x v="14"/>
    <s v="257940A"/>
    <x v="94"/>
    <x v="94"/>
    <s v="Tools,Shop,Gar Eq - New SL"/>
    <n v="1094.26"/>
  </r>
  <r>
    <n v="202510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d v="2025-10-01T00:00:00"/>
    <d v="2025-10-01T00:00:00"/>
    <s v="G394"/>
    <x v="14"/>
    <s v="255940A"/>
    <x v="95"/>
    <x v="95"/>
    <s v="Tools,Shop,Gar Eq-New(Verde)"/>
    <n v="36174.839999999997"/>
  </r>
  <r>
    <n v="202510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10-01T00:00:00"/>
    <d v="2025-10-01T00:00:00"/>
    <s v="G394"/>
    <x v="14"/>
    <s v="250940A"/>
    <x v="90"/>
    <x v="90"/>
    <s v="Tools,Shop,Gar Eq - New"/>
    <n v="9588.24"/>
  </r>
  <r>
    <n v="202510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10-01T00:00:00"/>
    <d v="2025-10-01T00:00:00"/>
    <s v="G394"/>
    <x v="14"/>
    <s v="251940A"/>
    <x v="91"/>
    <x v="91"/>
    <s v="Tools,Shop,Gar Eq-New(Flag)"/>
    <n v="82"/>
  </r>
  <r>
    <n v="202510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d v="2025-08-01T00:00:00"/>
    <d v="2025-10-01T00:00:00"/>
    <s v="G394"/>
    <x v="14"/>
    <s v="252940A"/>
    <x v="92"/>
    <x v="92"/>
    <s v="Tool,Shop,Gar Eq-New (King)"/>
    <n v="16135.24"/>
  </r>
  <r>
    <n v="202510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10-01T00:00:00"/>
    <d v="2025-10-01T00:00:00"/>
    <s v="G394"/>
    <x v="14"/>
    <s v="251940A"/>
    <x v="91"/>
    <x v="91"/>
    <s v="Tools,Shop,Gar Eq-New(Flag)"/>
    <n v="548.75"/>
  </r>
  <r>
    <n v="202511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5-11-01T00:00:00"/>
    <d v="2025-11-01T00:00:00"/>
    <s v="G394"/>
    <x v="14"/>
    <s v="251940A"/>
    <x v="91"/>
    <x v="91"/>
    <s v="Tools,Shop,Gar Eq-New(Flag)"/>
    <n v="344.13"/>
  </r>
  <r>
    <n v="202511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5-05-01T00:00:00"/>
    <d v="2025-11-01T00:00:00"/>
    <s v="G394"/>
    <x v="14"/>
    <s v="253940A"/>
    <x v="93"/>
    <x v="93"/>
    <s v="Tools,Shop,Gar Eq-New (Pres)"/>
    <n v="28108.71"/>
  </r>
  <r>
    <n v="202511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08-01T00:00:00"/>
    <d v="2025-11-01T00:00:00"/>
    <s v="G394"/>
    <x v="14"/>
    <s v="257940A"/>
    <x v="94"/>
    <x v="94"/>
    <s v="Tools,Shop,Gar Eq - New SL"/>
    <n v="14880.98"/>
  </r>
  <r>
    <n v="202511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11-01T00:00:00"/>
    <d v="2025-11-01T00:00:00"/>
    <s v="G394"/>
    <x v="14"/>
    <s v="251940A"/>
    <x v="91"/>
    <x v="91"/>
    <s v="Tools,Shop,Gar Eq-New(Flag)"/>
    <n v="2303.0100000000002"/>
  </r>
  <r>
    <n v="202512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d v="2025-11-01T00:00:00"/>
    <d v="2025-12-01T00:00:00"/>
    <s v="G394"/>
    <x v="14"/>
    <s v="255940A"/>
    <x v="95"/>
    <x v="95"/>
    <s v="Tools,Shop,Gar Eq-New(Verde)"/>
    <n v="32433.48"/>
  </r>
  <r>
    <n v="202512"/>
    <s v="032"/>
    <s v="16025.0101-Plant in Service"/>
    <s v="XX"/>
    <s v="XX"/>
    <s v="0000"/>
    <s v="FLAGW"/>
    <s v="39400101"/>
    <s v="Tools, Shop, and Garage Equipment"/>
    <s v="Work Order Addition"/>
    <s v="Addition"/>
    <s v="Addition-Unit"/>
    <d v="2025-10-01T00:00:00"/>
    <d v="2025-10-16T00:00:00"/>
    <s v="G394"/>
    <x v="14"/>
    <s v="DA10327-250960A"/>
    <x v="96"/>
    <x v="96"/>
    <s v="Welder - Unit 00423"/>
    <n v="30930.59"/>
  </r>
  <r>
    <n v="202512"/>
    <s v="032"/>
    <s v="16025.0101-Plant in Service"/>
    <s v="XX"/>
    <s v="XX"/>
    <s v="0000"/>
    <s v="FLAGW"/>
    <s v="39400101"/>
    <s v="Tools, Shop, and Garage Equipment"/>
    <s v="Work Order Addition"/>
    <s v="Addition"/>
    <s v="Addition-Unit"/>
    <d v="2025-12-01T00:00:00"/>
    <d v="2025-12-01T00:00:00"/>
    <s v="G394"/>
    <x v="14"/>
    <s v="250940A"/>
    <x v="90"/>
    <x v="90"/>
    <s v="Tools,Shop,Gar Eq - New"/>
    <n v="23863.98"/>
  </r>
  <r>
    <n v="202512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d v="2025-08-01T00:00:00"/>
    <d v="2025-12-01T00:00:00"/>
    <s v="G394"/>
    <x v="14"/>
    <s v="252940A"/>
    <x v="92"/>
    <x v="92"/>
    <s v="Tool,Shop,Gar Eq-New (King)"/>
    <n v="41696.42"/>
  </r>
  <r>
    <n v="202512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5-05-01T00:00:00"/>
    <d v="2025-12-01T00:00:00"/>
    <s v="G394"/>
    <x v="14"/>
    <s v="253940A"/>
    <x v="93"/>
    <x v="93"/>
    <s v="Tools,Shop,Gar Eq-New (Pres)"/>
    <n v="5460.39"/>
  </r>
  <r>
    <n v="202512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5-12-01T00:00:00"/>
    <d v="2025-12-01T00:00:00"/>
    <s v="G394"/>
    <x v="14"/>
    <s v="257940A"/>
    <x v="94"/>
    <x v="94"/>
    <s v="Tools,Shop,Gar Eq - New SL"/>
    <n v="823.61"/>
  </r>
  <r>
    <n v="202601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d v="2026-01-01T00:00:00"/>
    <d v="2026-01-01T00:00:00"/>
    <s v="G394"/>
    <x v="14"/>
    <s v="255940A"/>
    <x v="95"/>
    <x v="95"/>
    <s v="Tools,Shop,Gar Eq-New(Verde)"/>
    <n v="38704.82"/>
  </r>
  <r>
    <n v="202601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6-01-01T00:00:00"/>
    <d v="2026-01-01T00:00:00"/>
    <s v="G394"/>
    <x v="14"/>
    <s v="251940A"/>
    <x v="91"/>
    <x v="91"/>
    <s v="Tools,Shop,Gar Eq-New(Flag)"/>
    <n v="129.79"/>
  </r>
  <r>
    <n v="202601"/>
    <s v="032"/>
    <s v="16025.0101-Plant in Service"/>
    <s v="XX"/>
    <s v="XX"/>
    <s v="0000"/>
    <s v="FLAGW"/>
    <s v="39400101"/>
    <s v="Tools, Shop, and Garage Equipment"/>
    <s v="Work Order Addition"/>
    <s v="Addition"/>
    <s v="Addition-Unit"/>
    <d v="2026-01-01T00:00:00"/>
    <d v="2026-01-01T00:00:00"/>
    <s v="G394"/>
    <x v="14"/>
    <s v="250940A"/>
    <x v="90"/>
    <x v="90"/>
    <s v="Tools,Shop,Gar Eq - New"/>
    <n v="6031.23"/>
  </r>
  <r>
    <n v="202601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d v="2025-08-01T00:00:00"/>
    <d v="2026-01-01T00:00:00"/>
    <s v="G394"/>
    <x v="14"/>
    <s v="252940A"/>
    <x v="92"/>
    <x v="92"/>
    <s v="Tool,Shop,Gar Eq-New (King)"/>
    <n v="16735.54"/>
  </r>
  <r>
    <n v="202601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5-05-01T00:00:00"/>
    <d v="2026-01-01T00:00:00"/>
    <s v="G394"/>
    <x v="14"/>
    <s v="253940A"/>
    <x v="93"/>
    <x v="93"/>
    <s v="Tools,Shop,Gar Eq-New (Pres)"/>
    <n v="4139.9799999999996"/>
  </r>
  <r>
    <n v="202601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6-01-01T00:00:00"/>
    <d v="2026-01-01T00:00:00"/>
    <s v="G394"/>
    <x v="14"/>
    <s v="251940A"/>
    <x v="91"/>
    <x v="91"/>
    <s v="Tools,Shop,Gar Eq-New(Flag)"/>
    <n v="868.63"/>
  </r>
  <r>
    <n v="202601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6-01-01T00:00:00"/>
    <d v="2026-01-01T00:00:00"/>
    <s v="G394"/>
    <x v="14"/>
    <s v="257940A"/>
    <x v="94"/>
    <x v="94"/>
    <s v="Tools,Shop,Gar Eq - New SL"/>
    <n v="1058.3"/>
  </r>
  <r>
    <n v="202602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d v="2026-01-01T00:00:00"/>
    <d v="2026-02-01T00:00:00"/>
    <s v="G394"/>
    <x v="14"/>
    <s v="255940A"/>
    <x v="95"/>
    <x v="95"/>
    <s v="Tools,Shop,Gar Eq-New(Verde)"/>
    <n v="3954.27"/>
  </r>
  <r>
    <n v="202602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d v="2026-01-01T00:00:00"/>
    <d v="2026-02-01T00:00:00"/>
    <s v="G394"/>
    <x v="14"/>
    <s v="251940A"/>
    <x v="91"/>
    <x v="91"/>
    <s v="Tools,Shop,Gar Eq-New(Flag)"/>
    <n v="620.77"/>
  </r>
  <r>
    <n v="202602"/>
    <s v="032"/>
    <s v="16025.0101-Plant in Service"/>
    <s v="XX"/>
    <s v="XX"/>
    <s v="0000"/>
    <s v="FLAGW"/>
    <s v="39400101"/>
    <s v="Tools, Shop, and Garage Equipment"/>
    <s v="Work Order Addition"/>
    <s v="Addition"/>
    <s v="Addition-Unit"/>
    <d v="2026-01-01T00:00:00"/>
    <d v="2026-02-01T00:00:00"/>
    <s v="G394"/>
    <x v="14"/>
    <s v="250940A"/>
    <x v="90"/>
    <x v="90"/>
    <s v="Tools,Shop,Gar Eq - New"/>
    <n v="2038.35"/>
  </r>
  <r>
    <n v="202602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6-02-01T00:00:00"/>
    <d v="2026-02-01T00:00:00"/>
    <s v="G394"/>
    <x v="14"/>
    <s v="253940A"/>
    <x v="93"/>
    <x v="93"/>
    <s v="Tools,Shop,Gar Eq-New (Pres)"/>
    <n v="3111.45"/>
  </r>
  <r>
    <n v="202602"/>
    <s v="032"/>
    <s v="16025.0101-Plant in Service"/>
    <s v="XX"/>
    <s v="XX"/>
    <s v="0000"/>
    <s v="SCWHG"/>
    <s v="39400101"/>
    <s v="Tools, Shop, and Garage Equipment"/>
    <s v="Work Order Addition"/>
    <s v="Addition"/>
    <s v="Addition-Unit"/>
    <d v="2026-02-01T00:00:00"/>
    <d v="2026-02-01T00:00:00"/>
    <s v="G394"/>
    <x v="14"/>
    <s v="256940A"/>
    <x v="97"/>
    <x v="97"/>
    <s v="Tools,Shop,Gar Eq-New (Nog)"/>
    <n v="12719.85"/>
  </r>
  <r>
    <n v="202602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6-01-01T00:00:00"/>
    <d v="2026-02-01T00:00:00"/>
    <s v="G394"/>
    <x v="14"/>
    <s v="251940A"/>
    <x v="91"/>
    <x v="91"/>
    <s v="Tools,Shop,Gar Eq-New(Flag)"/>
    <n v="4154.3500000000004"/>
  </r>
  <r>
    <n v="202602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6-02-01T00:00:00"/>
    <d v="2026-02-01T00:00:00"/>
    <s v="G394"/>
    <x v="14"/>
    <s v="257940A"/>
    <x v="94"/>
    <x v="94"/>
    <s v="Tools,Shop,Gar Eq - New SL"/>
    <n v="1669.61"/>
  </r>
  <r>
    <n v="202603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d v="2026-03-01T00:00:00"/>
    <d v="2026-03-01T00:00:00"/>
    <s v="G394"/>
    <x v="14"/>
    <s v="255940A"/>
    <x v="95"/>
    <x v="95"/>
    <s v="Tools,Shop,Gar Eq-New(Verde)"/>
    <n v="4874.95"/>
  </r>
  <r>
    <n v="202603"/>
    <s v="032"/>
    <s v="16025.0101-Plant in Service"/>
    <s v="XX"/>
    <s v="XX"/>
    <s v="0000"/>
    <s v="FLAGW"/>
    <s v="39400101"/>
    <s v="Tools, Shop, and Garage Equipment"/>
    <s v="Work Order Addition"/>
    <s v="Addition"/>
    <s v="Addition-Unit"/>
    <d v="2026-03-01T00:00:00"/>
    <d v="2026-03-01T00:00:00"/>
    <s v="G394"/>
    <x v="14"/>
    <s v="250940A"/>
    <x v="90"/>
    <x v="90"/>
    <s v="Tools,Shop,Gar Eq - New"/>
    <n v="8953.9500000000007"/>
  </r>
  <r>
    <n v="202603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d v="2026-03-01T00:00:00"/>
    <d v="2026-03-01T00:00:00"/>
    <s v="G394"/>
    <x v="14"/>
    <s v="253940A"/>
    <x v="93"/>
    <x v="93"/>
    <s v="Tools,Shop,Gar Eq-New (Pres)"/>
    <n v="632.03"/>
  </r>
  <r>
    <n v="202603"/>
    <s v="032"/>
    <s v="16025.0101-Plant in Service"/>
    <s v="XX"/>
    <s v="XX"/>
    <s v="0000"/>
    <s v="SCWHG"/>
    <s v="39400101"/>
    <s v="Tools, Shop, and Garage Equipment"/>
    <s v="Work Order Addition"/>
    <s v="Addition"/>
    <s v="Addition-Unit"/>
    <d v="2026-03-01T00:00:00"/>
    <d v="2026-03-01T00:00:00"/>
    <s v="G394"/>
    <x v="14"/>
    <s v="256940A"/>
    <x v="97"/>
    <x v="97"/>
    <s v="Tools,Shop,Gar Eq-New (Nog)"/>
    <n v="632.03"/>
  </r>
  <r>
    <n v="202603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d v="2026-02-01T00:00:00"/>
    <d v="2026-03-01T00:00:00"/>
    <s v="G394"/>
    <x v="14"/>
    <s v="257940A"/>
    <x v="94"/>
    <x v="94"/>
    <s v="Tools,Shop,Gar Eq - New SL"/>
    <n v="1385.71"/>
  </r>
  <r>
    <n v="202508"/>
    <s v="032"/>
    <s v="16025.0101-Plant in Service"/>
    <s v="XX"/>
    <s v="XX"/>
    <s v="0000"/>
    <s v="FLAGW"/>
    <s v="39600401"/>
    <s v="Backhoe"/>
    <s v="Work Order Addition"/>
    <s v="Addition"/>
    <s v="Addition-Unit"/>
    <d v="2025-05-01T00:00:00"/>
    <d v="2025-05-23T00:00:00"/>
    <s v="G396"/>
    <x v="15"/>
    <s v="DA10322-250960A"/>
    <x v="96"/>
    <x v="96"/>
    <s v="Backhoe 4x4 with hydraulic hammer -"/>
    <n v="147034.35"/>
  </r>
  <r>
    <n v="202508"/>
    <s v="032"/>
    <s v="16025.0101-Plant in Service"/>
    <s v="XX"/>
    <s v="XX"/>
    <s v="0000"/>
    <s v="FLAGW"/>
    <s v="39601701"/>
    <s v="Pile Driver"/>
    <s v="Work Order Addition"/>
    <s v="Addition"/>
    <s v="Addition-Unit"/>
    <d v="2025-05-01T00:00:00"/>
    <d v="2025-05-23T00:00:00"/>
    <s v="G396"/>
    <x v="15"/>
    <s v="DA10322-250960A"/>
    <x v="96"/>
    <x v="96"/>
    <s v="Backhoe 4x4 with hydraulic hammer -"/>
    <n v="16000.5"/>
  </r>
  <r>
    <n v="202508"/>
    <s v="032"/>
    <s v="16025.0101-Plant in Service"/>
    <s v="XX"/>
    <s v="XX"/>
    <s v="0000"/>
    <s v="PRESC"/>
    <s v="39600401"/>
    <s v="Backhoe"/>
    <s v="Work Order Addition"/>
    <s v="Addition"/>
    <s v="Addition-Unit"/>
    <d v="2025-05-01T00:00:00"/>
    <d v="2025-05-06T00:00:00"/>
    <s v="G396"/>
    <x v="15"/>
    <s v="DA10319-250960A"/>
    <x v="96"/>
    <x v="96"/>
    <s v="Backhoe 4x4 - New Unit 00418"/>
    <n v="145268.53"/>
  </r>
  <r>
    <n v="202508"/>
    <s v="032"/>
    <s v="16025.0101-Plant in Service"/>
    <s v="XX"/>
    <s v="XX"/>
    <s v="0000"/>
    <s v="PRESC"/>
    <s v="39601201"/>
    <s v="Forklift"/>
    <s v="Work Order Addition"/>
    <s v="Addition"/>
    <s v="Addition-Unit"/>
    <d v="2025-05-01T00:00:00"/>
    <d v="2025-05-06T00:00:00"/>
    <s v="G396"/>
    <x v="15"/>
    <s v="DA10315-250960A"/>
    <x v="96"/>
    <x v="96"/>
    <s v="Rough Terrain Forklift 4x4- #00416"/>
    <n v="139887.17000000001"/>
  </r>
  <r>
    <n v="202508"/>
    <s v="032"/>
    <s v="16025.0101-Plant in Service"/>
    <s v="XX"/>
    <s v="XX"/>
    <s v="0000"/>
    <s v="SHOWL"/>
    <s v="39600301"/>
    <s v="Backfilling Machine"/>
    <s v="Late Charge Unitization"/>
    <s v="Addition"/>
    <s v="Addition-Unit"/>
    <d v="2025-05-01T00:00:00"/>
    <d v="2025-05-06T00:00:00"/>
    <s v="G396"/>
    <x v="15"/>
    <s v="DA10311-250960A"/>
    <x v="96"/>
    <x v="96"/>
    <s v="Mini Excavator - New unit 00414"/>
    <n v="-932.46"/>
  </r>
  <r>
    <n v="202507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5-05-01T00:00:00"/>
    <d v="2025-03-14T00:00:00"/>
    <s v="G397"/>
    <x v="16"/>
    <s v="DV10343-255970A"/>
    <x v="98"/>
    <x v="98"/>
    <s v="Installing new Collector Verde"/>
    <n v="6792.92"/>
  </r>
  <r>
    <n v="202507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5-05-01T00:00:00"/>
    <d v="2025-03-14T00:00:00"/>
    <s v="G397"/>
    <x v="16"/>
    <s v="DV10344-255970A"/>
    <x v="98"/>
    <x v="98"/>
    <s v="Installing New Collector at Amante"/>
    <n v="6847.59"/>
  </r>
  <r>
    <n v="202507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5-05-01T00:00:00"/>
    <d v="2025-03-14T00:00:00"/>
    <s v="G397"/>
    <x v="16"/>
    <s v="DV10345-255970A"/>
    <x v="98"/>
    <x v="98"/>
    <s v="Installing New Repeater at Black Hi"/>
    <n v="4132.13"/>
  </r>
  <r>
    <n v="202507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5-05-01T00:00:00"/>
    <d v="2025-03-14T00:00:00"/>
    <s v="G397"/>
    <x v="16"/>
    <s v="DV10346-255970A"/>
    <x v="98"/>
    <x v="98"/>
    <s v="Installing New Collector and Modem"/>
    <n v="6008.62"/>
  </r>
  <r>
    <n v="202507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5-05-01T00:00:00"/>
    <d v="2025-03-14T00:00:00"/>
    <s v="G397"/>
    <x v="16"/>
    <s v="DV10347-255970A"/>
    <x v="98"/>
    <x v="98"/>
    <s v="Installing New Collector and Modem"/>
    <n v="6008.62"/>
  </r>
  <r>
    <n v="202507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5-05-01T00:00:00"/>
    <d v="2025-03-14T00:00:00"/>
    <s v="G397"/>
    <x v="16"/>
    <s v="DV10348-255970A"/>
    <x v="98"/>
    <x v="98"/>
    <s v="Installing New Collector and Modem"/>
    <n v="6008.62"/>
  </r>
  <r>
    <n v="202507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5-05-01T00:00:00"/>
    <d v="2025-03-14T00:00:00"/>
    <s v="G397"/>
    <x v="16"/>
    <s v="DV10349-255970A"/>
    <x v="98"/>
    <x v="98"/>
    <s v="Installing New Collector and Modem"/>
    <n v="6061.62"/>
  </r>
  <r>
    <n v="202508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d v="2025-08-01T00:00:00"/>
    <d v="2025-08-01T00:00:00"/>
    <s v="G397"/>
    <x v="16"/>
    <s v="250970A"/>
    <x v="99"/>
    <x v="99"/>
    <s v="Comm Equip - New"/>
    <n v="20975.83"/>
  </r>
  <r>
    <n v="202509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d v="2025-04-01T00:00:00"/>
    <d v="2025-09-01T00:00:00"/>
    <s v="G397"/>
    <x v="16"/>
    <s v="251970A"/>
    <x v="100"/>
    <x v="100"/>
    <s v="Comm Equip - New (Flag)"/>
    <n v="2705.95"/>
  </r>
  <r>
    <n v="202509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d v="2025-09-01T00:00:00"/>
    <d v="2025-09-01T00:00:00"/>
    <s v="G397"/>
    <x v="16"/>
    <s v="250970A"/>
    <x v="99"/>
    <x v="99"/>
    <s v="Comm Equip - New"/>
    <n v="0"/>
  </r>
  <r>
    <n v="202509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d v="2025-05-01T00:00:00"/>
    <d v="2025-05-02T00:00:00"/>
    <s v="G397"/>
    <x v="16"/>
    <s v="DP11083-253900A"/>
    <x v="82"/>
    <x v="82"/>
    <s v="Prescott Phase 1 New Offices Adding"/>
    <n v="9112.16"/>
  </r>
  <r>
    <n v="202509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d v="2025-09-01T00:00:00"/>
    <d v="2025-09-01T00:00:00"/>
    <s v="G397"/>
    <x v="16"/>
    <s v="257970A"/>
    <x v="101"/>
    <x v="101"/>
    <s v="Comm Equip- New SL"/>
    <n v="2857.13"/>
  </r>
  <r>
    <n v="202510"/>
    <s v="032"/>
    <s v="16025.0101-Plant in Service"/>
    <s v="XX"/>
    <s v="XX"/>
    <s v="0000"/>
    <s v="COTTN"/>
    <s v="39700101"/>
    <s v="Communications Equipment-B397"/>
    <s v="Work Order Addition"/>
    <s v="Addition"/>
    <s v="Addition-Unit"/>
    <d v="2024-01-01T00:00:00"/>
    <d v="2025-10-01T00:00:00"/>
    <s v="G397"/>
    <x v="16"/>
    <s v="DV0397A-255970A"/>
    <x v="98"/>
    <x v="98"/>
    <s v="Commun Equip - Verde (Blanket)"/>
    <n v="2075.5"/>
  </r>
  <r>
    <n v="202510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d v="2025-09-01T00:00:00"/>
    <d v="2025-10-01T00:00:00"/>
    <s v="G397"/>
    <x v="16"/>
    <s v="250970A"/>
    <x v="99"/>
    <x v="99"/>
    <s v="Comm Equip - New"/>
    <n v="148904.41"/>
  </r>
  <r>
    <n v="202510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d v="2025-10-01T00:00:00"/>
    <d v="2025-10-01T00:00:00"/>
    <s v="G397"/>
    <x v="16"/>
    <s v="257970A"/>
    <x v="101"/>
    <x v="101"/>
    <s v="Comm Equip- New SL"/>
    <n v="2135.7600000000002"/>
  </r>
  <r>
    <n v="202511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d v="2025-08-01T00:00:00"/>
    <d v="2025-08-11T00:00:00"/>
    <s v="G397"/>
    <x v="16"/>
    <s v="DP11089-253970A"/>
    <x v="102"/>
    <x v="102"/>
    <s v="REPLACING THE COLLECTOR AT BLACK CA"/>
    <n v="5957.82"/>
  </r>
  <r>
    <n v="202512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d v="2025-12-01T00:00:00"/>
    <d v="2025-12-01T00:00:00"/>
    <s v="G397"/>
    <x v="16"/>
    <s v="250970A"/>
    <x v="99"/>
    <x v="99"/>
    <s v="Comm Equip - New"/>
    <n v="452.75"/>
  </r>
  <r>
    <n v="202601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d v="2026-01-01T00:00:00"/>
    <d v="2026-01-01T00:00:00"/>
    <s v="G397"/>
    <x v="16"/>
    <s v="250970A"/>
    <x v="99"/>
    <x v="99"/>
    <s v="Comm Equip - New"/>
    <n v="-201.92"/>
  </r>
  <r>
    <n v="202603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d v="2026-03-01T00:00:00"/>
    <d v="2026-03-01T00:00:00"/>
    <s v="G397"/>
    <x v="16"/>
    <s v="250970A"/>
    <x v="99"/>
    <x v="99"/>
    <s v="Comm Equip - New"/>
    <n v="756.59"/>
  </r>
  <r>
    <n v="202603"/>
    <s v="032"/>
    <s v="16025.0101-Plant in Service"/>
    <s v="XX"/>
    <s v="XX"/>
    <s v="0000"/>
    <s v="HAVAS"/>
    <s v="39800101"/>
    <s v="Misc. General Equipment"/>
    <s v="Work Order Addition"/>
    <s v="Addition"/>
    <s v="Addition-Unit"/>
    <d v="2026-02-01T00:00:00"/>
    <d v="2026-01-05T00:00:00"/>
    <s v="G398"/>
    <x v="17"/>
    <s v="DH10690-250938A"/>
    <x v="103"/>
    <x v="103"/>
    <s v="Weight Bench Combo for Exercise Roo"/>
    <n v="1849.64"/>
  </r>
  <r>
    <n v="202507"/>
    <s v="032"/>
    <s v="16025.0106-Plant in Serv-Delay Plnt"/>
    <s v="S2"/>
    <s v="S2"/>
    <s v="0000"/>
    <s v="00000"/>
    <s v="Non Unitized"/>
    <s v="Non-unitized"/>
    <s v="2022 - Gas SO PDF Process"/>
    <s v="Addition"/>
    <s v="Addition-NonUnit"/>
    <d v="2025-05-01T00:00:00"/>
    <d v="2025-05-12T00:00:00"/>
    <s v="G303"/>
    <x v="0"/>
    <s v="DA10349-250974A"/>
    <x v="1"/>
    <x v="1"/>
    <s v="2022 - Gas SO PDF Process"/>
    <n v="70956.66"/>
  </r>
  <r>
    <n v="202507"/>
    <s v="032"/>
    <s v="16025.0106-Plant in Serv-Delay Plnt"/>
    <s v="S2"/>
    <s v="S2"/>
    <s v="0000"/>
    <s v="00000"/>
    <s v="Non Unitized"/>
    <s v="Non-unitized"/>
    <s v="FCS 4.6 Upgrade (UNSGAS)"/>
    <s v="Addition"/>
    <s v="Addition-NonUnit"/>
    <d v="2025-06-01T00:00:00"/>
    <d v="2025-05-17T00:00:00"/>
    <s v="G303"/>
    <x v="0"/>
    <s v="DA10355-250921A"/>
    <x v="0"/>
    <x v="0"/>
    <s v="FCS 4.6 Upgrade (UNSGAS)"/>
    <n v="-350"/>
  </r>
  <r>
    <n v="202508"/>
    <s v="032"/>
    <s v="16025.0106-Plant in Serv-Delay Plnt"/>
    <s v="S2"/>
    <s v="S2"/>
    <s v="0000"/>
    <s v="00000"/>
    <s v="Non Unitized"/>
    <s v="Non-unitized"/>
    <s v="2022 - Gas SO PDF Process"/>
    <s v="Addition"/>
    <s v="Addition-NonUnit"/>
    <d v="2025-05-01T00:00:00"/>
    <d v="2025-05-12T00:00:00"/>
    <s v="G303"/>
    <x v="0"/>
    <s v="DA10349-250974A"/>
    <x v="1"/>
    <x v="1"/>
    <s v="2022 - Gas SO PDF Process"/>
    <n v="-291.77"/>
  </r>
  <r>
    <n v="202508"/>
    <s v="032"/>
    <s v="16025.0106-Plant in Serv-Delay Plnt"/>
    <s v="S2"/>
    <s v="S2"/>
    <s v="0000"/>
    <s v="00000"/>
    <s v="Non Unitized"/>
    <s v="Non-unitized"/>
    <s v="FCS 4.6 Upgrade (UNSGAS)"/>
    <s v="Addition"/>
    <s v="Addition-NonUnit"/>
    <d v="2025-08-01T00:00:00"/>
    <d v="2025-05-17T00:00:00"/>
    <s v="G303"/>
    <x v="0"/>
    <s v="DA10355-250921A"/>
    <x v="0"/>
    <x v="0"/>
    <s v="FCS 4.6 Upgrade (UNSGAS)"/>
    <n v="350"/>
  </r>
  <r>
    <n v="202508"/>
    <s v="032"/>
    <s v="16025.0106-Plant in Serv-Delay Plnt"/>
    <s v="S2"/>
    <s v="S2"/>
    <s v="0000"/>
    <s v="00000"/>
    <s v="Non Unitized"/>
    <s v="Non-unitized"/>
    <s v="Work Order Addition"/>
    <s v="Addition"/>
    <s v="Addition-Unit"/>
    <d v="2025-06-01T00:00:00"/>
    <d v="2025-05-17T00:00:00"/>
    <s v="G303"/>
    <x v="0"/>
    <s v="DA10355-250921A"/>
    <x v="0"/>
    <x v="0"/>
    <s v="FCS 4.6 Upgrade (UNSGAS)"/>
    <n v="-172418.15"/>
  </r>
  <r>
    <n v="202509"/>
    <s v="032"/>
    <s v="16025.0106-Plant in Serv-Delay Plnt"/>
    <s v="S2"/>
    <s v="S2"/>
    <s v="0000"/>
    <s v="00000"/>
    <s v="Non Unitized"/>
    <s v="Non-unitized"/>
    <s v="2022 - Gas SO PDF Process"/>
    <s v="Addition"/>
    <s v="Addition-NonUnit"/>
    <d v="2025-09-01T00:00:00"/>
    <d v="2025-05-12T00:00:00"/>
    <s v="G303"/>
    <x v="0"/>
    <s v="DA10349-250974A"/>
    <x v="1"/>
    <x v="1"/>
    <s v="2022 - Gas SO PDF Process"/>
    <n v="949.96"/>
  </r>
  <r>
    <n v="202509"/>
    <s v="032"/>
    <s v="16025.0106-Plant in Serv-Delay Plnt"/>
    <s v="S2"/>
    <s v="S2"/>
    <s v="0000"/>
    <s v="00000"/>
    <s v="Non Unitized"/>
    <s v="Non-unitized"/>
    <s v="FCS 4.6 Upgrade (UNSGAS)"/>
    <s v="Addition"/>
    <s v="Addition-NonUnit"/>
    <d v="2025-09-01T00:00:00"/>
    <d v="2025-05-17T00:00:00"/>
    <s v="G303"/>
    <x v="0"/>
    <s v="DA10355-250921A"/>
    <x v="0"/>
    <x v="0"/>
    <s v="FCS 4.6 Upgrade (UNSGAS)"/>
    <n v="350"/>
  </r>
  <r>
    <n v="202509"/>
    <s v="032"/>
    <s v="16025.0106-Plant in Serv-Delay Plnt"/>
    <s v="S2"/>
    <s v="S2"/>
    <s v="0000"/>
    <s v="00000"/>
    <s v="Non Unitized"/>
    <s v="Non-unitized"/>
    <s v="Late Charge Unitization"/>
    <s v="Addition"/>
    <s v="Addition-Unit"/>
    <d v="2025-08-01T00:00:00"/>
    <d v="2025-05-17T00:00:00"/>
    <s v="G303"/>
    <x v="0"/>
    <s v="DA10355-250921A"/>
    <x v="0"/>
    <x v="0"/>
    <s v="FCS 4.6 Upgrade (UNSGAS)"/>
    <n v="-350"/>
  </r>
  <r>
    <n v="202510"/>
    <s v="032"/>
    <s v="16025.0106-Plant in Serv-Delay Plnt"/>
    <s v="S2"/>
    <s v="S2"/>
    <s v="0000"/>
    <s v="00000"/>
    <s v="Non Unitized"/>
    <s v="Non-unitized"/>
    <s v="2022 - Gas SO PDF Process"/>
    <s v="Addition"/>
    <s v="Addition-NonUnit"/>
    <d v="2025-09-01T00:00:00"/>
    <d v="2025-05-12T00:00:00"/>
    <s v="G303"/>
    <x v="0"/>
    <s v="DA10349-250974A"/>
    <x v="1"/>
    <x v="1"/>
    <s v="2022 - Gas SO PDF Process"/>
    <n v="395.62"/>
  </r>
  <r>
    <n v="202510"/>
    <s v="032"/>
    <s v="16025.0106-Plant in Serv-Delay Plnt"/>
    <s v="S2"/>
    <s v="S2"/>
    <s v="0000"/>
    <s v="00000"/>
    <s v="Non Unitized"/>
    <s v="Non-unitized"/>
    <s v="Late Charge Unitization"/>
    <s v="Addition"/>
    <s v="Addition-Unit"/>
    <d v="2025-09-01T00:00:00"/>
    <d v="2025-05-17T00:00:00"/>
    <s v="G303"/>
    <x v="0"/>
    <s v="DA10355-250921A"/>
    <x v="0"/>
    <x v="0"/>
    <s v="FCS 4.6 Upgrade (UNSGAS)"/>
    <n v="-350"/>
  </r>
  <r>
    <n v="202510"/>
    <s v="032"/>
    <s v="16025.0106-Plant in Serv-Delay Plnt"/>
    <s v="S2"/>
    <s v="S2"/>
    <s v="0000"/>
    <s v="00000"/>
    <s v="Non Unitized"/>
    <s v="Non-unitized"/>
    <s v="Work Order Addition"/>
    <s v="Addition"/>
    <s v="Addition-Unit"/>
    <d v="2025-05-01T00:00:00"/>
    <d v="2025-05-12T00:00:00"/>
    <s v="G303"/>
    <x v="0"/>
    <s v="DA10349-250974A"/>
    <x v="1"/>
    <x v="1"/>
    <s v="2022 - Gas SO PDF Process"/>
    <n v="-1258931.3500000001"/>
  </r>
  <r>
    <n v="202510"/>
    <s v="032"/>
    <s v="16025.0106-Plant in Serv-Delay Plnt"/>
    <s v="S2"/>
    <s v="S2"/>
    <s v="0000"/>
    <s v="00000"/>
    <s v="Non Unitized"/>
    <s v="Non-unitized"/>
    <s v="Work Order Addition"/>
    <s v="Addition"/>
    <s v="Addition-Unit"/>
    <d v="2025-09-01T00:00:00"/>
    <d v="2025-05-12T00:00:00"/>
    <s v="G303"/>
    <x v="0"/>
    <s v="DA10349-250974A"/>
    <x v="1"/>
    <x v="1"/>
    <s v="2022 - Gas SO PDF Process"/>
    <n v="-949.96"/>
  </r>
  <r>
    <n v="202511"/>
    <s v="032"/>
    <s v="16025.0106-Plant in Serv-Delay Plnt"/>
    <s v="S2"/>
    <s v="S2"/>
    <s v="0000"/>
    <s v="00000"/>
    <s v="Non Unitized"/>
    <s v="Non-unitized"/>
    <s v="Late Charge Unitization"/>
    <s v="Addition"/>
    <s v="Addition-Unit"/>
    <d v="2025-09-01T00:00:00"/>
    <d v="2025-05-12T00:00:00"/>
    <s v="G303"/>
    <x v="0"/>
    <s v="DA10349-250974A"/>
    <x v="1"/>
    <x v="1"/>
    <s v="2022 - Gas SO PDF Process"/>
    <n v="-395.62"/>
  </r>
  <r>
    <n v="202512"/>
    <s v="032"/>
    <s v="16025.0106-Plant in Serv-Delay Plnt"/>
    <s v="RWAZ"/>
    <s v="RWAZ"/>
    <s v="0000"/>
    <s v="00000"/>
    <s v="Non Unitized"/>
    <s v="Non-unitized"/>
    <s v="New Easement acquisition for Firesk"/>
    <s v="Addition"/>
    <s v="Addition-NonUnit"/>
    <d v="2025-12-01T00:00:00"/>
    <d v="2025-02-01T00:00:00"/>
    <s v="G374"/>
    <x v="1"/>
    <s v="DA10351-250010A"/>
    <x v="2"/>
    <x v="2"/>
    <s v="New Easement acquisition for Firesk"/>
    <n v="57223.63"/>
  </r>
  <r>
    <n v="202512"/>
    <s v="032"/>
    <s v="16025.0106-Plant in Serv-Delay Plnt"/>
    <s v="RWAZ"/>
    <s v="RWAZ"/>
    <s v="0000"/>
    <s v="00000"/>
    <s v="Non Unitized"/>
    <s v="Non-unitized"/>
    <s v="New Land Right with Yavapai Apache"/>
    <s v="Addition"/>
    <s v="Addition-NonUnit"/>
    <d v="2025-12-01T00:00:00"/>
    <d v="2025-12-03T00:00:00"/>
    <s v="G374"/>
    <x v="1"/>
    <s v="DA10352-250010A"/>
    <x v="2"/>
    <x v="2"/>
    <s v="New Land Right with Yavapai Apache"/>
    <n v="1656.61"/>
  </r>
  <r>
    <n v="202601"/>
    <s v="032"/>
    <s v="16025.0106-Plant in Serv-Delay Plnt"/>
    <s v="RWAZ"/>
    <s v="RWAZ"/>
    <s v="0000"/>
    <s v="00000"/>
    <s v="Non Unitized"/>
    <s v="Non-unitized"/>
    <s v="AZ-094655-018; 10 year term limited"/>
    <s v="Addition"/>
    <s v="Addition-NonUnit"/>
    <d v="2026-01-01T00:00:00"/>
    <d v="2025-11-12T00:00:00"/>
    <s v="G374"/>
    <x v="1"/>
    <s v="DA10391-250010A"/>
    <x v="2"/>
    <x v="2"/>
    <s v="AZ-094655-018; 10 year term limited"/>
    <n v="511"/>
  </r>
  <r>
    <n v="202602"/>
    <s v="032"/>
    <s v="16025.0106-Plant in Serv-Delay Plnt"/>
    <s v="RWAZ"/>
    <s v="RWAZ"/>
    <s v="0000"/>
    <s v="00000"/>
    <s v="Non Unitized"/>
    <s v="Non-unitized"/>
    <s v="Work Order Addition"/>
    <s v="Addition"/>
    <s v="Addition-Unit"/>
    <d v="2026-01-01T00:00:00"/>
    <d v="2025-11-12T00:00:00"/>
    <s v="G374"/>
    <x v="1"/>
    <s v="DA10391-250010A"/>
    <x v="2"/>
    <x v="2"/>
    <s v="AZ-094655-018; 10 year term limited"/>
    <n v="-511"/>
  </r>
  <r>
    <n v="202603"/>
    <s v="032"/>
    <s v="16025.0106-Plant in Serv-Delay Plnt"/>
    <s v="RWAZ"/>
    <s v="RWAZ"/>
    <s v="0000"/>
    <s v="00000"/>
    <s v="Non Unitized"/>
    <s v="Non-unitized"/>
    <s v="Work Order Addition"/>
    <s v="Addition"/>
    <s v="Addition-Unit"/>
    <d v="2025-12-01T00:00:00"/>
    <d v="2025-02-01T00:00:00"/>
    <s v="G374"/>
    <x v="1"/>
    <s v="DA10351-250010A"/>
    <x v="2"/>
    <x v="2"/>
    <s v="New Easement acquisition for Firesk"/>
    <n v="-57223.63"/>
  </r>
  <r>
    <n v="202603"/>
    <s v="032"/>
    <s v="16025.0106-Plant in Serv-Delay Plnt"/>
    <s v="XX"/>
    <s v="XX"/>
    <s v="0000"/>
    <s v="00000"/>
    <s v="Non Unitized"/>
    <s v="Non-unitized"/>
    <s v="New Fence Beaverhead Flat Cornville"/>
    <s v="Addition"/>
    <s v="Addition-NonUnit"/>
    <d v="2026-03-01T00:00:00"/>
    <d v="2026-03-26T00:00:00"/>
    <s v="G375"/>
    <x v="18"/>
    <s v="DV10351-255900A"/>
    <x v="104"/>
    <x v="104"/>
    <s v="New Fence Beaverhead Flat Cornville"/>
    <n v="1250"/>
  </r>
  <r>
    <n v="202507"/>
    <s v="032"/>
    <s v="16025.0106-Plant in Serv-Delay Plnt"/>
    <s v="XX"/>
    <s v="XX"/>
    <s v="0000"/>
    <s v="00000"/>
    <s v="Non Unitized"/>
    <s v="Non-unitized"/>
    <s v="2&quot; PE Main Leak Repair at 1902 Will"/>
    <s v="Addition"/>
    <s v="Addition-NonUnit"/>
    <d v="2025-06-01T00:00:00"/>
    <d v="2025-06-26T00:00:00"/>
    <s v="G376"/>
    <x v="2"/>
    <s v="DH22541-252100A"/>
    <x v="7"/>
    <x v="7"/>
    <s v="2&quot; PE Main Leak Repair at 1902 Will"/>
    <n v="393.31"/>
  </r>
  <r>
    <n v="202507"/>
    <s v="032"/>
    <s v="16025.0106-Plant in Serv-Delay Plnt"/>
    <s v="XX"/>
    <s v="XX"/>
    <s v="0000"/>
    <s v="00000"/>
    <s v="Non Unitized"/>
    <s v="Non-unitized"/>
    <s v="2&quot; PE main Leak Repair at 705 Meado"/>
    <s v="Addition"/>
    <s v="Addition-NonUnit"/>
    <d v="2025-06-01T00:00:00"/>
    <d v="2025-05-27T00:00:00"/>
    <s v="G376"/>
    <x v="2"/>
    <s v="DH22523-252100A"/>
    <x v="7"/>
    <x v="7"/>
    <s v="2&quot; PE main Leak Repair at 705 Meado"/>
    <n v="-667.39"/>
  </r>
  <r>
    <n v="202507"/>
    <s v="032"/>
    <s v="16025.0106-Plant in Serv-Delay Plnt"/>
    <s v="XX"/>
    <s v="XX"/>
    <s v="0000"/>
    <s v="00000"/>
    <s v="Non Unitized"/>
    <s v="Non-unitized"/>
    <s v="2&quot; PVC Leak Repair at 1639 Russell"/>
    <s v="Addition"/>
    <s v="Addition-NonUnit"/>
    <d v="2025-06-01T00:00:00"/>
    <d v="2025-06-03T00:00:00"/>
    <s v="G376"/>
    <x v="2"/>
    <s v="DH22536-252100A"/>
    <x v="7"/>
    <x v="7"/>
    <s v="2&quot; PVC Leak Repair at 1639 Russell"/>
    <n v="-409.45"/>
  </r>
  <r>
    <n v="202507"/>
    <s v="032"/>
    <s v="16025.0106-Plant in Serv-Delay Plnt"/>
    <s v="XX"/>
    <s v="XX"/>
    <s v="0000"/>
    <s v="00000"/>
    <s v="Non Unitized"/>
    <s v="Non-unitized"/>
    <s v="2&quot; PVC Leak Repair at 580 Knobhill"/>
    <s v="Addition"/>
    <s v="Addition-NonUnit"/>
    <d v="2025-06-01T00:00:00"/>
    <d v="2025-06-02T00:00:00"/>
    <s v="G376"/>
    <x v="2"/>
    <s v="DH22535-252100A"/>
    <x v="7"/>
    <x v="7"/>
    <s v="2&quot; PVC Leak Repair at 580 Knobhill"/>
    <n v="-509.94"/>
  </r>
  <r>
    <n v="202507"/>
    <s v="032"/>
    <s v="16025.0106-Plant in Serv-Delay Plnt"/>
    <s v="XX"/>
    <s v="XX"/>
    <s v="0000"/>
    <s v="00000"/>
    <s v="Non Unitized"/>
    <s v="Non-unitized"/>
    <s v="2&quot; PVC MAIN LEAK REPAIR AT 2663 STI"/>
    <s v="Addition"/>
    <s v="Addition-NonUnit"/>
    <d v="2025-07-01T00:00:00"/>
    <d v="2025-07-14T00:00:00"/>
    <s v="G376"/>
    <x v="2"/>
    <s v="DH22417-252100A"/>
    <x v="7"/>
    <x v="7"/>
    <s v="2&quot; PVC MAIN LEAK REPAIR AT 2663 STI"/>
    <n v="633.87"/>
  </r>
  <r>
    <n v="202507"/>
    <s v="032"/>
    <s v="16025.0106-Plant in Serv-Delay Plnt"/>
    <s v="XX"/>
    <s v="XX"/>
    <s v="0000"/>
    <s v="00000"/>
    <s v="Non Unitized"/>
    <s v="Non-unitized"/>
    <s v="2&quot; PVC MAIN LEAK REPAIR AT 500 ACOM"/>
    <s v="Addition"/>
    <s v="Addition-NonUnit"/>
    <d v="2025-07-01T00:00:00"/>
    <d v="2025-07-16T00:00:00"/>
    <s v="G376"/>
    <x v="2"/>
    <s v="DH22418-252100A"/>
    <x v="7"/>
    <x v="7"/>
    <s v="2&quot; PVC MAIN LEAK REPAIR AT 500 ACOM"/>
    <n v="633.87"/>
  </r>
  <r>
    <n v="202507"/>
    <s v="032"/>
    <s v="16025.0106-Plant in Serv-Delay Plnt"/>
    <s v="XX"/>
    <s v="XX"/>
    <s v="0000"/>
    <s v="00000"/>
    <s v="Non Unitized"/>
    <s v="Non-unitized"/>
    <s v="2&quot; PVC MAIN REPAIR AT 2640 LAVERNE"/>
    <s v="Addition"/>
    <s v="Addition-NonUnit"/>
    <d v="2025-06-01T00:00:00"/>
    <d v="2025-05-12T00:00:00"/>
    <s v="G376"/>
    <x v="2"/>
    <s v="DH22509-252100A"/>
    <x v="7"/>
    <x v="7"/>
    <s v="2&quot; PVC MAIN REPAIR AT 2640 LAVERNE"/>
    <n v="-849.83"/>
  </r>
  <r>
    <n v="202507"/>
    <s v="032"/>
    <s v="16025.0106-Plant in Serv-Delay Plnt"/>
    <s v="XX"/>
    <s v="XX"/>
    <s v="0000"/>
    <s v="00000"/>
    <s v="Non Unitized"/>
    <s v="Non-unitized"/>
    <s v="2201 View Dr. Reloate"/>
    <s v="Addition"/>
    <s v="Addition-NonUnit"/>
    <d v="2025-05-01T00:00:00"/>
    <d v="2025-04-12T00:00:00"/>
    <s v="G376"/>
    <x v="2"/>
    <s v="DP22498-253500B"/>
    <x v="9"/>
    <x v="9"/>
    <s v="2201 View Dr. Reloate"/>
    <n v="13232.12"/>
  </r>
  <r>
    <n v="202507"/>
    <s v="032"/>
    <s v="16025.0106-Plant in Serv-Delay Plnt"/>
    <s v="XX"/>
    <s v="XX"/>
    <s v="0000"/>
    <s v="00000"/>
    <s v="Non Unitized"/>
    <s v="Non-unitized"/>
    <s v="ARROWHEAD CENTER ST ENCROACHMENT"/>
    <s v="Addition"/>
    <s v="Addition-NonUnit"/>
    <d v="2025-07-01T00:00:00"/>
    <d v="2025-07-08T00:00:00"/>
    <s v="G376"/>
    <x v="2"/>
    <s v="DF22499-251100A"/>
    <x v="19"/>
    <x v="19"/>
    <s v="ARROWHEAD CENTER ST ENCROACHMENT"/>
    <n v="24466.65"/>
  </r>
  <r>
    <n v="202507"/>
    <s v="032"/>
    <s v="16025.0106-Plant in Serv-Delay Plnt"/>
    <s v="XX"/>
    <s v="XX"/>
    <s v="0000"/>
    <s v="00000"/>
    <s v="Non Unitized"/>
    <s v="Non-unitized"/>
    <s v="ARROWHEAD REPLACEMENT"/>
    <s v="Addition"/>
    <s v="Addition-NonUnit"/>
    <d v="2025-07-01T00:00:00"/>
    <d v="2025-07-11T00:00:00"/>
    <s v="G376"/>
    <x v="2"/>
    <s v="DF22545-251500B"/>
    <x v="12"/>
    <x v="12"/>
    <s v="ARROWHEAD REPLACEMENT"/>
    <n v="19937.349999999999"/>
  </r>
  <r>
    <n v="202507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7-01T00:00:00"/>
    <d v="2025-07-23T00:00:00"/>
    <s v="G376"/>
    <x v="2"/>
    <s v="DP22443-253100A"/>
    <x v="13"/>
    <x v="13"/>
    <s v="Astoria 2A"/>
    <n v="48612.639999999999"/>
  </r>
  <r>
    <n v="202507"/>
    <s v="032"/>
    <s v="16025.0106-Plant in Serv-Delay Plnt"/>
    <s v="XX"/>
    <s v="XX"/>
    <s v="0000"/>
    <s v="00000"/>
    <s v="Non Unitized"/>
    <s v="Non-unitized"/>
    <s v="CIONE RANCH 2&quot; PE MLE"/>
    <s v="Addition"/>
    <s v="Addition-NonUnit"/>
    <d v="2025-06-01T00:00:00"/>
    <d v="2025-06-17T00:00:00"/>
    <s v="G376"/>
    <x v="2"/>
    <s v="DF22501-251100A"/>
    <x v="19"/>
    <x v="19"/>
    <s v="CIONE RANCH 2&quot; PE MLE"/>
    <n v="-913.71"/>
  </r>
  <r>
    <n v="202507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7-01T00:00:00"/>
    <d v="2025-07-16T00:00:00"/>
    <s v="G376"/>
    <x v="2"/>
    <s v="DP22249-253100A"/>
    <x v="13"/>
    <x v="13"/>
    <s v="Granville Unit 17"/>
    <n v="222708.1"/>
  </r>
  <r>
    <n v="202507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d v="2025-05-01T00:00:00"/>
    <d v="2025-05-13T00:00:00"/>
    <s v="G376"/>
    <x v="2"/>
    <s v="DP22472-253500B"/>
    <x v="9"/>
    <x v="9"/>
    <s v="Hartin/Stetson Relocate"/>
    <n v="-155.22"/>
  </r>
  <r>
    <n v="202507"/>
    <s v="032"/>
    <s v="16025.0106-Plant in Serv-Delay Plnt"/>
    <s v="XX"/>
    <s v="XX"/>
    <s v="0000"/>
    <s v="00000"/>
    <s v="Non Unitized"/>
    <s v="Non-unitized"/>
    <s v="Install Remove 1209 Apache Av - WN"/>
    <s v="Addition"/>
    <s v="Addition-NonUnit"/>
    <d v="2025-07-01T00:00:00"/>
    <d v="2025-07-23T00:00:00"/>
    <s v="G376"/>
    <x v="2"/>
    <s v="DL22546-257100A"/>
    <x v="3"/>
    <x v="3"/>
    <s v="Install Remove 1209 Apache Av - WN"/>
    <n v="663.88"/>
  </r>
  <r>
    <n v="202507"/>
    <s v="032"/>
    <s v="16025.0106-Plant in Serv-Delay Plnt"/>
    <s v="XX"/>
    <s v="XX"/>
    <s v="0000"/>
    <s v="00000"/>
    <s v="Non Unitized"/>
    <s v="Non-unitized"/>
    <s v="JUNIPER POINT PHASE 2 AND JUNIPER P"/>
    <s v="Addition"/>
    <s v="Addition-NonUnit"/>
    <d v="2025-07-01T00:00:00"/>
    <d v="2025-07-22T00:00:00"/>
    <s v="G376"/>
    <x v="2"/>
    <s v="DF22085-251100A"/>
    <x v="19"/>
    <x v="19"/>
    <s v="JUNIPER POINT PHASE 2 AND JUNIPER P"/>
    <n v="74952.98"/>
  </r>
  <r>
    <n v="202507"/>
    <s v="032"/>
    <s v="16025.0106-Plant in Serv-Delay Plnt"/>
    <s v="XX"/>
    <s v="XX"/>
    <s v="0000"/>
    <s v="00000"/>
    <s v="Non Unitized"/>
    <s v="Non-unitized"/>
    <s v="LEAK Repair &amp; Repl - 3674 Sunshine"/>
    <s v="Addition"/>
    <s v="Addition-NonUnit"/>
    <d v="2025-07-01T00:00:00"/>
    <d v="2025-06-24T00:00:00"/>
    <s v="G376"/>
    <x v="2"/>
    <s v="DK22540-252100A"/>
    <x v="7"/>
    <x v="7"/>
    <s v="LEAK Repair &amp; Repl - 3674 Sunshine"/>
    <n v="10440.81"/>
  </r>
  <r>
    <n v="202507"/>
    <s v="032"/>
    <s v="16025.0106-Plant in Serv-Delay Plnt"/>
    <s v="XX"/>
    <s v="XX"/>
    <s v="0000"/>
    <s v="00000"/>
    <s v="Non Unitized"/>
    <s v="Non-unitized"/>
    <s v="LEAK Repair &amp; Repl - Intersection o"/>
    <s v="Addition"/>
    <s v="Addition-NonUnit"/>
    <d v="2025-06-01T00:00:00"/>
    <d v="2025-06-12T00:00:00"/>
    <s v="G376"/>
    <x v="2"/>
    <s v="DK22490-252100A"/>
    <x v="7"/>
    <x v="7"/>
    <s v="LEAK Repair &amp; Repl - Intersection o"/>
    <n v="-2787.74"/>
  </r>
  <r>
    <n v="202507"/>
    <s v="032"/>
    <s v="16025.0106-Plant in Serv-Delay Plnt"/>
    <s v="XX"/>
    <s v="XX"/>
    <s v="0000"/>
    <s v="00000"/>
    <s v="Non Unitized"/>
    <s v="Non-unitized"/>
    <s v="Lower 2 inch PE Main Line 214 Verde"/>
    <s v="Addition"/>
    <s v="Addition-NonUnit"/>
    <d v="2025-06-01T00:00:00"/>
    <d v="2025-06-13T00:00:00"/>
    <s v="G376"/>
    <x v="2"/>
    <s v="DL22534-257100A"/>
    <x v="3"/>
    <x v="3"/>
    <s v="Lower 2 inch PE Main Line 214 Verde"/>
    <n v="-14.15"/>
  </r>
  <r>
    <n v="202507"/>
    <s v="032"/>
    <s v="16025.0106-Plant in Serv-Delay Plnt"/>
    <s v="XX"/>
    <s v="XX"/>
    <s v="0000"/>
    <s v="00000"/>
    <s v="Non Unitized"/>
    <s v="Non-unitized"/>
    <s v="Lower Exposed 2&quot; STL Gas Main &amp; Aba"/>
    <s v="Addition"/>
    <s v="Addition-NonUnit"/>
    <d v="2025-07-01T00:00:00"/>
    <d v="2025-07-25T00:00:00"/>
    <s v="G376"/>
    <x v="2"/>
    <s v="DS22529-256100A"/>
    <x v="24"/>
    <x v="24"/>
    <s v="Lower Exposed 2&quot; STL Gas Main &amp; Aba"/>
    <n v="1423.35"/>
  </r>
  <r>
    <n v="202507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d v="2025-03-01T00:00:00"/>
    <d v="2025-03-25T00:00:00"/>
    <s v="G376"/>
    <x v="2"/>
    <s v="DK22445-252100A"/>
    <x v="7"/>
    <x v="7"/>
    <s v="MLE - Kingman Crossing Tract E"/>
    <n v="16338.39"/>
  </r>
  <r>
    <n v="202507"/>
    <s v="032"/>
    <s v="16025.0106-Plant in Serv-Delay Plnt"/>
    <s v="XX"/>
    <s v="XX"/>
    <s v="0000"/>
    <s v="00000"/>
    <s v="Non Unitized"/>
    <s v="Non-unitized"/>
    <s v="MLE - Marshall St from Suffock Ave"/>
    <s v="Addition"/>
    <s v="Addition-NonUnit"/>
    <d v="2025-04-01T00:00:00"/>
    <d v="2025-04-16T00:00:00"/>
    <s v="G376"/>
    <x v="2"/>
    <s v="DK22466-252400S"/>
    <x v="11"/>
    <x v="11"/>
    <s v="MLE - Marshall St from Suffock Ave"/>
    <n v="8843.49"/>
  </r>
  <r>
    <n v="202507"/>
    <s v="032"/>
    <s v="16025.0106-Plant in Serv-Delay Plnt"/>
    <s v="XX"/>
    <s v="XX"/>
    <s v="0000"/>
    <s v="00000"/>
    <s v="Non Unitized"/>
    <s v="Non-unitized"/>
    <s v="MLE 7th St S - SF"/>
    <s v="Addition"/>
    <s v="Addition-NonUnit"/>
    <d v="2025-04-01T00:00:00"/>
    <d v="2025-04-30T00:00:00"/>
    <s v="G376"/>
    <x v="2"/>
    <s v="DL22442-257100A"/>
    <x v="3"/>
    <x v="3"/>
    <s v="MLE 7th St S - SF"/>
    <n v="-8466.4699999999993"/>
  </r>
  <r>
    <n v="202507"/>
    <s v="032"/>
    <s v="16025.0106-Plant in Serv-Delay Plnt"/>
    <s v="XX"/>
    <s v="XX"/>
    <s v="0000"/>
    <s v="00000"/>
    <s v="Non Unitized"/>
    <s v="Non-unitized"/>
    <s v="OPEN SKY 2&quot; PE MLE"/>
    <s v="Addition"/>
    <s v="Addition-NonUnit"/>
    <d v="2025-07-01T00:00:00"/>
    <d v="2025-07-14T00:00:00"/>
    <s v="G376"/>
    <x v="2"/>
    <s v="DF22428-251100A"/>
    <x v="19"/>
    <x v="19"/>
    <s v="OPEN SKY 2&quot; PE MLE"/>
    <n v="6393.08"/>
  </r>
  <r>
    <n v="202507"/>
    <s v="032"/>
    <s v="16025.0106-Plant in Serv-Delay Plnt"/>
    <s v="XX"/>
    <s v="XX"/>
    <s v="0000"/>
    <s v="00000"/>
    <s v="Non Unitized"/>
    <s v="Non-unitized"/>
    <s v="PVC Replacement on Ames (Bank to Me"/>
    <s v="Addition"/>
    <s v="Addition-NonUnit"/>
    <d v="2025-06-01T00:00:00"/>
    <d v="2025-06-04T00:00:00"/>
    <s v="G376"/>
    <x v="2"/>
    <s v="DK22506-252406S"/>
    <x v="8"/>
    <x v="8"/>
    <s v="PVC Replacement on Ames (Bank to Me"/>
    <n v="64475.73"/>
  </r>
  <r>
    <n v="202507"/>
    <s v="032"/>
    <s v="16025.0106-Plant in Serv-Delay Plnt"/>
    <s v="XX"/>
    <s v="XX"/>
    <s v="0000"/>
    <s v="00000"/>
    <s v="Non Unitized"/>
    <s v="Non-unitized"/>
    <s v="PVC Replacement on Ames Ave (Benton"/>
    <s v="Addition"/>
    <s v="Addition-NonUnit"/>
    <d v="2025-05-01T00:00:00"/>
    <d v="2025-05-05T00:00:00"/>
    <s v="G376"/>
    <x v="2"/>
    <s v="DK22489-252406S"/>
    <x v="8"/>
    <x v="8"/>
    <s v="PVC Replacement on Ames Ave (Benton"/>
    <n v="596.97"/>
  </r>
  <r>
    <n v="202507"/>
    <s v="032"/>
    <s v="16025.0106-Plant in Serv-Delay Plnt"/>
    <s v="XX"/>
    <s v="XX"/>
    <s v="0000"/>
    <s v="00000"/>
    <s v="Non Unitized"/>
    <s v="Non-unitized"/>
    <s v="Remove Gas Valve in Front of 2340 C"/>
    <s v="Addition"/>
    <s v="Addition-NonUnit"/>
    <d v="2025-06-01T00:00:00"/>
    <d v="2025-06-12T00:00:00"/>
    <s v="G376"/>
    <x v="2"/>
    <s v="DS22521-256101A"/>
    <x v="26"/>
    <x v="26"/>
    <s v="Remove Gas Valve in Front of 2340 C"/>
    <n v="-2523.2600000000002"/>
  </r>
  <r>
    <n v="202507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d v="2025-04-01T00:00:00"/>
    <d v="2025-04-22T00:00:00"/>
    <s v="G376"/>
    <x v="2"/>
    <s v="DF21673-251100A"/>
    <x v="19"/>
    <x v="19"/>
    <s v="SHADOW MOUNTAIN PHASE 2"/>
    <n v="2271.0700000000002"/>
  </r>
  <r>
    <n v="202507"/>
    <s v="032"/>
    <s v="16025.0106-Plant in Serv-Delay Plnt"/>
    <s v="XX"/>
    <s v="XX"/>
    <s v="0000"/>
    <s v="00000"/>
    <s v="Non Unitized"/>
    <s v="Non-unitized"/>
    <s v="STONEMAN BLVD 2&quot; PE MLE"/>
    <s v="Addition"/>
    <s v="Addition-NonUnit"/>
    <d v="2025-06-01T00:00:00"/>
    <d v="2025-06-10T00:00:00"/>
    <s v="G376"/>
    <x v="2"/>
    <s v="DF22416-251100A"/>
    <x v="19"/>
    <x v="19"/>
    <s v="STONEMAN BLVD 2&quot; PE MLE"/>
    <n v="1612.53"/>
  </r>
  <r>
    <n v="202507"/>
    <s v="032"/>
    <s v="16025.0106-Plant in Serv-Delay Plnt"/>
    <s v="XX"/>
    <s v="XX"/>
    <s v="0000"/>
    <s v="00000"/>
    <s v="Non Unitized"/>
    <s v="Non-unitized"/>
    <s v="South Ranch 2B"/>
    <s v="Addition"/>
    <s v="Addition-NonUnit"/>
    <d v="2025-07-01T00:00:00"/>
    <d v="2025-07-23T00:00:00"/>
    <s v="G376"/>
    <x v="2"/>
    <s v="DP22478-253100A"/>
    <x v="13"/>
    <x v="13"/>
    <s v="South Ranch 2B"/>
    <n v="39482.120000000003"/>
  </r>
  <r>
    <n v="202507"/>
    <s v="032"/>
    <s v="16025.0106-Plant in Serv-Delay Plnt"/>
    <s v="XX"/>
    <s v="XX"/>
    <s v="0000"/>
    <s v="00000"/>
    <s v="Non Unitized"/>
    <s v="Non-unitized"/>
    <s v="TIMBER SKY - PHASE 5"/>
    <s v="Addition"/>
    <s v="Addition-NonUnit"/>
    <d v="2025-07-01T00:00:00"/>
    <d v="2025-06-30T00:00:00"/>
    <s v="G376"/>
    <x v="2"/>
    <s v="DF22462-251100A"/>
    <x v="19"/>
    <x v="19"/>
    <s v="TIMBER SKY - PHASE 5"/>
    <n v="78438.820000000007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1-28T00:00:00"/>
    <s v="G376"/>
    <x v="2"/>
    <s v="DP22425-253100A"/>
    <x v="13"/>
    <x v="13"/>
    <s v="Jovian Dr. Remove"/>
    <n v="-5298.08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1-28T00:00:00"/>
    <s v="G376"/>
    <x v="2"/>
    <s v="DP22425-253100A"/>
    <x v="13"/>
    <x v="13"/>
    <s v="Jovian Dr. Remove"/>
    <n v="5298.08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11T00:00:00"/>
    <s v="G376"/>
    <x v="2"/>
    <s v="DH22475-252100A"/>
    <x v="7"/>
    <x v="7"/>
    <s v="2&quot; PE Main Replacement AT 2475 BAR"/>
    <n v="-1882.68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20T00:00:00"/>
    <s v="G376"/>
    <x v="2"/>
    <s v="DP22468-253100A"/>
    <x v="13"/>
    <x v="13"/>
    <s v="737 FLORA ST C&amp;M REPAIR"/>
    <n v="-9921.3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26T00:00:00"/>
    <s v="G376"/>
    <x v="2"/>
    <s v="DK22459-252406S"/>
    <x v="8"/>
    <x v="8"/>
    <s v="PVC - Replacement on Ames (Roosevel"/>
    <n v="-165965.88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3-21T00:00:00"/>
    <s v="G376"/>
    <x v="2"/>
    <s v="DF22479-251500B"/>
    <x v="12"/>
    <x v="12"/>
    <s v="LOWERING 2&quot; STL MAIN AT LINDA VISTA"/>
    <n v="-24410.12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3-25T00:00:00"/>
    <s v="G376"/>
    <x v="2"/>
    <s v="DV22487-255100A"/>
    <x v="10"/>
    <x v="10"/>
    <s v="255100A HIT LINE SE CORNER 1298 FIN"/>
    <n v="-9616.2099999999991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01T00:00:00"/>
    <s v="G376"/>
    <x v="2"/>
    <s v="DP22470-253500B"/>
    <x v="9"/>
    <x v="9"/>
    <s v="1134 Stetson Relocate"/>
    <n v="-56981.4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03T00:00:00"/>
    <s v="G376"/>
    <x v="2"/>
    <s v="DL22461-257100A"/>
    <x v="3"/>
    <x v="3"/>
    <s v="Install and remove Ridgecrest St -"/>
    <n v="-32527.42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4-07-18T00:00:00"/>
    <s v="G376"/>
    <x v="2"/>
    <s v="DK22454-252100A"/>
    <x v="7"/>
    <x v="7"/>
    <s v="REPL - 4900 Industrial Blvd"/>
    <n v="-4292.8500000000004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3-18T00:00:00"/>
    <s v="G376"/>
    <x v="2"/>
    <s v="DH22480-252100A"/>
    <x v="7"/>
    <x v="7"/>
    <s v="2&quot; PVC Leak Repair at 1460 Nautilus"/>
    <n v="-1999.98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3-20T00:00:00"/>
    <s v="G376"/>
    <x v="2"/>
    <s v="DH22482-252100A"/>
    <x v="7"/>
    <x v="7"/>
    <s v="2&quot; PVC MAIN LEAK REPAIR AT 2649 ANI"/>
    <n v="-1945.59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4-01T00:00:00"/>
    <s v="G376"/>
    <x v="2"/>
    <s v="DH22492-252100A"/>
    <x v="7"/>
    <x v="7"/>
    <s v="2&quot; PVC Main Repair at 2101 Palo Ver"/>
    <n v="-1999.98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4-02T00:00:00"/>
    <s v="G376"/>
    <x v="2"/>
    <s v="DH22495-252100A"/>
    <x v="7"/>
    <x v="7"/>
    <s v="2&quot; PVC Main Repair at 1530 Palo Ver"/>
    <n v="-4368.84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2387A"/>
    <x v="14"/>
    <x v="14"/>
    <s v="Other Distr Eq CP-Bl - King"/>
    <n v="-165.9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7387A"/>
    <x v="18"/>
    <x v="18"/>
    <s v="Other Distr Equip CP-Bl - SL"/>
    <n v="-12099.1"/>
  </r>
  <r>
    <n v="202508"/>
    <s v="032"/>
    <s v="16025.0106-Plant in Serv-Delay Plnt"/>
    <s v="XX"/>
    <s v="XX"/>
    <s v="0000"/>
    <s v="00000"/>
    <s v="Non Unitized"/>
    <s v="Non-unitized"/>
    <s v="126 HILLSIDE C&amp;M REPAIR"/>
    <s v="Addition"/>
    <s v="Addition-NonUnit"/>
    <d v="2025-04-01T00:00:00"/>
    <d v="2025-04-22T00:00:00"/>
    <s v="G376"/>
    <x v="2"/>
    <s v="DP22433-253100A"/>
    <x v="13"/>
    <x v="13"/>
    <s v="126 HILLSIDE C&amp;M REPAIR"/>
    <n v="24.98"/>
  </r>
  <r>
    <n v="202508"/>
    <s v="032"/>
    <s v="16025.0106-Plant in Serv-Delay Plnt"/>
    <s v="XX"/>
    <s v="XX"/>
    <s v="0000"/>
    <s v="00000"/>
    <s v="Non Unitized"/>
    <s v="Non-unitized"/>
    <s v="2&quot; PE Main Leak Repair at 1902 Will"/>
    <s v="Addition"/>
    <s v="Addition-NonUnit"/>
    <d v="2025-06-01T00:00:00"/>
    <d v="2025-06-26T00:00:00"/>
    <s v="G376"/>
    <x v="2"/>
    <s v="DH22541-252100A"/>
    <x v="7"/>
    <x v="7"/>
    <s v="2&quot; PE Main Leak Repair at 1902 Will"/>
    <n v="1366.75"/>
  </r>
  <r>
    <n v="202508"/>
    <s v="032"/>
    <s v="16025.0106-Plant in Serv-Delay Plnt"/>
    <s v="XX"/>
    <s v="XX"/>
    <s v="0000"/>
    <s v="00000"/>
    <s v="Non Unitized"/>
    <s v="Non-unitized"/>
    <s v="2&quot; PVC MAIN LEAK REPAIR AT 2663 STI"/>
    <s v="Addition"/>
    <s v="Addition-NonUnit"/>
    <d v="2025-07-01T00:00:00"/>
    <d v="2025-07-14T00:00:00"/>
    <s v="G376"/>
    <x v="2"/>
    <s v="DH22417-252100A"/>
    <x v="7"/>
    <x v="7"/>
    <s v="2&quot; PVC MAIN LEAK REPAIR AT 2663 STI"/>
    <n v="1281.8599999999999"/>
  </r>
  <r>
    <n v="202508"/>
    <s v="032"/>
    <s v="16025.0106-Plant in Serv-Delay Plnt"/>
    <s v="XX"/>
    <s v="XX"/>
    <s v="0000"/>
    <s v="00000"/>
    <s v="Non Unitized"/>
    <s v="Non-unitized"/>
    <s v="2&quot; PVC MAIN LEAK REPAIR AT 500 ACOM"/>
    <s v="Addition"/>
    <s v="Addition-NonUnit"/>
    <d v="2025-07-01T00:00:00"/>
    <d v="2025-07-16T00:00:00"/>
    <s v="G376"/>
    <x v="2"/>
    <s v="DH22418-252100A"/>
    <x v="7"/>
    <x v="7"/>
    <s v="2&quot; PVC MAIN LEAK REPAIR AT 500 ACOM"/>
    <n v="2485.17"/>
  </r>
  <r>
    <n v="202508"/>
    <s v="032"/>
    <s v="16025.0106-Plant in Serv-Delay Plnt"/>
    <s v="XX"/>
    <s v="XX"/>
    <s v="0000"/>
    <s v="00000"/>
    <s v="Non Unitized"/>
    <s v="Non-unitized"/>
    <s v="ARROWHEAD CENTER ST ENCROACHMENT"/>
    <s v="Addition"/>
    <s v="Addition-NonUnit"/>
    <d v="2025-07-01T00:00:00"/>
    <d v="2025-07-08T00:00:00"/>
    <s v="G376"/>
    <x v="2"/>
    <s v="DF22499-251100A"/>
    <x v="19"/>
    <x v="19"/>
    <s v="ARROWHEAD CENTER ST ENCROACHMENT"/>
    <n v="13063.56"/>
  </r>
  <r>
    <n v="202508"/>
    <s v="032"/>
    <s v="16025.0106-Plant in Serv-Delay Plnt"/>
    <s v="XX"/>
    <s v="XX"/>
    <s v="0000"/>
    <s v="00000"/>
    <s v="Non Unitized"/>
    <s v="Non-unitized"/>
    <s v="ARROWHEAD REPLACEMENT"/>
    <s v="Addition"/>
    <s v="Addition-NonUnit"/>
    <d v="2025-07-01T00:00:00"/>
    <d v="2025-07-11T00:00:00"/>
    <s v="G376"/>
    <x v="2"/>
    <s v="DF22545-251500B"/>
    <x v="12"/>
    <x v="12"/>
    <s v="ARROWHEAD REPLACEMENT"/>
    <n v="20250.57"/>
  </r>
  <r>
    <n v="202508"/>
    <s v="032"/>
    <s v="16025.0106-Plant in Serv-Delay Plnt"/>
    <s v="XX"/>
    <s v="XX"/>
    <s v="0000"/>
    <s v="00000"/>
    <s v="Non Unitized"/>
    <s v="Non-unitized"/>
    <s v="AUTUMN DR 2&quot; PE MLE"/>
    <s v="Addition"/>
    <s v="Addition-NonUnit"/>
    <d v="2025-08-01T00:00:00"/>
    <d v="2025-08-14T00:00:00"/>
    <s v="G376"/>
    <x v="2"/>
    <s v="DF22517-251100A"/>
    <x v="19"/>
    <x v="19"/>
    <s v="AUTUMN DR 2&quot; PE MLE"/>
    <n v="11447.27"/>
  </r>
  <r>
    <n v="202508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7-01T00:00:00"/>
    <d v="2025-07-23T00:00:00"/>
    <s v="G376"/>
    <x v="2"/>
    <s v="DP22443-253100A"/>
    <x v="13"/>
    <x v="13"/>
    <s v="Astoria 2A"/>
    <n v="14827.65"/>
  </r>
  <r>
    <n v="202508"/>
    <s v="032"/>
    <s v="16025.0106-Plant in Serv-Delay Plnt"/>
    <s v="XX"/>
    <s v="XX"/>
    <s v="0000"/>
    <s v="00000"/>
    <s v="Non Unitized"/>
    <s v="Non-unitized"/>
    <s v="CIONE RANCH 2&quot; PE MLE"/>
    <s v="Addition"/>
    <s v="Addition-NonUnit"/>
    <d v="2025-06-01T00:00:00"/>
    <d v="2025-06-17T00:00:00"/>
    <s v="G376"/>
    <x v="2"/>
    <s v="DF22501-251100A"/>
    <x v="19"/>
    <x v="19"/>
    <s v="CIONE RANCH 2&quot; PE MLE"/>
    <n v="584"/>
  </r>
  <r>
    <n v="202508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7-01T00:00:00"/>
    <d v="2025-07-16T00:00:00"/>
    <s v="G376"/>
    <x v="2"/>
    <s v="DP22249-253100A"/>
    <x v="13"/>
    <x v="13"/>
    <s v="Granville Unit 17"/>
    <n v="27701.08"/>
  </r>
  <r>
    <n v="202508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d v="2025-08-01T00:00:00"/>
    <d v="2025-05-13T00:00:00"/>
    <s v="G376"/>
    <x v="2"/>
    <s v="DP22472-253500B"/>
    <x v="9"/>
    <x v="9"/>
    <s v="Hartin/Stetson Relocate"/>
    <n v="1337.49"/>
  </r>
  <r>
    <n v="202508"/>
    <s v="032"/>
    <s v="16025.0106-Plant in Serv-Delay Plnt"/>
    <s v="XX"/>
    <s v="XX"/>
    <s v="0000"/>
    <s v="00000"/>
    <s v="Non Unitized"/>
    <s v="Non-unitized"/>
    <s v="Install Remove 1209 Apache Av - WN"/>
    <s v="Addition"/>
    <s v="Addition-NonUnit"/>
    <d v="2025-07-01T00:00:00"/>
    <d v="2025-07-23T00:00:00"/>
    <s v="G376"/>
    <x v="2"/>
    <s v="DL22546-257100A"/>
    <x v="3"/>
    <x v="3"/>
    <s v="Install Remove 1209 Apache Av - WN"/>
    <n v="1695.42"/>
  </r>
  <r>
    <n v="202508"/>
    <s v="032"/>
    <s v="16025.0106-Plant in Serv-Delay Plnt"/>
    <s v="XX"/>
    <s v="XX"/>
    <s v="0000"/>
    <s v="00000"/>
    <s v="Non Unitized"/>
    <s v="Non-unitized"/>
    <s v="JUNIPER POINT PHASE 2 AND JUNIPER P"/>
    <s v="Addition"/>
    <s v="Addition-NonUnit"/>
    <d v="2025-07-01T00:00:00"/>
    <d v="2025-07-22T00:00:00"/>
    <s v="G376"/>
    <x v="2"/>
    <s v="DF22085-251100A"/>
    <x v="19"/>
    <x v="19"/>
    <s v="JUNIPER POINT PHASE 2 AND JUNIPER P"/>
    <n v="9948.24"/>
  </r>
  <r>
    <n v="202508"/>
    <s v="032"/>
    <s v="16025.0106-Plant in Serv-Delay Plnt"/>
    <s v="XX"/>
    <s v="XX"/>
    <s v="0000"/>
    <s v="00000"/>
    <s v="Non Unitized"/>
    <s v="Non-unitized"/>
    <s v="LEAK Repair &amp; Repl - 3674 Sunshine"/>
    <s v="Addition"/>
    <s v="Addition-NonUnit"/>
    <d v="2025-07-01T00:00:00"/>
    <d v="2025-06-24T00:00:00"/>
    <s v="G376"/>
    <x v="2"/>
    <s v="DK22540-252100A"/>
    <x v="7"/>
    <x v="7"/>
    <s v="LEAK Repair &amp; Repl - 3674 Sunshine"/>
    <n v="-813.95"/>
  </r>
  <r>
    <n v="202508"/>
    <s v="032"/>
    <s v="16025.0106-Plant in Serv-Delay Plnt"/>
    <s v="XX"/>
    <s v="XX"/>
    <s v="0000"/>
    <s v="00000"/>
    <s v="Non Unitized"/>
    <s v="Non-unitized"/>
    <s v="LEAK Repair &amp; Repl - Intersection o"/>
    <s v="Addition"/>
    <s v="Addition-NonUnit"/>
    <d v="2025-06-01T00:00:00"/>
    <d v="2025-06-12T00:00:00"/>
    <s v="G376"/>
    <x v="2"/>
    <s v="DK22490-252100A"/>
    <x v="7"/>
    <x v="7"/>
    <s v="LEAK Repair &amp; Repl - Intersection o"/>
    <n v="2466.46"/>
  </r>
  <r>
    <n v="202508"/>
    <s v="032"/>
    <s v="16025.0106-Plant in Serv-Delay Plnt"/>
    <s v="XX"/>
    <s v="XX"/>
    <s v="0000"/>
    <s v="00000"/>
    <s v="Non Unitized"/>
    <s v="Non-unitized"/>
    <s v="Lower Exposed 2&quot; STL Gas Main &amp; Aba"/>
    <s v="Addition"/>
    <s v="Addition-NonUnit"/>
    <d v="2025-07-01T00:00:00"/>
    <d v="2025-07-25T00:00:00"/>
    <s v="G376"/>
    <x v="2"/>
    <s v="DS22529-256100A"/>
    <x v="24"/>
    <x v="24"/>
    <s v="Lower Exposed 2&quot; STL Gas Main &amp; Aba"/>
    <n v="28796.69"/>
  </r>
  <r>
    <n v="202508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d v="2025-08-01T00:00:00"/>
    <d v="2025-03-25T00:00:00"/>
    <s v="G376"/>
    <x v="2"/>
    <s v="DK22445-252100A"/>
    <x v="7"/>
    <x v="7"/>
    <s v="MLE - Kingman Crossing Tract E"/>
    <n v="-7315.15"/>
  </r>
  <r>
    <n v="202508"/>
    <s v="032"/>
    <s v="16025.0106-Plant in Serv-Delay Plnt"/>
    <s v="XX"/>
    <s v="XX"/>
    <s v="0000"/>
    <s v="00000"/>
    <s v="Non Unitized"/>
    <s v="Non-unitized"/>
    <s v="MLE - Rancho Santa Fe Tract G"/>
    <s v="Addition"/>
    <s v="Addition-NonUnit"/>
    <d v="2025-08-01T00:00:00"/>
    <d v="2025-07-28T00:00:00"/>
    <s v="G376"/>
    <x v="2"/>
    <s v="DK22525-252100A"/>
    <x v="7"/>
    <x v="7"/>
    <s v="MLE - Rancho Santa Fe Tract G"/>
    <n v="114238.13"/>
  </r>
  <r>
    <n v="202508"/>
    <s v="032"/>
    <s v="16025.0106-Plant in Serv-Delay Plnt"/>
    <s v="XX"/>
    <s v="XX"/>
    <s v="0000"/>
    <s v="00000"/>
    <s v="Non Unitized"/>
    <s v="Non-unitized"/>
    <s v="MLE 1401 Amanda Dr Sp 7-11 - LS"/>
    <s v="Addition"/>
    <s v="Addition-NonUnit"/>
    <d v="2025-08-01T00:00:00"/>
    <d v="2025-06-26T00:00:00"/>
    <s v="G376"/>
    <x v="2"/>
    <s v="DL22437-257100A"/>
    <x v="3"/>
    <x v="3"/>
    <s v="MLE 1401 Amanda Dr Sp 7-11 - LS"/>
    <n v="231.65"/>
  </r>
  <r>
    <n v="202508"/>
    <s v="032"/>
    <s v="16025.0106-Plant in Serv-Delay Plnt"/>
    <s v="XX"/>
    <s v="XX"/>
    <s v="0000"/>
    <s v="00000"/>
    <s v="Non Unitized"/>
    <s v="Non-unitized"/>
    <s v="OPEN SKY 2&quot; PE MLE"/>
    <s v="Addition"/>
    <s v="Addition-NonUnit"/>
    <d v="2025-07-01T00:00:00"/>
    <d v="2025-07-14T00:00:00"/>
    <s v="G376"/>
    <x v="2"/>
    <s v="DF22428-251100A"/>
    <x v="19"/>
    <x v="19"/>
    <s v="OPEN SKY 2&quot; PE MLE"/>
    <n v="-845.85"/>
  </r>
  <r>
    <n v="202508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d v="2025-06-01T00:00:00"/>
    <d v="2025-06-01T00:00:00"/>
    <s v="G376"/>
    <x v="2"/>
    <s v="252387A"/>
    <x v="14"/>
    <x v="14"/>
    <s v="Other Distr Eq CP-Bl - King"/>
    <n v="613.1"/>
  </r>
  <r>
    <n v="202508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d v="2025-06-01T00:00:00"/>
    <d v="2025-06-01T00:00:00"/>
    <s v="G376"/>
    <x v="2"/>
    <s v="257387A"/>
    <x v="18"/>
    <x v="18"/>
    <s v="Other Distr Equip CP-Bl - SL"/>
    <n v="2451.12"/>
  </r>
  <r>
    <n v="202508"/>
    <s v="032"/>
    <s v="16025.0106-Plant in Serv-Delay Plnt"/>
    <s v="XX"/>
    <s v="XX"/>
    <s v="0000"/>
    <s v="00000"/>
    <s v="Non Unitized"/>
    <s v="Non-unitized"/>
    <s v="PVC - Replacement on Ames (Roosevel"/>
    <s v="Addition"/>
    <s v="Addition-NonUnit"/>
    <d v="2025-08-01T00:00:00"/>
    <d v="2025-03-26T00:00:00"/>
    <s v="G376"/>
    <x v="2"/>
    <s v="DK22459-252406S"/>
    <x v="8"/>
    <x v="8"/>
    <s v="PVC - Replacement on Ames (Roosevel"/>
    <n v="2690.3"/>
  </r>
  <r>
    <n v="202508"/>
    <s v="032"/>
    <s v="16025.0106-Plant in Serv-Delay Plnt"/>
    <s v="XX"/>
    <s v="XX"/>
    <s v="0000"/>
    <s v="00000"/>
    <s v="Non Unitized"/>
    <s v="Non-unitized"/>
    <s v="PVC - Replacement on Potter (Melody"/>
    <s v="Addition"/>
    <s v="Addition-NonUnit"/>
    <d v="2025-08-01T00:00:00"/>
    <d v="2025-01-30T00:00:00"/>
    <s v="G376"/>
    <x v="2"/>
    <s v="DK22435-252406S"/>
    <x v="8"/>
    <x v="8"/>
    <s v="PVC - Replacement on Potter (Melody"/>
    <n v="-2495.35"/>
  </r>
  <r>
    <n v="202508"/>
    <s v="032"/>
    <s v="16025.0106-Plant in Serv-Delay Plnt"/>
    <s v="XX"/>
    <s v="XX"/>
    <s v="0000"/>
    <s v="00000"/>
    <s v="Non Unitized"/>
    <s v="Non-unitized"/>
    <s v="PVC Replacement on Ames (Bank to Me"/>
    <s v="Addition"/>
    <s v="Addition-NonUnit"/>
    <d v="2025-06-01T00:00:00"/>
    <d v="2025-06-04T00:00:00"/>
    <s v="G376"/>
    <x v="2"/>
    <s v="DK22506-252406S"/>
    <x v="8"/>
    <x v="8"/>
    <s v="PVC Replacement on Ames (Bank to Me"/>
    <n v="16030.73"/>
  </r>
  <r>
    <n v="202508"/>
    <s v="032"/>
    <s v="16025.0106-Plant in Serv-Delay Plnt"/>
    <s v="XX"/>
    <s v="XX"/>
    <s v="0000"/>
    <s v="00000"/>
    <s v="Non Unitized"/>
    <s v="Non-unitized"/>
    <s v="PVC Replacement on Ames (Melody to"/>
    <s v="Addition"/>
    <s v="Addition-NonUnit"/>
    <d v="2025-08-01T00:00:00"/>
    <d v="2025-07-24T00:00:00"/>
    <s v="G376"/>
    <x v="2"/>
    <s v="DK22530-252406S"/>
    <x v="8"/>
    <x v="8"/>
    <s v="PVC Replacement on Ames (Melody to"/>
    <n v="133764.67000000001"/>
  </r>
  <r>
    <n v="202508"/>
    <s v="032"/>
    <s v="16025.0106-Plant in Serv-Delay Plnt"/>
    <s v="XX"/>
    <s v="XX"/>
    <s v="0000"/>
    <s v="00000"/>
    <s v="Non Unitized"/>
    <s v="Non-unitized"/>
    <s v="Ponderosa Meadows"/>
    <s v="Addition"/>
    <s v="Addition-NonUnit"/>
    <d v="2025-08-01T00:00:00"/>
    <d v="2025-07-29T00:00:00"/>
    <s v="G376"/>
    <x v="2"/>
    <s v="DP21892-253100A"/>
    <x v="13"/>
    <x v="13"/>
    <s v="Ponderosa Meadows"/>
    <n v="19333.330000000002"/>
  </r>
  <r>
    <n v="202508"/>
    <s v="032"/>
    <s v="16025.0106-Plant in Serv-Delay Plnt"/>
    <s v="XX"/>
    <s v="XX"/>
    <s v="0000"/>
    <s v="00000"/>
    <s v="Non Unitized"/>
    <s v="Non-unitized"/>
    <s v="RANCH AT THE PEAKS REPLACEMENT"/>
    <s v="Addition"/>
    <s v="Addition-NonUnit"/>
    <d v="2025-08-01T00:00:00"/>
    <d v="2025-07-31T00:00:00"/>
    <s v="G376"/>
    <x v="2"/>
    <s v="DF22561-251100A"/>
    <x v="19"/>
    <x v="19"/>
    <s v="RANCH AT THE PEAKS REPLACEMENT"/>
    <n v="10342.120000000001"/>
  </r>
  <r>
    <n v="202508"/>
    <s v="032"/>
    <s v="16025.0106-Plant in Serv-Delay Plnt"/>
    <s v="XX"/>
    <s v="XX"/>
    <s v="0000"/>
    <s v="00000"/>
    <s v="Non Unitized"/>
    <s v="Non-unitized"/>
    <s v="Remove Gas Valve in Front of 2340 C"/>
    <s v="Addition"/>
    <s v="Addition-NonUnit"/>
    <d v="2025-06-01T00:00:00"/>
    <d v="2025-06-12T00:00:00"/>
    <s v="G376"/>
    <x v="2"/>
    <s v="DS22521-256101A"/>
    <x v="26"/>
    <x v="26"/>
    <s v="Remove Gas Valve in Front of 2340 C"/>
    <n v="12.75"/>
  </r>
  <r>
    <n v="202508"/>
    <s v="032"/>
    <s v="16025.0106-Plant in Serv-Delay Plnt"/>
    <s v="XX"/>
    <s v="XX"/>
    <s v="0000"/>
    <s v="00000"/>
    <s v="Non Unitized"/>
    <s v="Non-unitized"/>
    <s v="South Ranch 2B"/>
    <s v="Addition"/>
    <s v="Addition-NonUnit"/>
    <d v="2025-07-01T00:00:00"/>
    <d v="2025-07-23T00:00:00"/>
    <s v="G376"/>
    <x v="2"/>
    <s v="DP22478-253100A"/>
    <x v="13"/>
    <x v="13"/>
    <s v="South Ranch 2B"/>
    <n v="13696.85"/>
  </r>
  <r>
    <n v="202508"/>
    <s v="032"/>
    <s v="16025.0106-Plant in Serv-Delay Plnt"/>
    <s v="XX"/>
    <s v="XX"/>
    <s v="0000"/>
    <s v="00000"/>
    <s v="Non Unitized"/>
    <s v="Non-unitized"/>
    <s v="TIMBER SKY - PHASE 5"/>
    <s v="Addition"/>
    <s v="Addition-NonUnit"/>
    <d v="2025-07-01T00:00:00"/>
    <d v="2025-06-30T00:00:00"/>
    <s v="G376"/>
    <x v="2"/>
    <s v="DF22462-251100A"/>
    <x v="19"/>
    <x v="19"/>
    <s v="TIMBER SKY - PHASE 5"/>
    <n v="3875.97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24T00:00:00"/>
    <s v="G376"/>
    <x v="2"/>
    <s v="DV22455-255100A"/>
    <x v="10"/>
    <x v="10"/>
    <s v="1464 DAVIDSON DR MLE"/>
    <n v="-28587.9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2-10T00:00:00"/>
    <s v="G376"/>
    <x v="2"/>
    <s v="DK22439-252100A"/>
    <x v="7"/>
    <x v="7"/>
    <s v="CONT - RELOCATE 2336 MARLENE AVE"/>
    <n v="-1880.86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15T00:00:00"/>
    <s v="G376"/>
    <x v="2"/>
    <s v="DF22457-251100A"/>
    <x v="19"/>
    <x v="19"/>
    <s v="PONDEROSA PARKWAY BLDG 9-13 MLE"/>
    <n v="-11504.93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16T00:00:00"/>
    <s v="G376"/>
    <x v="2"/>
    <s v="DK22466-252400S"/>
    <x v="11"/>
    <x v="11"/>
    <s v="MLE - Marshall St from Suffock Ave"/>
    <n v="-86918.69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22T00:00:00"/>
    <s v="G376"/>
    <x v="2"/>
    <s v="DF21673-251100A"/>
    <x v="19"/>
    <x v="19"/>
    <s v="SHADOW MOUNTAIN PHASE 2"/>
    <n v="-49442.23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30T00:00:00"/>
    <s v="G376"/>
    <x v="2"/>
    <s v="DL22442-257100A"/>
    <x v="3"/>
    <x v="3"/>
    <s v="MLE 7th St S - SF"/>
    <n v="-12415.41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4-12T00:00:00"/>
    <s v="G376"/>
    <x v="2"/>
    <s v="DP22498-253500B"/>
    <x v="9"/>
    <x v="9"/>
    <s v="2201 View Dr. Reloate"/>
    <n v="-21423.77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5T00:00:00"/>
    <s v="G376"/>
    <x v="2"/>
    <s v="DK22489-252406S"/>
    <x v="8"/>
    <x v="8"/>
    <s v="PVC Replacement on Ames Ave (Benton"/>
    <n v="-153379.43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7T00:00:00"/>
    <s v="G376"/>
    <x v="2"/>
    <s v="DP22502-253100A"/>
    <x v="13"/>
    <x v="13"/>
    <s v="Rosser St C&amp;M Repair"/>
    <n v="-3074.07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5-12T00:00:00"/>
    <s v="G376"/>
    <x v="2"/>
    <s v="DH22509-252100A"/>
    <x v="7"/>
    <x v="7"/>
    <s v="2&quot; PVC MAIN REPAIR AT 2640 LAVERNE"/>
    <n v="-2968.02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5-27T00:00:00"/>
    <s v="G376"/>
    <x v="2"/>
    <s v="DH22523-252100A"/>
    <x v="7"/>
    <x v="7"/>
    <s v="2&quot; PE main Leak Repair at 705 Meado"/>
    <n v="-2449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2T00:00:00"/>
    <s v="G376"/>
    <x v="2"/>
    <s v="DH22535-252100A"/>
    <x v="7"/>
    <x v="7"/>
    <s v="2&quot; PVC Leak Repair at 580 Knobhill"/>
    <n v="-2194.89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3T00:00:00"/>
    <s v="G376"/>
    <x v="2"/>
    <s v="DH22536-252100A"/>
    <x v="7"/>
    <x v="7"/>
    <s v="2&quot; PVC Leak Repair at 1639 Russell"/>
    <n v="-1886.24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10T00:00:00"/>
    <s v="G376"/>
    <x v="2"/>
    <s v="DF22416-251100A"/>
    <x v="19"/>
    <x v="19"/>
    <s v="STONEMAN BLVD 2&quot; PE MLE"/>
    <n v="-8355.6"/>
  </r>
  <r>
    <n v="202509"/>
    <s v="032"/>
    <s v="16025.0106-Plant in Serv-Delay Plnt"/>
    <s v="XX"/>
    <s v="XX"/>
    <s v="0000"/>
    <s v="00000"/>
    <s v="Non Unitized"/>
    <s v="Non-unitized"/>
    <s v="2&quot; PVC Abandonment on Ames (Rooseve"/>
    <s v="Addition"/>
    <s v="Addition-NonUnit"/>
    <d v="2025-09-01T00:00:00"/>
    <d v="2025-09-03T00:00:00"/>
    <s v="G376"/>
    <x v="2"/>
    <s v="DK22555-252406S"/>
    <x v="8"/>
    <x v="8"/>
    <s v="2&quot; PVC Abandonment on Ames (Rooseve"/>
    <n v="12707.11"/>
  </r>
  <r>
    <n v="202509"/>
    <s v="032"/>
    <s v="16025.0106-Plant in Serv-Delay Plnt"/>
    <s v="XX"/>
    <s v="XX"/>
    <s v="0000"/>
    <s v="00000"/>
    <s v="Non Unitized"/>
    <s v="Non-unitized"/>
    <s v="2&quot; PVC MAIN LEAK REPAIR AT 2663 STI"/>
    <s v="Addition"/>
    <s v="Addition-NonUnit"/>
    <d v="2025-09-01T00:00:00"/>
    <d v="2025-07-14T00:00:00"/>
    <s v="G376"/>
    <x v="2"/>
    <s v="DH22417-252100A"/>
    <x v="7"/>
    <x v="7"/>
    <s v="2&quot; PVC MAIN LEAK REPAIR AT 2663 STI"/>
    <n v="324"/>
  </r>
  <r>
    <n v="202509"/>
    <s v="032"/>
    <s v="16025.0106-Plant in Serv-Delay Plnt"/>
    <s v="XX"/>
    <s v="XX"/>
    <s v="0000"/>
    <s v="00000"/>
    <s v="Non Unitized"/>
    <s v="Non-unitized"/>
    <s v="2&quot; PVC MAIN LEAK REPAIR AT 500 ACOM"/>
    <s v="Addition"/>
    <s v="Addition-NonUnit"/>
    <d v="2025-09-01T00:00:00"/>
    <d v="2025-07-16T00:00:00"/>
    <s v="G376"/>
    <x v="2"/>
    <s v="DH22418-252100A"/>
    <x v="7"/>
    <x v="7"/>
    <s v="2&quot; PVC MAIN LEAK REPAIR AT 500 ACOM"/>
    <n v="653.94000000000005"/>
  </r>
  <r>
    <n v="202509"/>
    <s v="032"/>
    <s v="16025.0106-Plant in Serv-Delay Plnt"/>
    <s v="XX"/>
    <s v="XX"/>
    <s v="0000"/>
    <s v="00000"/>
    <s v="Non Unitized"/>
    <s v="Non-unitized"/>
    <s v="ARROWHEAD REPLACEMENT"/>
    <s v="Addition"/>
    <s v="Addition-NonUnit"/>
    <d v="2025-09-01T00:00:00"/>
    <d v="2025-07-11T00:00:00"/>
    <s v="G376"/>
    <x v="2"/>
    <s v="DF22545-251500B"/>
    <x v="12"/>
    <x v="12"/>
    <s v="ARROWHEAD REPLACEMENT"/>
    <n v="3316.32"/>
  </r>
  <r>
    <n v="202509"/>
    <s v="032"/>
    <s v="16025.0106-Plant in Serv-Delay Plnt"/>
    <s v="XX"/>
    <s v="XX"/>
    <s v="0000"/>
    <s v="00000"/>
    <s v="Non Unitized"/>
    <s v="Non-unitized"/>
    <s v="AUTUMN DR 2&quot; PE MLE"/>
    <s v="Addition"/>
    <s v="Addition-NonUnit"/>
    <d v="2025-09-01T00:00:00"/>
    <d v="2025-08-14T00:00:00"/>
    <s v="G376"/>
    <x v="2"/>
    <s v="DF22517-251100A"/>
    <x v="19"/>
    <x v="19"/>
    <s v="AUTUMN DR 2&quot; PE MLE"/>
    <n v="1245.44"/>
  </r>
  <r>
    <n v="202509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9-01T00:00:00"/>
    <d v="2025-07-23T00:00:00"/>
    <s v="G376"/>
    <x v="2"/>
    <s v="DP22443-253100A"/>
    <x v="13"/>
    <x v="13"/>
    <s v="Astoria 2A"/>
    <n v="1912.65"/>
  </r>
  <r>
    <n v="202509"/>
    <s v="032"/>
    <s v="16025.0106-Plant in Serv-Delay Plnt"/>
    <s v="XX"/>
    <s v="XX"/>
    <s v="0000"/>
    <s v="00000"/>
    <s v="Non Unitized"/>
    <s v="Non-unitized"/>
    <s v="EMERGENCY MEADE LN 4&quot; STL MAIN"/>
    <s v="Addition"/>
    <s v="Addition-NonUnit"/>
    <d v="2025-09-01T00:00:00"/>
    <d v="2024-09-05T00:00:00"/>
    <s v="G376"/>
    <x v="2"/>
    <s v="DF22370-251100A"/>
    <x v="19"/>
    <x v="19"/>
    <s v="EMERGENCY MEADE LN 4&quot; STL MAIN"/>
    <n v="-1100.8499999999999"/>
  </r>
  <r>
    <n v="202509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9-01T00:00:00"/>
    <d v="2025-07-16T00:00:00"/>
    <s v="G376"/>
    <x v="2"/>
    <s v="DP22249-253100A"/>
    <x v="13"/>
    <x v="13"/>
    <s v="Granville Unit 17"/>
    <n v="3524"/>
  </r>
  <r>
    <n v="202509"/>
    <s v="032"/>
    <s v="16025.0106-Plant in Serv-Delay Plnt"/>
    <s v="XX"/>
    <s v="XX"/>
    <s v="0000"/>
    <s v="00000"/>
    <s v="Non Unitized"/>
    <s v="Non-unitized"/>
    <s v="Install Remove 1209 Apache Av - WN"/>
    <s v="Addition"/>
    <s v="Addition-NonUnit"/>
    <d v="2025-09-01T00:00:00"/>
    <d v="2025-07-23T00:00:00"/>
    <s v="G376"/>
    <x v="2"/>
    <s v="DL22546-257100A"/>
    <x v="3"/>
    <x v="3"/>
    <s v="Install Remove 1209 Apache Av - WN"/>
    <n v="438.77"/>
  </r>
  <r>
    <n v="202509"/>
    <s v="032"/>
    <s v="16025.0106-Plant in Serv-Delay Plnt"/>
    <s v="XX"/>
    <s v="XX"/>
    <s v="0000"/>
    <s v="00000"/>
    <s v="Non Unitized"/>
    <s v="Non-unitized"/>
    <s v="JUNIPER POINT PHASE 2 AND JUNIPER P"/>
    <s v="Addition"/>
    <s v="Addition-NonUnit"/>
    <d v="2025-09-01T00:00:00"/>
    <d v="2025-07-22T00:00:00"/>
    <s v="G376"/>
    <x v="2"/>
    <s v="DF22085-251100A"/>
    <x v="19"/>
    <x v="19"/>
    <s v="JUNIPER POINT PHASE 2 AND JUNIPER P"/>
    <n v="547.41999999999996"/>
  </r>
  <r>
    <n v="202509"/>
    <s v="032"/>
    <s v="16025.0106-Plant in Serv-Delay Plnt"/>
    <s v="XX"/>
    <s v="XX"/>
    <s v="0000"/>
    <s v="00000"/>
    <s v="Non Unitized"/>
    <s v="Non-unitized"/>
    <s v="LEAK Repair &amp; Repl - 2216 Gates Ave"/>
    <s v="Addition"/>
    <s v="Addition-NonUnit"/>
    <d v="2025-09-01T00:00:00"/>
    <d v="2025-09-17T00:00:00"/>
    <s v="G376"/>
    <x v="2"/>
    <s v="DK22567-252100A"/>
    <x v="7"/>
    <x v="7"/>
    <s v="LEAK Repair &amp; Repl - 2216 Gates Ave"/>
    <n v="3829.26"/>
  </r>
  <r>
    <n v="202509"/>
    <s v="032"/>
    <s v="16025.0106-Plant in Serv-Delay Plnt"/>
    <s v="XX"/>
    <s v="XX"/>
    <s v="0000"/>
    <s v="00000"/>
    <s v="Non Unitized"/>
    <s v="Non-unitized"/>
    <s v="LEAK Repair &amp; Repl - Intersection o"/>
    <s v="Addition"/>
    <s v="Addition-NonUnit"/>
    <d v="2025-09-01T00:00:00"/>
    <d v="2025-06-12T00:00:00"/>
    <s v="G376"/>
    <x v="2"/>
    <s v="DK22490-252100A"/>
    <x v="7"/>
    <x v="7"/>
    <s v="LEAK Repair &amp; Repl - Intersection o"/>
    <n v="-3.03"/>
  </r>
  <r>
    <n v="202509"/>
    <s v="032"/>
    <s v="16025.0106-Plant in Serv-Delay Plnt"/>
    <s v="XX"/>
    <s v="XX"/>
    <s v="0000"/>
    <s v="00000"/>
    <s v="Non Unitized"/>
    <s v="Non-unitized"/>
    <s v="LEAK Repair &amp; Repl - Sierra Vista &amp;"/>
    <s v="Addition"/>
    <s v="Addition-NonUnit"/>
    <d v="2025-09-01T00:00:00"/>
    <d v="2025-09-03T00:00:00"/>
    <s v="G376"/>
    <x v="2"/>
    <s v="DK22558-252100A"/>
    <x v="7"/>
    <x v="7"/>
    <s v="LEAK Repair &amp; Repl - Sierra Vista &amp;"/>
    <n v="17019.419999999998"/>
  </r>
  <r>
    <n v="202509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d v="2025-08-01T00:00:00"/>
    <d v="2025-01-30T00:00:00"/>
    <s v="G376"/>
    <x v="2"/>
    <s v="DK22435-252406S"/>
    <x v="8"/>
    <x v="8"/>
    <s v="PVC - Replacement on Potter (Melody"/>
    <n v="2495.35"/>
  </r>
  <r>
    <n v="202509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d v="2025-08-01T00:00:00"/>
    <d v="2025-03-26T00:00:00"/>
    <s v="G376"/>
    <x v="2"/>
    <s v="DK22459-252406S"/>
    <x v="8"/>
    <x v="8"/>
    <s v="PVC - Replacement on Ames (Roosevel"/>
    <n v="-2690.3"/>
  </r>
  <r>
    <n v="202509"/>
    <s v="032"/>
    <s v="16025.0106-Plant in Serv-Delay Plnt"/>
    <s v="XX"/>
    <s v="XX"/>
    <s v="0000"/>
    <s v="00000"/>
    <s v="Non Unitized"/>
    <s v="Non-unitized"/>
    <s v="Lower Exposed 2&quot; STL Gas Main &amp; Aba"/>
    <s v="Addition"/>
    <s v="Addition-NonUnit"/>
    <d v="2025-09-01T00:00:00"/>
    <d v="2025-07-25T00:00:00"/>
    <s v="G376"/>
    <x v="2"/>
    <s v="DS22529-256100A"/>
    <x v="24"/>
    <x v="24"/>
    <s v="Lower Exposed 2&quot; STL Gas Main &amp; Aba"/>
    <n v="7531.42"/>
  </r>
  <r>
    <n v="202509"/>
    <s v="032"/>
    <s v="16025.0106-Plant in Serv-Delay Plnt"/>
    <s v="XX"/>
    <s v="XX"/>
    <s v="0000"/>
    <s v="00000"/>
    <s v="Non Unitized"/>
    <s v="Non-unitized"/>
    <s v="MLE - 1065 S 1st W - SF"/>
    <s v="Addition"/>
    <s v="Addition-NonUnit"/>
    <d v="2025-09-01T00:00:00"/>
    <d v="2025-05-23T00:00:00"/>
    <s v="G376"/>
    <x v="2"/>
    <s v="DL22408-257100A"/>
    <x v="3"/>
    <x v="3"/>
    <s v="MLE - 1065 S 1st W - SF"/>
    <n v="0"/>
  </r>
  <r>
    <n v="202509"/>
    <s v="032"/>
    <s v="16025.0106-Plant in Serv-Delay Plnt"/>
    <s v="XX"/>
    <s v="XX"/>
    <s v="0000"/>
    <s v="00000"/>
    <s v="Non Unitized"/>
    <s v="Non-unitized"/>
    <s v="MLE - Rancho Santa Fe Tract G"/>
    <s v="Addition"/>
    <s v="Addition-NonUnit"/>
    <d v="2025-09-01T00:00:00"/>
    <d v="2025-07-28T00:00:00"/>
    <s v="G376"/>
    <x v="2"/>
    <s v="DK22525-252100A"/>
    <x v="7"/>
    <x v="7"/>
    <s v="MLE - Rancho Santa Fe Tract G"/>
    <n v="3986.35"/>
  </r>
  <r>
    <n v="202509"/>
    <s v="032"/>
    <s v="16025.0106-Plant in Serv-Delay Plnt"/>
    <s v="XX"/>
    <s v="XX"/>
    <s v="0000"/>
    <s v="00000"/>
    <s v="Non Unitized"/>
    <s v="Non-unitized"/>
    <s v="MLE 1401 Amanda Dr Sp 7-11 - LS"/>
    <s v="Addition"/>
    <s v="Addition-NonUnit"/>
    <d v="2025-09-01T00:00:00"/>
    <d v="2025-06-26T00:00:00"/>
    <s v="G376"/>
    <x v="2"/>
    <s v="DL22437-257100A"/>
    <x v="3"/>
    <x v="3"/>
    <s v="MLE 1401 Amanda Dr Sp 7-11 - LS"/>
    <n v="442.79"/>
  </r>
  <r>
    <n v="202509"/>
    <s v="032"/>
    <s v="16025.0106-Plant in Serv-Delay Plnt"/>
    <s v="XX"/>
    <s v="XX"/>
    <s v="0000"/>
    <s v="00000"/>
    <s v="Non Unitized"/>
    <s v="Non-unitized"/>
    <s v="MLE 1551 W Papermill Rd - TY"/>
    <s v="Addition"/>
    <s v="Addition-NonUnit"/>
    <d v="2025-09-01T00:00:00"/>
    <d v="2025-09-29T00:00:00"/>
    <s v="G376"/>
    <x v="2"/>
    <s v="DL22578-257100A"/>
    <x v="3"/>
    <x v="3"/>
    <s v="MLE 1551 W Papermill Rd - TY"/>
    <n v="1655.42"/>
  </r>
  <r>
    <n v="202509"/>
    <s v="032"/>
    <s v="16025.0106-Plant in Serv-Delay Plnt"/>
    <s v="XX"/>
    <s v="XX"/>
    <s v="0000"/>
    <s v="00000"/>
    <s v="Non Unitized"/>
    <s v="Non-unitized"/>
    <s v="OPEN SKY 2&quot; PE MLE"/>
    <s v="Addition"/>
    <s v="Addition-NonUnit"/>
    <d v="2025-09-01T00:00:00"/>
    <d v="2025-07-14T00:00:00"/>
    <s v="G376"/>
    <x v="2"/>
    <s v="DF22428-251100A"/>
    <x v="19"/>
    <x v="19"/>
    <s v="OPEN SKY 2&quot; PE MLE"/>
    <n v="-8.84"/>
  </r>
  <r>
    <n v="202509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d v="2025-06-01T00:00:00"/>
    <d v="2025-06-01T00:00:00"/>
    <s v="G376"/>
    <x v="2"/>
    <s v="252387A"/>
    <x v="14"/>
    <x v="14"/>
    <s v="Other Distr Eq CP-Bl - King"/>
    <n v="289.18"/>
  </r>
  <r>
    <n v="202509"/>
    <s v="032"/>
    <s v="16025.0106-Plant in Serv-Delay Plnt"/>
    <s v="XX"/>
    <s v="XX"/>
    <s v="0000"/>
    <s v="00000"/>
    <s v="Non Unitized"/>
    <s v="Non-unitized"/>
    <s v="PVC Replacement on Ames (Melody to"/>
    <s v="Addition"/>
    <s v="Addition-NonUnit"/>
    <d v="2025-09-01T00:00:00"/>
    <d v="2025-07-24T00:00:00"/>
    <s v="G376"/>
    <x v="2"/>
    <s v="DK22530-252406S"/>
    <x v="8"/>
    <x v="8"/>
    <s v="PVC Replacement on Ames (Melody to"/>
    <n v="36268.120000000003"/>
  </r>
  <r>
    <n v="202509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76"/>
    <x v="2"/>
    <s v="DP22419-253500B"/>
    <x v="9"/>
    <x v="9"/>
    <s v="Pinon Pl Relocate"/>
    <n v="362788.31"/>
  </r>
  <r>
    <n v="202509"/>
    <s v="032"/>
    <s v="16025.0106-Plant in Serv-Delay Plnt"/>
    <s v="XX"/>
    <s v="XX"/>
    <s v="0000"/>
    <s v="00000"/>
    <s v="Non Unitized"/>
    <s v="Non-unitized"/>
    <s v="Ponderosa Meadows"/>
    <s v="Addition"/>
    <s v="Addition-NonUnit"/>
    <d v="2025-09-01T00:00:00"/>
    <d v="2025-07-29T00:00:00"/>
    <s v="G376"/>
    <x v="2"/>
    <s v="DP21892-253100A"/>
    <x v="13"/>
    <x v="13"/>
    <s v="Ponderosa Meadows"/>
    <n v="1061.83"/>
  </r>
  <r>
    <n v="202509"/>
    <s v="032"/>
    <s v="16025.0106-Plant in Serv-Delay Plnt"/>
    <s v="XX"/>
    <s v="XX"/>
    <s v="0000"/>
    <s v="00000"/>
    <s v="Non Unitized"/>
    <s v="Non-unitized"/>
    <s v="RANCH AT THE PEAKS REPLACEMENT"/>
    <s v="Addition"/>
    <s v="Addition-NonUnit"/>
    <d v="2025-09-01T00:00:00"/>
    <d v="2025-07-31T00:00:00"/>
    <s v="G376"/>
    <x v="2"/>
    <s v="DF22561-251100A"/>
    <x v="19"/>
    <x v="19"/>
    <s v="RANCH AT THE PEAKS REPLACEMENT"/>
    <n v="2627.52"/>
  </r>
  <r>
    <n v="202509"/>
    <s v="032"/>
    <s v="16025.0106-Plant in Serv-Delay Plnt"/>
    <s v="XX"/>
    <s v="XX"/>
    <s v="0000"/>
    <s v="00000"/>
    <s v="Non Unitized"/>
    <s v="Non-unitized"/>
    <s v="REPAIR HIT 1&quot; PVC MAIN 1739 RUBY LN"/>
    <s v="Addition"/>
    <s v="Addition-NonUnit"/>
    <d v="2025-09-01T00:00:00"/>
    <d v="2025-08-22T00:00:00"/>
    <s v="G376"/>
    <x v="2"/>
    <s v="DH22584-252100A"/>
    <x v="7"/>
    <x v="7"/>
    <s v="REPAIR HIT 1&quot; PVC MAIN 1739 RUBY LN"/>
    <n v="81.83"/>
  </r>
  <r>
    <n v="202509"/>
    <s v="032"/>
    <s v="16025.0106-Plant in Serv-Delay Plnt"/>
    <s v="XX"/>
    <s v="XX"/>
    <s v="0000"/>
    <s v="00000"/>
    <s v="Non Unitized"/>
    <s v="Non-unitized"/>
    <s v="Remove Gas Valve in Front of 2340 C"/>
    <s v="Addition"/>
    <s v="Addition-NonUnit"/>
    <d v="2025-09-01T00:00:00"/>
    <d v="2025-06-12T00:00:00"/>
    <s v="G376"/>
    <x v="2"/>
    <s v="DS22521-256101A"/>
    <x v="26"/>
    <x v="26"/>
    <s v="Remove Gas Valve in Front of 2340 C"/>
    <n v="75.489999999999995"/>
  </r>
  <r>
    <n v="202509"/>
    <s v="032"/>
    <s v="16025.0106-Plant in Serv-Delay Plnt"/>
    <s v="XX"/>
    <s v="XX"/>
    <s v="0000"/>
    <s v="00000"/>
    <s v="Non Unitized"/>
    <s v="Non-unitized"/>
    <s v="Replace 3' of 2&quot; STL Gas Main at 30"/>
    <s v="Addition"/>
    <s v="Addition-NonUnit"/>
    <d v="2025-09-01T00:00:00"/>
    <d v="2025-08-27T00:00:00"/>
    <s v="G376"/>
    <x v="2"/>
    <s v="DS22585-256100A"/>
    <x v="24"/>
    <x v="24"/>
    <s v="Replace 3' of 2&quot; STL Gas Main at 30"/>
    <n v="2617.98"/>
  </r>
  <r>
    <n v="202509"/>
    <s v="032"/>
    <s v="16025.0106-Plant in Serv-Delay Plnt"/>
    <s v="XX"/>
    <s v="XX"/>
    <s v="0000"/>
    <s v="00000"/>
    <s v="Non Unitized"/>
    <s v="Non-unitized"/>
    <s v="South Ranch 2B"/>
    <s v="Addition"/>
    <s v="Addition-NonUnit"/>
    <d v="2025-09-01T00:00:00"/>
    <d v="2025-07-23T00:00:00"/>
    <s v="G376"/>
    <x v="2"/>
    <s v="DP22478-253100A"/>
    <x v="13"/>
    <x v="13"/>
    <s v="South Ranch 2B"/>
    <n v="1135.24"/>
  </r>
  <r>
    <n v="202509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76"/>
    <x v="2"/>
    <s v="DP22441-253100A"/>
    <x v="13"/>
    <x v="13"/>
    <s v="Stringfield Ph1B"/>
    <n v="98167.86"/>
  </r>
  <r>
    <n v="202509"/>
    <s v="032"/>
    <s v="16025.0106-Plant in Serv-Delay Plnt"/>
    <s v="XX"/>
    <s v="XX"/>
    <s v="0000"/>
    <s v="00000"/>
    <s v="Non Unitized"/>
    <s v="Non-unitized"/>
    <s v="TIMBER SKY - PHASE 5"/>
    <s v="Addition"/>
    <s v="Addition-NonUnit"/>
    <d v="2025-09-01T00:00:00"/>
    <d v="2025-06-30T00:00:00"/>
    <s v="G376"/>
    <x v="2"/>
    <s v="DF22462-251100A"/>
    <x v="19"/>
    <x v="19"/>
    <s v="TIMBER SKY - PHASE 5"/>
    <n v="-1497.32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22T00:00:00"/>
    <s v="G376"/>
    <x v="2"/>
    <s v="DP22256-253401A"/>
    <x v="22"/>
    <x v="22"/>
    <s v="PVC Replace Rd 2 South Ph1"/>
    <n v="-171292.21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1-22T00:00:00"/>
    <s v="G376"/>
    <x v="2"/>
    <s v="DP22256-253401A"/>
    <x v="22"/>
    <x v="22"/>
    <s v="PVC Replace Rd 2 South Ph1"/>
    <n v="-47412.8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1-22T00:00:00"/>
    <s v="G376"/>
    <x v="2"/>
    <s v="DP22256-253401A"/>
    <x v="22"/>
    <x v="22"/>
    <s v="PVC Replace Rd 2 South Ph1"/>
    <n v="-8392.9500000000007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25T00:00:00"/>
    <s v="G376"/>
    <x v="2"/>
    <s v="DK22445-252100A"/>
    <x v="7"/>
    <x v="7"/>
    <s v="MLE - Kingman Crossing Tract E"/>
    <n v="-139156.71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6T00:00:00"/>
    <s v="G376"/>
    <x v="2"/>
    <s v="DS22446-256100A"/>
    <x v="24"/>
    <x v="24"/>
    <s v="Relocate about 200' of 2&quot; STL Gas"/>
    <n v="-65818.50999999999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13T00:00:00"/>
    <s v="G376"/>
    <x v="2"/>
    <s v="DP22472-253500B"/>
    <x v="9"/>
    <x v="9"/>
    <s v="Hartin/Stetson Relocate"/>
    <n v="-153829.39000000001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2387A"/>
    <x v="14"/>
    <x v="14"/>
    <s v="Other Distr Eq CP-Bl - King"/>
    <n v="-613.1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7387A"/>
    <x v="18"/>
    <x v="18"/>
    <s v="Other Distr Equip CP-Bl - SL"/>
    <n v="-2451.12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4T00:00:00"/>
    <s v="G376"/>
    <x v="2"/>
    <s v="DK22506-252406S"/>
    <x v="8"/>
    <x v="8"/>
    <s v="PVC Replacement on Ames (Bank to Me"/>
    <n v="-213364.3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13T00:00:00"/>
    <s v="G376"/>
    <x v="2"/>
    <s v="DL22534-257100A"/>
    <x v="3"/>
    <x v="3"/>
    <s v="Lower 2 inch PE Main Line 214 Verde"/>
    <n v="-571.5499999999999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17T00:00:00"/>
    <s v="G376"/>
    <x v="2"/>
    <s v="DF22501-251100A"/>
    <x v="19"/>
    <x v="19"/>
    <s v="CIONE RANCH 2&quot; PE MLE"/>
    <n v="-17939.34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26T00:00:00"/>
    <s v="G376"/>
    <x v="2"/>
    <s v="DH22541-252100A"/>
    <x v="7"/>
    <x v="7"/>
    <s v="2&quot; PE Main Leak Repair at 1902 Will"/>
    <n v="-2208.8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6-24T00:00:00"/>
    <s v="G376"/>
    <x v="2"/>
    <s v="DK22540-252100A"/>
    <x v="7"/>
    <x v="7"/>
    <s v="LEAK Repair &amp; Repl - 3674 Sunshine"/>
    <n v="-9626.8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08T00:00:00"/>
    <s v="G376"/>
    <x v="2"/>
    <s v="DF22499-251100A"/>
    <x v="19"/>
    <x v="19"/>
    <s v="ARROWHEAD CENTER ST ENCROACHMENT"/>
    <n v="-37530.21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3-25T00:00:00"/>
    <s v="G376"/>
    <x v="2"/>
    <s v="DK22445-252100A"/>
    <x v="7"/>
    <x v="7"/>
    <s v="MLE - Kingman Crossing Tract E"/>
    <n v="7315.1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5-13T00:00:00"/>
    <s v="G376"/>
    <x v="2"/>
    <s v="DP22472-253500B"/>
    <x v="9"/>
    <x v="9"/>
    <s v="Hartin/Stetson Relocate"/>
    <n v="-1337.49"/>
  </r>
  <r>
    <n v="202510"/>
    <s v="032"/>
    <s v="16025.0106-Plant in Serv-Delay Plnt"/>
    <s v="XX"/>
    <s v="XX"/>
    <s v="0000"/>
    <s v="00000"/>
    <s v="Non Unitized"/>
    <s v="Non-unitized"/>
    <s v="2&quot; PE MAIN replacement to ELIMINATE"/>
    <s v="Addition"/>
    <s v="Addition-NonUnit"/>
    <d v="2025-10-01T00:00:00"/>
    <d v="2025-10-14T00:00:00"/>
    <s v="G376"/>
    <x v="2"/>
    <s v="DH22589-252100A"/>
    <x v="7"/>
    <x v="7"/>
    <s v="2&quot; PE MAIN replacement to ELIMINATE"/>
    <n v="730.67"/>
  </r>
  <r>
    <n v="202510"/>
    <s v="032"/>
    <s v="16025.0106-Plant in Serv-Delay Plnt"/>
    <s v="XX"/>
    <s v="XX"/>
    <s v="0000"/>
    <s v="00000"/>
    <s v="Non Unitized"/>
    <s v="Non-unitized"/>
    <s v="2&quot; PE MAIN replacement to kill 1&quot; d"/>
    <s v="Addition"/>
    <s v="Addition-NonUnit"/>
    <d v="2025-10-01T00:00:00"/>
    <d v="2025-09-19T00:00:00"/>
    <s v="G376"/>
    <x v="2"/>
    <s v="DH22588-252100A"/>
    <x v="7"/>
    <x v="7"/>
    <s v="2&quot; PE MAIN replacement to kill 1&quot; d"/>
    <n v="384.55"/>
  </r>
  <r>
    <n v="202510"/>
    <s v="032"/>
    <s v="16025.0106-Plant in Serv-Delay Plnt"/>
    <s v="XX"/>
    <s v="XX"/>
    <s v="0000"/>
    <s v="00000"/>
    <s v="Non Unitized"/>
    <s v="Non-unitized"/>
    <s v="2&quot; PE Main Extension at 1642 Linda"/>
    <s v="Addition"/>
    <s v="Addition-NonUnit"/>
    <d v="2025-10-01T00:00:00"/>
    <d v="2025-10-09T00:00:00"/>
    <s v="G376"/>
    <x v="2"/>
    <s v="DH22527-252100A"/>
    <x v="7"/>
    <x v="7"/>
    <s v="2&quot; PE Main Extension at 1642 Linda"/>
    <n v="1262.94"/>
  </r>
  <r>
    <n v="202510"/>
    <s v="032"/>
    <s v="16025.0106-Plant in Serv-Delay Plnt"/>
    <s v="XX"/>
    <s v="XX"/>
    <s v="0000"/>
    <s v="00000"/>
    <s v="Non Unitized"/>
    <s v="Non-unitized"/>
    <s v="2&quot; PVC Abandonment on Ames (Rooseve"/>
    <s v="Addition"/>
    <s v="Addition-NonUnit"/>
    <d v="2025-09-01T00:00:00"/>
    <d v="2025-09-03T00:00:00"/>
    <s v="G376"/>
    <x v="2"/>
    <s v="DK22555-252406S"/>
    <x v="8"/>
    <x v="8"/>
    <s v="2&quot; PVC Abandonment on Ames (Rooseve"/>
    <n v="5813.42"/>
  </r>
  <r>
    <n v="202510"/>
    <s v="032"/>
    <s v="16025.0106-Plant in Serv-Delay Plnt"/>
    <s v="XX"/>
    <s v="XX"/>
    <s v="0000"/>
    <s v="00000"/>
    <s v="Non Unitized"/>
    <s v="Non-unitized"/>
    <s v="2&quot; PVC MAIN replacement to kill 1&quot;"/>
    <s v="Addition"/>
    <s v="Addition-NonUnit"/>
    <d v="2025-10-01T00:00:00"/>
    <d v="2025-09-09T00:00:00"/>
    <s v="G376"/>
    <x v="2"/>
    <s v="DH22587-252100A"/>
    <x v="7"/>
    <x v="7"/>
    <s v="2&quot; PVC MAIN replacement to kill 1&quot;"/>
    <n v="306.45999999999998"/>
  </r>
  <r>
    <n v="202510"/>
    <s v="032"/>
    <s v="16025.0106-Plant in Serv-Delay Plnt"/>
    <s v="XX"/>
    <s v="XX"/>
    <s v="0000"/>
    <s v="00000"/>
    <s v="Non Unitized"/>
    <s v="Non-unitized"/>
    <s v="2&quot; PVC MAIN replacement to kill 1&quot;"/>
    <s v="Addition"/>
    <s v="Addition-NonUnit"/>
    <d v="2025-10-01T00:00:00"/>
    <d v="2025-10-17T00:00:00"/>
    <s v="G376"/>
    <x v="2"/>
    <s v="DH22590-252100A"/>
    <x v="7"/>
    <x v="7"/>
    <s v="2&quot; PVC MAIN replacement to kill 1&quot;"/>
    <n v="1519.53"/>
  </r>
  <r>
    <n v="202510"/>
    <s v="032"/>
    <s v="16025.0106-Plant in Serv-Delay Plnt"/>
    <s v="XX"/>
    <s v="XX"/>
    <s v="0000"/>
    <s v="00000"/>
    <s v="Non Unitized"/>
    <s v="Non-unitized"/>
    <s v="2&quot; PVC Main Replacement at 2795 Squ"/>
    <s v="Addition"/>
    <s v="Addition-NonUnit"/>
    <d v="2025-10-01T00:00:00"/>
    <d v="2025-09-11T00:00:00"/>
    <s v="G376"/>
    <x v="2"/>
    <s v="DH22526-252100A"/>
    <x v="7"/>
    <x v="7"/>
    <s v="2&quot; PVC Main Replacement at 2795 Squ"/>
    <n v="965.89"/>
  </r>
  <r>
    <n v="202510"/>
    <s v="032"/>
    <s v="16025.0106-Plant in Serv-Delay Plnt"/>
    <s v="XX"/>
    <s v="XX"/>
    <s v="0000"/>
    <s v="00000"/>
    <s v="Non Unitized"/>
    <s v="Non-unitized"/>
    <s v="2&quot; PVC Replacement on Suffock (Roos"/>
    <s v="Addition"/>
    <s v="Addition-NonUnit"/>
    <d v="2025-10-01T00:00:00"/>
    <d v="2025-10-20T00:00:00"/>
    <s v="G376"/>
    <x v="2"/>
    <s v="DK22556-252406S"/>
    <x v="8"/>
    <x v="8"/>
    <s v="2&quot; PVC Replacement on Suffock (Roos"/>
    <n v="70300.98"/>
  </r>
  <r>
    <n v="202510"/>
    <s v="032"/>
    <s v="16025.0106-Plant in Serv-Delay Plnt"/>
    <s v="XX"/>
    <s v="XX"/>
    <s v="0000"/>
    <s v="00000"/>
    <s v="Non Unitized"/>
    <s v="Non-unitized"/>
    <s v="2&quot; Pe to PVC transition leaking on"/>
    <s v="Addition"/>
    <s v="Addition-NonUnit"/>
    <d v="2025-10-01T00:00:00"/>
    <d v="2025-09-17T00:00:00"/>
    <s v="G376"/>
    <x v="2"/>
    <s v="DH22603-252401S"/>
    <x v="27"/>
    <x v="27"/>
    <s v="2&quot; Pe to PVC transition leaking on"/>
    <n v="1682.01"/>
  </r>
  <r>
    <n v="202510"/>
    <s v="032"/>
    <s v="16025.0106-Plant in Serv-Delay Plnt"/>
    <s v="XX"/>
    <s v="XX"/>
    <s v="0000"/>
    <s v="00000"/>
    <s v="Non Unitized"/>
    <s v="Non-unitized"/>
    <s v="AUTUMN DR 2&quot; PE MLE"/>
    <s v="Addition"/>
    <s v="Addition-NonUnit"/>
    <d v="2025-09-01T00:00:00"/>
    <d v="2025-08-14T00:00:00"/>
    <s v="G376"/>
    <x v="2"/>
    <s v="DF22517-251100A"/>
    <x v="19"/>
    <x v="19"/>
    <s v="AUTUMN DR 2&quot; PE MLE"/>
    <n v="376.96"/>
  </r>
  <r>
    <n v="202510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9-01T00:00:00"/>
    <d v="2025-07-23T00:00:00"/>
    <s v="G376"/>
    <x v="2"/>
    <s v="DP22443-253100A"/>
    <x v="13"/>
    <x v="13"/>
    <s v="Astoria 2A"/>
    <n v="14.75"/>
  </r>
  <r>
    <n v="202510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5-10-01T00:00:00"/>
    <d v="2025-10-01T00:00:00"/>
    <s v="G376"/>
    <x v="2"/>
    <s v="252402S"/>
    <x v="6"/>
    <x v="6"/>
    <s v="Drisco Pipe Replacement"/>
    <n v="300065.03000000003"/>
  </r>
  <r>
    <n v="202510"/>
    <s v="032"/>
    <s v="16025.0106-Plant in Serv-Delay Plnt"/>
    <s v="XX"/>
    <s v="XX"/>
    <s v="0000"/>
    <s v="00000"/>
    <s v="Non Unitized"/>
    <s v="Non-unitized"/>
    <s v="LEAK Repair &amp; Repl - 2216 Gates Ave"/>
    <s v="Addition"/>
    <s v="Addition-NonUnit"/>
    <d v="2025-09-01T00:00:00"/>
    <d v="2025-09-17T00:00:00"/>
    <s v="G376"/>
    <x v="2"/>
    <s v="DK22567-252100A"/>
    <x v="7"/>
    <x v="7"/>
    <s v="LEAK Repair &amp; Repl - 2216 Gates Ave"/>
    <n v="15.9"/>
  </r>
  <r>
    <n v="202510"/>
    <s v="032"/>
    <s v="16025.0106-Plant in Serv-Delay Plnt"/>
    <s v="XX"/>
    <s v="XX"/>
    <s v="0000"/>
    <s v="00000"/>
    <s v="Non Unitized"/>
    <s v="Non-unitized"/>
    <s v="LEAK Repair &amp; Repl - Intersection o"/>
    <s v="Addition"/>
    <s v="Addition-NonUnit"/>
    <d v="2025-09-01T00:00:00"/>
    <d v="2025-06-12T00:00:00"/>
    <s v="G376"/>
    <x v="2"/>
    <s v="DK22490-252100A"/>
    <x v="7"/>
    <x v="7"/>
    <s v="LEAK Repair &amp; Repl - Intersection o"/>
    <n v="109.85"/>
  </r>
  <r>
    <n v="202510"/>
    <s v="032"/>
    <s v="16025.0106-Plant in Serv-Delay Plnt"/>
    <s v="XX"/>
    <s v="XX"/>
    <s v="0000"/>
    <s v="00000"/>
    <s v="Non Unitized"/>
    <s v="Non-unitized"/>
    <s v="LEAK Repair &amp; Repl - Sierra Vista &amp;"/>
    <s v="Addition"/>
    <s v="Addition-NonUnit"/>
    <d v="2025-09-01T00:00:00"/>
    <d v="2025-09-03T00:00:00"/>
    <s v="G376"/>
    <x v="2"/>
    <s v="DK22558-252100A"/>
    <x v="7"/>
    <x v="7"/>
    <s v="LEAK Repair &amp; Repl - Sierra Vista &amp;"/>
    <n v="5483.17"/>
  </r>
  <r>
    <n v="202510"/>
    <s v="032"/>
    <s v="16025.0106-Plant in Serv-Delay Plnt"/>
    <s v="XX"/>
    <s v="XX"/>
    <s v="0000"/>
    <s v="00000"/>
    <s v="Non Unitized"/>
    <s v="Non-unitized"/>
    <s v="MLE - Rancho Santa Fe Tract G"/>
    <s v="Addition"/>
    <s v="Addition-NonUnit"/>
    <d v="2025-09-01T00:00:00"/>
    <d v="2025-07-28T00:00:00"/>
    <s v="G376"/>
    <x v="2"/>
    <s v="DK22525-252100A"/>
    <x v="7"/>
    <x v="7"/>
    <s v="MLE - Rancho Santa Fe Tract G"/>
    <n v="86.09"/>
  </r>
  <r>
    <n v="202510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76"/>
    <x v="2"/>
    <s v="DK22574-252100A"/>
    <x v="7"/>
    <x v="7"/>
    <s v="MLE - Southern Vista Tract H"/>
    <n v="111819.91"/>
  </r>
  <r>
    <n v="202510"/>
    <s v="032"/>
    <s v="16025.0106-Plant in Serv-Delay Plnt"/>
    <s v="XX"/>
    <s v="XX"/>
    <s v="0000"/>
    <s v="00000"/>
    <s v="Non Unitized"/>
    <s v="Non-unitized"/>
    <s v="MLE 1551 W Papermill Rd - TY"/>
    <s v="Addition"/>
    <s v="Addition-NonUnit"/>
    <d v="2025-09-01T00:00:00"/>
    <d v="2025-09-29T00:00:00"/>
    <s v="G376"/>
    <x v="2"/>
    <s v="DL22578-257100A"/>
    <x v="3"/>
    <x v="3"/>
    <s v="MLE 1551 W Papermill Rd - TY"/>
    <n v="3254.65"/>
  </r>
  <r>
    <n v="202510"/>
    <s v="032"/>
    <s v="16025.0106-Plant in Serv-Delay Plnt"/>
    <s v="XX"/>
    <s v="XX"/>
    <s v="0000"/>
    <s v="00000"/>
    <s v="Non Unitized"/>
    <s v="Non-unitized"/>
    <s v="MLE 335 E 6th North St - SF"/>
    <s v="Addition"/>
    <s v="Addition-NonUnit"/>
    <d v="2025-10-01T00:00:00"/>
    <d v="2025-10-27T00:00:00"/>
    <s v="G376"/>
    <x v="2"/>
    <s v="DL22542-257100A"/>
    <x v="3"/>
    <x v="3"/>
    <s v="MLE 335 E 6th North St - SF"/>
    <n v="3511.36"/>
  </r>
  <r>
    <n v="202510"/>
    <s v="032"/>
    <s v="16025.0106-Plant in Serv-Delay Plnt"/>
    <s v="XX"/>
    <s v="XX"/>
    <s v="0000"/>
    <s v="00000"/>
    <s v="Non Unitized"/>
    <s v="Non-unitized"/>
    <s v="MLE Autumn Harvest Subdivision - SF"/>
    <s v="Addition"/>
    <s v="Addition-NonUnit"/>
    <d v="2025-10-01T00:00:00"/>
    <d v="2025-10-17T00:00:00"/>
    <s v="G376"/>
    <x v="2"/>
    <s v="DL22557-257100A"/>
    <x v="3"/>
    <x v="3"/>
    <s v="MLE Autumn Harvest Subdivision - SF"/>
    <n v="7807.48"/>
  </r>
  <r>
    <n v="202510"/>
    <s v="032"/>
    <s v="16025.0106-Plant in Serv-Delay Plnt"/>
    <s v="XX"/>
    <s v="XX"/>
    <s v="0000"/>
    <s v="00000"/>
    <s v="Non Unitized"/>
    <s v="Non-unitized"/>
    <s v="Main St-Humboldt Relocate"/>
    <s v="Addition"/>
    <s v="Addition-NonUnit"/>
    <d v="2025-10-01T00:00:00"/>
    <d v="2025-09-30T00:00:00"/>
    <s v="G376"/>
    <x v="2"/>
    <s v="DP22209-253100A"/>
    <x v="13"/>
    <x v="13"/>
    <s v="Main St-Humboldt Relocate"/>
    <n v="61700.17"/>
  </r>
  <r>
    <n v="202510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d v="2025-06-01T00:00:00"/>
    <d v="2025-06-01T00:00:00"/>
    <s v="G376"/>
    <x v="2"/>
    <s v="252387A"/>
    <x v="14"/>
    <x v="14"/>
    <s v="Other Distr Eq CP-Bl - King"/>
    <n v="9303.57"/>
  </r>
  <r>
    <n v="202510"/>
    <s v="032"/>
    <s v="16025.0106-Plant in Serv-Delay Plnt"/>
    <s v="XX"/>
    <s v="XX"/>
    <s v="0000"/>
    <s v="00000"/>
    <s v="Non Unitized"/>
    <s v="Non-unitized"/>
    <s v="Other Distr Equip CP-Bl - Flag"/>
    <s v="Addition"/>
    <s v="Addition-NonUnit"/>
    <d v="2025-10-01T00:00:00"/>
    <d v="2025-10-01T00:00:00"/>
    <s v="G376"/>
    <x v="2"/>
    <s v="251387A"/>
    <x v="21"/>
    <x v="21"/>
    <s v="Other Distr Equip CP-Bl - Flag"/>
    <n v="3982.81"/>
  </r>
  <r>
    <n v="202510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d v="2025-06-01T00:00:00"/>
    <d v="2025-06-01T00:00:00"/>
    <s v="G376"/>
    <x v="2"/>
    <s v="257387A"/>
    <x v="18"/>
    <x v="18"/>
    <s v="Other Distr Equip CP-Bl - SL"/>
    <n v="881.72"/>
  </r>
  <r>
    <n v="202510"/>
    <s v="032"/>
    <s v="16025.0106-Plant in Serv-Delay Plnt"/>
    <s v="XX"/>
    <s v="XX"/>
    <s v="0000"/>
    <s v="00000"/>
    <s v="Non Unitized"/>
    <s v="Non-unitized"/>
    <s v="Other Distr Equip CP-Bl-Pres"/>
    <s v="Addition"/>
    <s v="Addition-NonUnit"/>
    <d v="2025-10-01T00:00:00"/>
    <d v="2025-10-01T00:00:00"/>
    <s v="G376"/>
    <x v="2"/>
    <s v="253387A"/>
    <x v="15"/>
    <x v="15"/>
    <s v="Other Distr Equip CP-Bl-Pres"/>
    <n v="1789.97"/>
  </r>
  <r>
    <n v="202510"/>
    <s v="032"/>
    <s v="16025.0106-Plant in Serv-Delay Plnt"/>
    <s v="XX"/>
    <s v="XX"/>
    <s v="0000"/>
    <s v="00000"/>
    <s v="Non Unitized"/>
    <s v="Non-unitized"/>
    <s v="PVC Replacement on Ames (Melody to"/>
    <s v="Addition"/>
    <s v="Addition-NonUnit"/>
    <d v="2025-09-01T00:00:00"/>
    <d v="2025-07-24T00:00:00"/>
    <s v="G376"/>
    <x v="2"/>
    <s v="DK22530-252406S"/>
    <x v="8"/>
    <x v="8"/>
    <s v="PVC Replacement on Ames (Melody to"/>
    <n v="7433.74"/>
  </r>
  <r>
    <n v="202510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76"/>
    <x v="2"/>
    <s v="DP22419-253500B"/>
    <x v="9"/>
    <x v="9"/>
    <s v="Pinon Pl Relocate"/>
    <n v="5522.81"/>
  </r>
  <r>
    <n v="202510"/>
    <s v="032"/>
    <s v="16025.0106-Plant in Serv-Delay Plnt"/>
    <s v="XX"/>
    <s v="XX"/>
    <s v="0000"/>
    <s v="00000"/>
    <s v="Non Unitized"/>
    <s v="Non-unitized"/>
    <s v="Pronghorn Ranch, Phase 3"/>
    <s v="Addition"/>
    <s v="Addition-NonUnit"/>
    <d v="2025-10-01T00:00:00"/>
    <d v="2025-10-06T00:00:00"/>
    <s v="G376"/>
    <x v="2"/>
    <s v="DP22496-253100A"/>
    <x v="13"/>
    <x v="13"/>
    <s v="Pronghorn Ranch, Phase 3"/>
    <n v="21105.82"/>
  </r>
  <r>
    <n v="202510"/>
    <s v="032"/>
    <s v="16025.0106-Plant in Serv-Delay Plnt"/>
    <s v="XX"/>
    <s v="XX"/>
    <s v="0000"/>
    <s v="00000"/>
    <s v="Non Unitized"/>
    <s v="Non-unitized"/>
    <s v="RELOCATING 65' OF 2&quot; FB FOREST RD S"/>
    <s v="Addition"/>
    <s v="Addition-NonUnit"/>
    <d v="2025-10-01T00:00:00"/>
    <d v="2025-10-06T00:00:00"/>
    <s v="G376"/>
    <x v="2"/>
    <s v="DV22599-255100A"/>
    <x v="10"/>
    <x v="10"/>
    <s v="RELOCATING 65' OF 2&quot; FB FOREST RD S"/>
    <n v="15496.75"/>
  </r>
  <r>
    <n v="202510"/>
    <s v="032"/>
    <s v="16025.0106-Plant in Serv-Delay Plnt"/>
    <s v="XX"/>
    <s v="XX"/>
    <s v="0000"/>
    <s v="00000"/>
    <s v="Non Unitized"/>
    <s v="Non-unitized"/>
    <s v="REPAIR HIT 1&quot; PVC MAIN 1739 RUBY LN"/>
    <s v="Addition"/>
    <s v="Addition-NonUnit"/>
    <d v="2025-09-01T00:00:00"/>
    <d v="2025-08-22T00:00:00"/>
    <s v="G376"/>
    <x v="2"/>
    <s v="DH22584-252100A"/>
    <x v="7"/>
    <x v="7"/>
    <s v="REPAIR HIT 1&quot; PVC MAIN 1739 RUBY LN"/>
    <n v="1058"/>
  </r>
  <r>
    <n v="202510"/>
    <s v="032"/>
    <s v="16025.0106-Plant in Serv-Delay Plnt"/>
    <s v="XX"/>
    <s v="XX"/>
    <s v="0000"/>
    <s v="00000"/>
    <s v="Non Unitized"/>
    <s v="Non-unitized"/>
    <s v="Relocate 4&quot; PE Gas Main Along N. Lo"/>
    <s v="Addition"/>
    <s v="Addition-NonUnit"/>
    <d v="2025-10-01T00:00:00"/>
    <d v="2025-10-27T00:00:00"/>
    <s v="G376"/>
    <x v="2"/>
    <s v="DS22611-256100A"/>
    <x v="24"/>
    <x v="24"/>
    <s v="Relocate 4&quot; PE Gas Main Along N. Lo"/>
    <n v="33502.46"/>
  </r>
  <r>
    <n v="202510"/>
    <s v="032"/>
    <s v="16025.0106-Plant in Serv-Delay Plnt"/>
    <s v="XX"/>
    <s v="XX"/>
    <s v="0000"/>
    <s v="00000"/>
    <s v="Non Unitized"/>
    <s v="Non-unitized"/>
    <s v="Replace 3' of 2&quot; STL Gas Main at 30"/>
    <s v="Addition"/>
    <s v="Addition-NonUnit"/>
    <d v="2025-09-01T00:00:00"/>
    <d v="2025-08-27T00:00:00"/>
    <s v="G376"/>
    <x v="2"/>
    <s v="DS22585-256100A"/>
    <x v="24"/>
    <x v="24"/>
    <s v="Replace 3' of 2&quot; STL Gas Main at 30"/>
    <n v="1194.96"/>
  </r>
  <r>
    <n v="202510"/>
    <s v="032"/>
    <s v="16025.0106-Plant in Serv-Delay Plnt"/>
    <s v="XX"/>
    <s v="XX"/>
    <s v="0000"/>
    <s v="00000"/>
    <s v="Non Unitized"/>
    <s v="Non-unitized"/>
    <s v="SIXTH AND MAIN ST 3&quot; RELO"/>
    <s v="Addition"/>
    <s v="Addition-NonUnit"/>
    <d v="2025-10-01T00:00:00"/>
    <d v="2025-10-22T00:00:00"/>
    <s v="G376"/>
    <x v="2"/>
    <s v="DF22613-251100A"/>
    <x v="19"/>
    <x v="19"/>
    <s v="SIXTH AND MAIN ST 3&quot; RELO"/>
    <n v="3208.48"/>
  </r>
  <r>
    <n v="202510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76"/>
    <x v="2"/>
    <s v="DP22441-253100A"/>
    <x v="13"/>
    <x v="13"/>
    <s v="Stringfield Ph1B"/>
    <n v="25230.0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22T00:00:00"/>
    <s v="G376"/>
    <x v="2"/>
    <s v="DP22433-253100A"/>
    <x v="13"/>
    <x v="13"/>
    <s v="126 HILLSIDE C&amp;M REPAIR"/>
    <n v="-8786.5300000000007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2387A"/>
    <x v="14"/>
    <x v="14"/>
    <s v="Other Distr Eq CP-Bl - King"/>
    <n v="-289.18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12T00:00:00"/>
    <s v="G376"/>
    <x v="2"/>
    <s v="DS22521-256101A"/>
    <x v="26"/>
    <x v="26"/>
    <s v="Remove Gas Valve in Front of 2340 C"/>
    <n v="-6260.69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6-30T00:00:00"/>
    <s v="G376"/>
    <x v="2"/>
    <s v="DF22462-251100A"/>
    <x v="19"/>
    <x v="19"/>
    <s v="TIMBER SKY - PHASE 5"/>
    <n v="-82314.78999999999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11T00:00:00"/>
    <s v="G376"/>
    <x v="2"/>
    <s v="DF22545-251500B"/>
    <x v="12"/>
    <x v="12"/>
    <s v="ARROWHEAD REPLACEMENT"/>
    <n v="-40187.919999999998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14T00:00:00"/>
    <s v="G376"/>
    <x v="2"/>
    <s v="DF22428-251100A"/>
    <x v="19"/>
    <x v="19"/>
    <s v="OPEN SKY 2&quot; PE MLE"/>
    <n v="-5547.23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14T00:00:00"/>
    <s v="G376"/>
    <x v="2"/>
    <s v="DH22417-252100A"/>
    <x v="7"/>
    <x v="7"/>
    <s v="2&quot; PVC MAIN LEAK REPAIR AT 2663 STI"/>
    <n v="-1915.73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16T00:00:00"/>
    <s v="G376"/>
    <x v="2"/>
    <s v="DH22418-252100A"/>
    <x v="7"/>
    <x v="7"/>
    <s v="2&quot; PVC MAIN LEAK REPAIR AT 500 ACOM"/>
    <n v="-3119.0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16T00:00:00"/>
    <s v="G376"/>
    <x v="2"/>
    <s v="DP22249-253100A"/>
    <x v="13"/>
    <x v="13"/>
    <s v="Granville Unit 17"/>
    <n v="-250409.18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2T00:00:00"/>
    <s v="G376"/>
    <x v="2"/>
    <s v="DF22085-251100A"/>
    <x v="19"/>
    <x v="19"/>
    <s v="JUNIPER POINT PHASE 2 AND JUNIPER P"/>
    <n v="-84901.2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3T00:00:00"/>
    <s v="G376"/>
    <x v="2"/>
    <s v="DL22546-257100A"/>
    <x v="3"/>
    <x v="3"/>
    <s v="Install Remove 1209 Apache Av - WN"/>
    <n v="-2359.300000000000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3T00:00:00"/>
    <s v="G376"/>
    <x v="2"/>
    <s v="DP22478-253100A"/>
    <x v="13"/>
    <x v="13"/>
    <s v="South Ranch 2B"/>
    <n v="-53178.97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6-26T00:00:00"/>
    <s v="G376"/>
    <x v="2"/>
    <s v="DL22437-257100A"/>
    <x v="3"/>
    <x v="3"/>
    <s v="MLE 1401 Amanda Dr Sp 7-11 - LS"/>
    <n v="-231.65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7-31T00:00:00"/>
    <s v="G376"/>
    <x v="2"/>
    <s v="DF22561-251100A"/>
    <x v="19"/>
    <x v="19"/>
    <s v="RANCH AT THE PEAKS REPLACEMENT"/>
    <n v="-10342.120000000001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6-12T00:00:00"/>
    <s v="G376"/>
    <x v="2"/>
    <s v="DS22521-256101A"/>
    <x v="26"/>
    <x v="26"/>
    <s v="Remove Gas Valve in Front of 2340 C"/>
    <n v="-75.489999999999995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6-26T00:00:00"/>
    <s v="G376"/>
    <x v="2"/>
    <s v="DL22437-257100A"/>
    <x v="3"/>
    <x v="3"/>
    <s v="MLE 1401 Amanda Dr Sp 7-11 - LS"/>
    <n v="-442.79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6-30T00:00:00"/>
    <s v="G376"/>
    <x v="2"/>
    <s v="DF22462-251100A"/>
    <x v="19"/>
    <x v="19"/>
    <s v="TIMBER SKY - PHASE 5"/>
    <n v="1497.3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11T00:00:00"/>
    <s v="G376"/>
    <x v="2"/>
    <s v="DF22545-251500B"/>
    <x v="12"/>
    <x v="12"/>
    <s v="ARROWHEAD REPLACEMENT"/>
    <n v="-3316.3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14T00:00:00"/>
    <s v="G376"/>
    <x v="2"/>
    <s v="DF22428-251100A"/>
    <x v="19"/>
    <x v="19"/>
    <s v="OPEN SKY 2&quot; PE MLE"/>
    <n v="8.8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14T00:00:00"/>
    <s v="G376"/>
    <x v="2"/>
    <s v="DH22417-252100A"/>
    <x v="7"/>
    <x v="7"/>
    <s v="2&quot; PVC MAIN LEAK REPAIR AT 2663 STI"/>
    <n v="-32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16T00:00:00"/>
    <s v="G376"/>
    <x v="2"/>
    <s v="DH22418-252100A"/>
    <x v="7"/>
    <x v="7"/>
    <s v="2&quot; PVC MAIN LEAK REPAIR AT 500 ACOM"/>
    <n v="-653.94000000000005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16T00:00:00"/>
    <s v="G376"/>
    <x v="2"/>
    <s v="DP22249-253100A"/>
    <x v="13"/>
    <x v="13"/>
    <s v="Granville Unit 17"/>
    <n v="-352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2T00:00:00"/>
    <s v="G376"/>
    <x v="2"/>
    <s v="DF22085-251100A"/>
    <x v="19"/>
    <x v="19"/>
    <s v="JUNIPER POINT PHASE 2 AND JUNIPER P"/>
    <n v="-547.41999999999996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3T00:00:00"/>
    <s v="G376"/>
    <x v="2"/>
    <s v="DL22546-257100A"/>
    <x v="3"/>
    <x v="3"/>
    <s v="Install Remove 1209 Apache Av - WN"/>
    <n v="-438.77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3T00:00:00"/>
    <s v="G376"/>
    <x v="2"/>
    <s v="DP22478-253100A"/>
    <x v="13"/>
    <x v="13"/>
    <s v="South Ranch 2B"/>
    <n v="-1135.2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31T00:00:00"/>
    <s v="G376"/>
    <x v="2"/>
    <s v="DF22561-251100A"/>
    <x v="19"/>
    <x v="19"/>
    <s v="RANCH AT THE PEAKS REPLACEMENT"/>
    <n v="-2627.52"/>
  </r>
  <r>
    <n v="202511"/>
    <s v="032"/>
    <s v="16025.0106-Plant in Serv-Delay Plnt"/>
    <s v="XX"/>
    <s v="XX"/>
    <s v="0000"/>
    <s v="00000"/>
    <s v="Non Unitized"/>
    <s v="Non-unitized"/>
    <s v="2&quot; PE MAIN Replacement to remove pe"/>
    <s v="Addition"/>
    <s v="Addition-NonUnit"/>
    <d v="2025-11-01T00:00:00"/>
    <d v="2025-10-21T00:00:00"/>
    <s v="G376"/>
    <x v="2"/>
    <s v="DH22591-252100A"/>
    <x v="7"/>
    <x v="7"/>
    <s v="2&quot; PE MAIN Replacement to remove pe"/>
    <n v="4058.25"/>
  </r>
  <r>
    <n v="202511"/>
    <s v="032"/>
    <s v="16025.0106-Plant in Serv-Delay Plnt"/>
    <s v="XX"/>
    <s v="XX"/>
    <s v="0000"/>
    <s v="00000"/>
    <s v="Non Unitized"/>
    <s v="Non-unitized"/>
    <s v="2&quot; PE MAIN replacement to ELIMINATE"/>
    <s v="Addition"/>
    <s v="Addition-NonUnit"/>
    <d v="2025-10-01T00:00:00"/>
    <d v="2025-10-14T00:00:00"/>
    <s v="G376"/>
    <x v="2"/>
    <s v="DH22589-252100A"/>
    <x v="7"/>
    <x v="7"/>
    <s v="2&quot; PE MAIN replacement to ELIMINATE"/>
    <n v="271.95"/>
  </r>
  <r>
    <n v="202511"/>
    <s v="032"/>
    <s v="16025.0106-Plant in Serv-Delay Plnt"/>
    <s v="XX"/>
    <s v="XX"/>
    <s v="0000"/>
    <s v="00000"/>
    <s v="Non Unitized"/>
    <s v="Non-unitized"/>
    <s v="2&quot; PE MLE North Pointe Phase F"/>
    <s v="Addition"/>
    <s v="Addition-NonUnit"/>
    <d v="2025-11-01T00:00:00"/>
    <d v="2025-11-20T00:00:00"/>
    <s v="G376"/>
    <x v="2"/>
    <s v="DH22586-252100A"/>
    <x v="7"/>
    <x v="7"/>
    <s v="2&quot; PE MLE North Pointe Phase F"/>
    <n v="35879"/>
  </r>
  <r>
    <n v="202511"/>
    <s v="032"/>
    <s v="16025.0106-Plant in Serv-Delay Plnt"/>
    <s v="XX"/>
    <s v="XX"/>
    <s v="0000"/>
    <s v="00000"/>
    <s v="Non Unitized"/>
    <s v="Non-unitized"/>
    <s v="2&quot; PE Main Extension at 1642 Linda"/>
    <s v="Addition"/>
    <s v="Addition-NonUnit"/>
    <d v="2025-10-01T00:00:00"/>
    <d v="2025-10-09T00:00:00"/>
    <s v="G376"/>
    <x v="2"/>
    <s v="DH22527-252100A"/>
    <x v="7"/>
    <x v="7"/>
    <s v="2&quot; PE Main Extension at 1642 Linda"/>
    <n v="573.16"/>
  </r>
  <r>
    <n v="202511"/>
    <s v="032"/>
    <s v="16025.0106-Plant in Serv-Delay Plnt"/>
    <s v="XX"/>
    <s v="XX"/>
    <s v="0000"/>
    <s v="00000"/>
    <s v="Non Unitized"/>
    <s v="Non-unitized"/>
    <s v="2&quot; PVC MAIN replacement to kill 1&quot;"/>
    <s v="Addition"/>
    <s v="Addition-NonUnit"/>
    <d v="2025-10-01T00:00:00"/>
    <d v="2025-10-17T00:00:00"/>
    <s v="G376"/>
    <x v="2"/>
    <s v="DH22590-252100A"/>
    <x v="7"/>
    <x v="7"/>
    <s v="2&quot; PVC MAIN replacement to kill 1&quot;"/>
    <n v="771.21"/>
  </r>
  <r>
    <n v="202511"/>
    <s v="032"/>
    <s v="16025.0106-Plant in Serv-Delay Plnt"/>
    <s v="XX"/>
    <s v="XX"/>
    <s v="0000"/>
    <s v="00000"/>
    <s v="Non Unitized"/>
    <s v="Non-unitized"/>
    <s v="2&quot; PVC Replacement on Suffock (Roos"/>
    <s v="Addition"/>
    <s v="Addition-NonUnit"/>
    <d v="2025-10-01T00:00:00"/>
    <d v="2025-10-20T00:00:00"/>
    <s v="G376"/>
    <x v="2"/>
    <s v="DK22556-252406S"/>
    <x v="8"/>
    <x v="8"/>
    <s v="2&quot; PVC Replacement on Suffock (Roos"/>
    <n v="33986.6"/>
  </r>
  <r>
    <n v="202511"/>
    <s v="032"/>
    <s v="16025.0106-Plant in Serv-Delay Plnt"/>
    <s v="XX"/>
    <s v="XX"/>
    <s v="0000"/>
    <s v="00000"/>
    <s v="Non Unitized"/>
    <s v="Non-unitized"/>
    <s v="2&quot; Pe to PVC transition leaking on"/>
    <s v="Addition"/>
    <s v="Addition-NonUnit"/>
    <d v="2025-10-01T00:00:00"/>
    <d v="2025-09-17T00:00:00"/>
    <s v="G376"/>
    <x v="2"/>
    <s v="DH22603-252401S"/>
    <x v="27"/>
    <x v="27"/>
    <s v="2&quot; Pe to PVC transition leaking on"/>
    <n v="335.82"/>
  </r>
  <r>
    <n v="202511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5-10-01T00:00:00"/>
    <d v="2025-10-01T00:00:00"/>
    <s v="G376"/>
    <x v="2"/>
    <s v="252402S"/>
    <x v="6"/>
    <x v="6"/>
    <s v="Drisco Pipe Replacement"/>
    <n v="431072.95"/>
  </r>
  <r>
    <n v="202511"/>
    <s v="032"/>
    <s v="16025.0106-Plant in Serv-Delay Plnt"/>
    <s v="XX"/>
    <s v="XX"/>
    <s v="0000"/>
    <s v="00000"/>
    <s v="Non Unitized"/>
    <s v="Non-unitized"/>
    <s v="GOLDEN MEADOWS TRL 2&quot; PE MLE"/>
    <s v="Addition"/>
    <s v="Addition-NonUnit"/>
    <d v="2025-11-01T00:00:00"/>
    <d v="2025-11-03T00:00:00"/>
    <s v="G376"/>
    <x v="2"/>
    <s v="DF22594-251100A"/>
    <x v="19"/>
    <x v="19"/>
    <s v="GOLDEN MEADOWS TRL 2&quot; PE MLE"/>
    <n v="6939.67"/>
  </r>
  <r>
    <n v="202511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9-01T00:00:00"/>
    <d v="2025-07-16T00:00:00"/>
    <s v="G376"/>
    <x v="2"/>
    <s v="DP22249-253100A"/>
    <x v="13"/>
    <x v="13"/>
    <s v="Granville Unit 17"/>
    <n v="-6582.46"/>
  </r>
  <r>
    <n v="202511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d v="2025-11-01T00:00:00"/>
    <d v="2025-05-13T00:00:00"/>
    <s v="G376"/>
    <x v="2"/>
    <s v="DP22472-253500B"/>
    <x v="9"/>
    <x v="9"/>
    <s v="Hartin/Stetson Relocate"/>
    <n v="6921.53"/>
  </r>
  <r>
    <n v="202511"/>
    <s v="032"/>
    <s v="16025.0106-Plant in Serv-Delay Plnt"/>
    <s v="XX"/>
    <s v="XX"/>
    <s v="0000"/>
    <s v="00000"/>
    <s v="Non Unitized"/>
    <s v="Non-unitized"/>
    <s v="LEAK Repair &amp; Repl - 2216 Gates Ave"/>
    <s v="Addition"/>
    <s v="Addition-NonUnit"/>
    <d v="2025-09-01T00:00:00"/>
    <d v="2025-09-17T00:00:00"/>
    <s v="G376"/>
    <x v="2"/>
    <s v="DK22567-252100A"/>
    <x v="7"/>
    <x v="7"/>
    <s v="LEAK Repair &amp; Repl - 2216 Gates Ave"/>
    <n v="63.93"/>
  </r>
  <r>
    <n v="202511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d v="2025-09-01T00:00:00"/>
    <d v="2024-09-05T00:00:00"/>
    <s v="G376"/>
    <x v="2"/>
    <s v="DF22370-251100A"/>
    <x v="19"/>
    <x v="19"/>
    <s v="EMERGENCY MEADE LN 4&quot; STL MAIN"/>
    <n v="1100.8499999999999"/>
  </r>
  <r>
    <n v="202511"/>
    <s v="032"/>
    <s v="16025.0106-Plant in Serv-Delay Plnt"/>
    <s v="XX"/>
    <s v="XX"/>
    <s v="0000"/>
    <s v="00000"/>
    <s v="Non Unitized"/>
    <s v="Non-unitized"/>
    <s v="MESA TRL 2 INCH RELO"/>
    <s v="Addition"/>
    <s v="Addition-NonUnit"/>
    <d v="2025-11-01T00:00:00"/>
    <d v="2025-11-10T00:00:00"/>
    <s v="G376"/>
    <x v="2"/>
    <s v="DF22621-251100A"/>
    <x v="19"/>
    <x v="19"/>
    <s v="MESA TRL 2 INCH RELO"/>
    <n v="2793.41"/>
  </r>
  <r>
    <n v="202511"/>
    <s v="032"/>
    <s v="16025.0106-Plant in Serv-Delay Plnt"/>
    <s v="XX"/>
    <s v="XX"/>
    <s v="0000"/>
    <s v="00000"/>
    <s v="Non Unitized"/>
    <s v="Non-unitized"/>
    <s v="MLE - Hualapai Shadows"/>
    <s v="Addition"/>
    <s v="Addition-NonUnit"/>
    <d v="2025-11-01T00:00:00"/>
    <d v="2025-11-04T00:00:00"/>
    <s v="G376"/>
    <x v="2"/>
    <s v="DK22547-252100A"/>
    <x v="7"/>
    <x v="7"/>
    <s v="MLE - Hualapai Shadows"/>
    <n v="37910.97"/>
  </r>
  <r>
    <n v="202511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76"/>
    <x v="2"/>
    <s v="DK22574-252100A"/>
    <x v="7"/>
    <x v="7"/>
    <s v="MLE - Southern Vista Tract H"/>
    <n v="45028.67"/>
  </r>
  <r>
    <n v="202511"/>
    <s v="032"/>
    <s v="16025.0106-Plant in Serv-Delay Plnt"/>
    <s v="XX"/>
    <s v="XX"/>
    <s v="0000"/>
    <s v="00000"/>
    <s v="Non Unitized"/>
    <s v="Non-unitized"/>
    <s v="MLE 1551 W Papermill Rd - TY"/>
    <s v="Addition"/>
    <s v="Addition-NonUnit"/>
    <d v="2025-09-01T00:00:00"/>
    <d v="2025-09-29T00:00:00"/>
    <s v="G376"/>
    <x v="2"/>
    <s v="DL22578-257100A"/>
    <x v="3"/>
    <x v="3"/>
    <s v="MLE 1551 W Papermill Rd - TY"/>
    <n v="643.94000000000005"/>
  </r>
  <r>
    <n v="202511"/>
    <s v="032"/>
    <s v="16025.0106-Plant in Serv-Delay Plnt"/>
    <s v="XX"/>
    <s v="XX"/>
    <s v="0000"/>
    <s v="00000"/>
    <s v="Non Unitized"/>
    <s v="Non-unitized"/>
    <s v="MLE 1818 E Arrowhead Ln - PT"/>
    <s v="Addition"/>
    <s v="Addition-NonUnit"/>
    <d v="2025-11-01T00:00:00"/>
    <d v="2025-11-21T00:00:00"/>
    <s v="G376"/>
    <x v="2"/>
    <s v="DL22503-257100A"/>
    <x v="3"/>
    <x v="3"/>
    <s v="MLE 1818 E Arrowhead Ln - PT"/>
    <n v="3108.02"/>
  </r>
  <r>
    <n v="202511"/>
    <s v="032"/>
    <s v="16025.0106-Plant in Serv-Delay Plnt"/>
    <s v="XX"/>
    <s v="XX"/>
    <s v="0000"/>
    <s v="00000"/>
    <s v="Non Unitized"/>
    <s v="Non-unitized"/>
    <s v="MLE 335 E 6th North St - SF"/>
    <s v="Addition"/>
    <s v="Addition-NonUnit"/>
    <d v="2025-10-01T00:00:00"/>
    <d v="2025-10-27T00:00:00"/>
    <s v="G376"/>
    <x v="2"/>
    <s v="DL22542-257100A"/>
    <x v="3"/>
    <x v="3"/>
    <s v="MLE 335 E 6th North St - SF"/>
    <n v="946.7"/>
  </r>
  <r>
    <n v="202511"/>
    <s v="032"/>
    <s v="16025.0106-Plant in Serv-Delay Plnt"/>
    <s v="XX"/>
    <s v="XX"/>
    <s v="0000"/>
    <s v="00000"/>
    <s v="Non Unitized"/>
    <s v="Non-unitized"/>
    <s v="MLE 964 S Mccabe Ln - LS"/>
    <s v="Addition"/>
    <s v="Addition-NonUnit"/>
    <d v="2025-11-01T00:00:00"/>
    <d v="2025-11-18T00:00:00"/>
    <s v="G376"/>
    <x v="2"/>
    <s v="DL22614-257100A"/>
    <x v="3"/>
    <x v="3"/>
    <s v="MLE 964 S Mccabe Ln - LS"/>
    <n v="3682.75"/>
  </r>
  <r>
    <n v="202511"/>
    <s v="032"/>
    <s v="16025.0106-Plant in Serv-Delay Plnt"/>
    <s v="XX"/>
    <s v="XX"/>
    <s v="0000"/>
    <s v="00000"/>
    <s v="Non Unitized"/>
    <s v="Non-unitized"/>
    <s v="MLE Autumn Harvest Subdivision - SF"/>
    <s v="Addition"/>
    <s v="Addition-NonUnit"/>
    <d v="2025-10-01T00:00:00"/>
    <d v="2025-10-17T00:00:00"/>
    <s v="G376"/>
    <x v="2"/>
    <s v="DL22557-257100A"/>
    <x v="3"/>
    <x v="3"/>
    <s v="MLE Autumn Harvest Subdivision - SF"/>
    <n v="-523.57000000000005"/>
  </r>
  <r>
    <n v="202511"/>
    <s v="032"/>
    <s v="16025.0106-Plant in Serv-Delay Plnt"/>
    <s v="XX"/>
    <s v="XX"/>
    <s v="0000"/>
    <s v="00000"/>
    <s v="Non Unitized"/>
    <s v="Non-unitized"/>
    <s v="Main St-Humboldt Relocate"/>
    <s v="Addition"/>
    <s v="Addition-NonUnit"/>
    <d v="2025-10-01T00:00:00"/>
    <d v="2025-09-30T00:00:00"/>
    <s v="G376"/>
    <x v="2"/>
    <s v="DP22209-253100A"/>
    <x v="13"/>
    <x v="13"/>
    <s v="Main St-Humboldt Relocate"/>
    <n v="106348.19"/>
  </r>
  <r>
    <n v="202511"/>
    <s v="032"/>
    <s v="16025.0106-Plant in Serv-Delay Plnt"/>
    <s v="XX"/>
    <s v="XX"/>
    <s v="0000"/>
    <s v="00000"/>
    <s v="Non Unitized"/>
    <s v="Non-unitized"/>
    <s v="Other Distr Eq CP - Bl - Nog"/>
    <s v="Addition"/>
    <s v="Addition-NonUnit"/>
    <d v="2025-11-01T00:00:00"/>
    <d v="2025-11-01T00:00:00"/>
    <s v="G376"/>
    <x v="2"/>
    <s v="256387A"/>
    <x v="17"/>
    <x v="17"/>
    <s v="Other Distr Eq CP - Bl - Nog"/>
    <n v="2986.59"/>
  </r>
  <r>
    <n v="202511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d v="2025-06-01T00:00:00"/>
    <d v="2025-06-01T00:00:00"/>
    <s v="G376"/>
    <x v="2"/>
    <s v="252387A"/>
    <x v="14"/>
    <x v="14"/>
    <s v="Other Distr Eq CP-Bl - King"/>
    <n v="309.62"/>
  </r>
  <r>
    <n v="202511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76"/>
    <x v="2"/>
    <s v="DP22419-253500B"/>
    <x v="9"/>
    <x v="9"/>
    <s v="Pinon Pl Relocate"/>
    <n v="11611.88"/>
  </r>
  <r>
    <n v="202511"/>
    <s v="032"/>
    <s v="16025.0106-Plant in Serv-Delay Plnt"/>
    <s v="XX"/>
    <s v="XX"/>
    <s v="0000"/>
    <s v="00000"/>
    <s v="Non Unitized"/>
    <s v="Non-unitized"/>
    <s v="Ponderosa Meadows"/>
    <s v="Addition"/>
    <s v="Addition-NonUnit"/>
    <d v="2025-09-01T00:00:00"/>
    <d v="2025-07-29T00:00:00"/>
    <s v="G376"/>
    <x v="2"/>
    <s v="DP21892-253100A"/>
    <x v="13"/>
    <x v="13"/>
    <s v="Ponderosa Meadows"/>
    <n v="-30.91"/>
  </r>
  <r>
    <n v="202511"/>
    <s v="032"/>
    <s v="16025.0106-Plant in Serv-Delay Plnt"/>
    <s v="XX"/>
    <s v="XX"/>
    <s v="0000"/>
    <s v="00000"/>
    <s v="Non Unitized"/>
    <s v="Non-unitized"/>
    <s v="Pronghorn Ranch, Phase 3"/>
    <s v="Addition"/>
    <s v="Addition-NonUnit"/>
    <d v="2025-10-01T00:00:00"/>
    <d v="2025-10-06T00:00:00"/>
    <s v="G376"/>
    <x v="2"/>
    <s v="DP22496-253100A"/>
    <x v="13"/>
    <x v="13"/>
    <s v="Pronghorn Ranch, Phase 3"/>
    <n v="6320.39"/>
  </r>
  <r>
    <n v="202511"/>
    <s v="032"/>
    <s v="16025.0106-Plant in Serv-Delay Plnt"/>
    <s v="XX"/>
    <s v="XX"/>
    <s v="0000"/>
    <s v="00000"/>
    <s v="Non Unitized"/>
    <s v="Non-unitized"/>
    <s v="RELOCATING 65' OF 2&quot; FB FOREST RD S"/>
    <s v="Addition"/>
    <s v="Addition-NonUnit"/>
    <d v="2025-10-01T00:00:00"/>
    <d v="2025-10-06T00:00:00"/>
    <s v="G376"/>
    <x v="2"/>
    <s v="DV22599-255100A"/>
    <x v="10"/>
    <x v="10"/>
    <s v="RELOCATING 65' OF 2&quot; FB FOREST RD S"/>
    <n v="6023.06"/>
  </r>
  <r>
    <n v="202511"/>
    <s v="032"/>
    <s v="16025.0106-Plant in Serv-Delay Plnt"/>
    <s v="XX"/>
    <s v="XX"/>
    <s v="0000"/>
    <s v="00000"/>
    <s v="Non Unitized"/>
    <s v="Non-unitized"/>
    <s v="REPAIR HIT 1&quot; PVC MAIN 1739 RUBY LN"/>
    <s v="Addition"/>
    <s v="Addition-NonUnit"/>
    <d v="2025-09-01T00:00:00"/>
    <d v="2025-08-22T00:00:00"/>
    <s v="G376"/>
    <x v="2"/>
    <s v="DH22584-252100A"/>
    <x v="7"/>
    <x v="7"/>
    <s v="REPAIR HIT 1&quot; PVC MAIN 1739 RUBY LN"/>
    <n v="508.93"/>
  </r>
  <r>
    <n v="202511"/>
    <s v="032"/>
    <s v="16025.0106-Plant in Serv-Delay Plnt"/>
    <s v="XX"/>
    <s v="XX"/>
    <s v="0000"/>
    <s v="00000"/>
    <s v="Non Unitized"/>
    <s v="Non-unitized"/>
    <s v="Relocate 4&quot; PE Gas Main Along N. Lo"/>
    <s v="Addition"/>
    <s v="Addition-NonUnit"/>
    <d v="2025-10-01T00:00:00"/>
    <d v="2025-10-27T00:00:00"/>
    <s v="G376"/>
    <x v="2"/>
    <s v="DS22611-256100A"/>
    <x v="24"/>
    <x v="24"/>
    <s v="Relocate 4&quot; PE Gas Main Along N. Lo"/>
    <n v="83764.83"/>
  </r>
  <r>
    <n v="202511"/>
    <s v="032"/>
    <s v="16025.0106-Plant in Serv-Delay Plnt"/>
    <s v="XX"/>
    <s v="XX"/>
    <s v="0000"/>
    <s v="00000"/>
    <s v="Non Unitized"/>
    <s v="Non-unitized"/>
    <s v="Remove Gas Valve in Front of 2338 C"/>
    <s v="Addition"/>
    <s v="Addition-NonUnit"/>
    <d v="2025-11-01T00:00:00"/>
    <d v="2025-07-11T00:00:00"/>
    <s v="G376"/>
    <x v="2"/>
    <s v="DS22522-256101A"/>
    <x v="26"/>
    <x v="26"/>
    <s v="Remove Gas Valve in Front of 2338 C"/>
    <n v="246.76"/>
  </r>
  <r>
    <n v="202511"/>
    <s v="032"/>
    <s v="16025.0106-Plant in Serv-Delay Plnt"/>
    <s v="XX"/>
    <s v="XX"/>
    <s v="0000"/>
    <s v="00000"/>
    <s v="Non Unitized"/>
    <s v="Non-unitized"/>
    <s v="Repair leak on tee and 90 at inters"/>
    <s v="Addition"/>
    <s v="Addition-NonUnit"/>
    <d v="2025-11-01T00:00:00"/>
    <d v="2025-10-20T00:00:00"/>
    <s v="G376"/>
    <x v="2"/>
    <s v="DH22617-252100A"/>
    <x v="7"/>
    <x v="7"/>
    <s v="Repair leak on tee and 90 at inters"/>
    <n v="1260.79"/>
  </r>
  <r>
    <n v="202511"/>
    <s v="032"/>
    <s v="16025.0106-Plant in Serv-Delay Plnt"/>
    <s v="XX"/>
    <s v="XX"/>
    <s v="0000"/>
    <s v="00000"/>
    <s v="Non Unitized"/>
    <s v="Non-unitized"/>
    <s v="SI - Hualapai Mountain Extension"/>
    <s v="Addition"/>
    <s v="Addition-NonUnit"/>
    <d v="2025-11-01T00:00:00"/>
    <d v="2025-11-14T00:00:00"/>
    <s v="G376"/>
    <x v="2"/>
    <s v="DK22549-252400S"/>
    <x v="11"/>
    <x v="11"/>
    <s v="SI - Hualapai Mountain Extension"/>
    <n v="76402.16"/>
  </r>
  <r>
    <n v="202511"/>
    <s v="032"/>
    <s v="16025.0106-Plant in Serv-Delay Plnt"/>
    <s v="XX"/>
    <s v="XX"/>
    <s v="0000"/>
    <s v="00000"/>
    <s v="Non Unitized"/>
    <s v="Non-unitized"/>
    <s v="SIXTH AND MAIN ST 3&quot; RELO"/>
    <s v="Addition"/>
    <s v="Addition-NonUnit"/>
    <d v="2025-10-01T00:00:00"/>
    <d v="2025-10-22T00:00:00"/>
    <s v="G376"/>
    <x v="2"/>
    <s v="DF22613-251100A"/>
    <x v="19"/>
    <x v="19"/>
    <s v="SIXTH AND MAIN ST 3&quot; RELO"/>
    <n v="8267.59"/>
  </r>
  <r>
    <n v="202511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76"/>
    <x v="2"/>
    <s v="DP22441-253100A"/>
    <x v="13"/>
    <x v="13"/>
    <s v="Stringfield Ph1B"/>
    <n v="222.93"/>
  </r>
  <r>
    <n v="202511"/>
    <s v="032"/>
    <s v="16025.0106-Plant in Serv-Delay Plnt"/>
    <s v="XX"/>
    <s v="XX"/>
    <s v="0000"/>
    <s v="00000"/>
    <s v="Non Unitized"/>
    <s v="Non-unitized"/>
    <s v="The Plateau 4&quot; Relocation"/>
    <s v="Addition"/>
    <s v="Addition-NonUnit"/>
    <d v="2025-11-01T00:00:00"/>
    <d v="2025-10-21T00:00:00"/>
    <s v="G376"/>
    <x v="2"/>
    <s v="DV22164-255100A"/>
    <x v="10"/>
    <x v="10"/>
    <s v="The Plateau 4&quot; Relocation"/>
    <n v="7926.68"/>
  </r>
  <r>
    <n v="202511"/>
    <s v="032"/>
    <s v="16025.0106-Plant in Serv-Delay Plnt"/>
    <s v="XX"/>
    <s v="XX"/>
    <s v="0000"/>
    <s v="00000"/>
    <s v="Non Unitized"/>
    <s v="Non-unitized"/>
    <s v="Thumb Butte Rd &amp; Country Club Cir R"/>
    <s v="Addition"/>
    <s v="Addition-NonUnit"/>
    <d v="2025-11-01T00:00:00"/>
    <d v="2025-09-15T00:00:00"/>
    <s v="G376"/>
    <x v="2"/>
    <s v="DP22597-253100A"/>
    <x v="13"/>
    <x v="13"/>
    <s v="Thumb Butte Rd &amp; Country Club Cir R"/>
    <n v="15386.73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2387A"/>
    <x v="14"/>
    <x v="14"/>
    <s v="Other Distr Eq CP-Bl - King"/>
    <n v="-9303.57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7387A"/>
    <x v="18"/>
    <x v="18"/>
    <s v="Other Distr Equip CP-Bl - SL"/>
    <n v="-881.7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3T00:00:00"/>
    <s v="G376"/>
    <x v="2"/>
    <s v="DP22443-253100A"/>
    <x v="13"/>
    <x v="13"/>
    <s v="Astoria 2A"/>
    <n v="-63440.29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5T00:00:00"/>
    <s v="G376"/>
    <x v="2"/>
    <s v="DS22529-256100A"/>
    <x v="24"/>
    <x v="24"/>
    <s v="Lower Exposed 2&quot; STL Gas Main &amp; Aba"/>
    <n v="-30220.04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7-24T00:00:00"/>
    <s v="G376"/>
    <x v="2"/>
    <s v="DK22530-252406S"/>
    <x v="8"/>
    <x v="8"/>
    <s v="PVC Replacement on Ames (Melody to"/>
    <n v="-133764.67000000001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7-28T00:00:00"/>
    <s v="G376"/>
    <x v="2"/>
    <s v="DK22525-252100A"/>
    <x v="7"/>
    <x v="7"/>
    <s v="MLE - Rancho Santa Fe Tract G"/>
    <n v="-114238.13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8-14T00:00:00"/>
    <s v="G376"/>
    <x v="2"/>
    <s v="DF22517-251100A"/>
    <x v="19"/>
    <x v="19"/>
    <s v="AUTUMN DR 2&quot; PE MLE"/>
    <n v="-11447.27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3T00:00:00"/>
    <s v="G376"/>
    <x v="2"/>
    <s v="DP22443-253100A"/>
    <x v="13"/>
    <x v="13"/>
    <s v="Astoria 2A"/>
    <n v="-1927.4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4T00:00:00"/>
    <s v="G376"/>
    <x v="2"/>
    <s v="DK22530-252406S"/>
    <x v="8"/>
    <x v="8"/>
    <s v="PVC Replacement on Ames (Melody to"/>
    <n v="-43701.86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5T00:00:00"/>
    <s v="G376"/>
    <x v="2"/>
    <s v="DS22529-256100A"/>
    <x v="24"/>
    <x v="24"/>
    <s v="Lower Exposed 2&quot; STL Gas Main &amp; Aba"/>
    <n v="-7531.4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8T00:00:00"/>
    <s v="G376"/>
    <x v="2"/>
    <s v="DK22525-252100A"/>
    <x v="7"/>
    <x v="7"/>
    <s v="MLE - Rancho Santa Fe Tract G"/>
    <n v="-4072.44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8-14T00:00:00"/>
    <s v="G376"/>
    <x v="2"/>
    <s v="DF22517-251100A"/>
    <x v="19"/>
    <x v="19"/>
    <s v="AUTUMN DR 2&quot; PE MLE"/>
    <n v="-1622.4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8-27T00:00:00"/>
    <s v="G376"/>
    <x v="2"/>
    <s v="DS22585-256100A"/>
    <x v="24"/>
    <x v="24"/>
    <s v="Replace 3' of 2&quot; STL Gas Main at 30"/>
    <n v="-3812.94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76"/>
    <x v="2"/>
    <s v="251387A"/>
    <x v="21"/>
    <x v="21"/>
    <s v="Other Distr Equip CP-Bl - Flag"/>
    <n v="-3982.81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76"/>
    <x v="2"/>
    <s v="253387A"/>
    <x v="15"/>
    <x v="15"/>
    <s v="Other Distr Equip CP-Bl-Pres"/>
    <n v="-1789.97"/>
  </r>
  <r>
    <n v="202512"/>
    <s v="032"/>
    <s v="16025.0106-Plant in Serv-Delay Plnt"/>
    <s v="XX"/>
    <s v="XX"/>
    <s v="0000"/>
    <s v="00000"/>
    <s v="Non Unitized"/>
    <s v="Non-unitized"/>
    <s v="2&quot; PE MAIN replacement to kill 1&quot; d"/>
    <s v="Addition"/>
    <s v="Addition-NonUnit"/>
    <d v="2025-10-01T00:00:00"/>
    <d v="2025-09-19T00:00:00"/>
    <s v="G376"/>
    <x v="2"/>
    <s v="DH22588-252100A"/>
    <x v="7"/>
    <x v="7"/>
    <s v="2&quot; PE MAIN replacement to kill 1&quot; d"/>
    <n v="776.03"/>
  </r>
  <r>
    <n v="202512"/>
    <s v="032"/>
    <s v="16025.0106-Plant in Serv-Delay Plnt"/>
    <s v="XX"/>
    <s v="XX"/>
    <s v="0000"/>
    <s v="00000"/>
    <s v="Non Unitized"/>
    <s v="Non-unitized"/>
    <s v="2&quot; PE MLE North Pointe Phase F"/>
    <s v="Addition"/>
    <s v="Addition-NonUnit"/>
    <d v="2025-11-01T00:00:00"/>
    <d v="2025-11-20T00:00:00"/>
    <s v="G376"/>
    <x v="2"/>
    <s v="DH22586-252100A"/>
    <x v="7"/>
    <x v="7"/>
    <s v="2&quot; PE MLE North Pointe Phase F"/>
    <n v="22437.25"/>
  </r>
  <r>
    <n v="202512"/>
    <s v="032"/>
    <s v="16025.0106-Plant in Serv-Delay Plnt"/>
    <s v="XX"/>
    <s v="XX"/>
    <s v="0000"/>
    <s v="00000"/>
    <s v="Non Unitized"/>
    <s v="Non-unitized"/>
    <s v="2&quot; PVC MAIN replacement to kill 1&quot;"/>
    <s v="Addition"/>
    <s v="Addition-NonUnit"/>
    <d v="2025-10-01T00:00:00"/>
    <d v="2025-10-17T00:00:00"/>
    <s v="G376"/>
    <x v="2"/>
    <s v="DH22590-252100A"/>
    <x v="7"/>
    <x v="7"/>
    <s v="2&quot; PVC MAIN replacement to kill 1&quot;"/>
    <n v="49.42"/>
  </r>
  <r>
    <n v="202512"/>
    <s v="032"/>
    <s v="16025.0106-Plant in Serv-Delay Plnt"/>
    <s v="XX"/>
    <s v="XX"/>
    <s v="0000"/>
    <s v="00000"/>
    <s v="Non Unitized"/>
    <s v="Non-unitized"/>
    <s v="2&quot; PVC Replacement on Suffock (Bent"/>
    <s v="Addition"/>
    <s v="Addition-NonUnit"/>
    <d v="2025-12-01T00:00:00"/>
    <d v="2025-12-11T00:00:00"/>
    <s v="G376"/>
    <x v="2"/>
    <s v="DK22592-252406S"/>
    <x v="8"/>
    <x v="8"/>
    <s v="2&quot; PVC Replacement on Suffock (Bent"/>
    <n v="52395.11"/>
  </r>
  <r>
    <n v="202512"/>
    <s v="032"/>
    <s v="16025.0106-Plant in Serv-Delay Plnt"/>
    <s v="XX"/>
    <s v="XX"/>
    <s v="0000"/>
    <s v="00000"/>
    <s v="Non Unitized"/>
    <s v="Non-unitized"/>
    <s v="2&quot; PVC Replacement on Suffock (Roos"/>
    <s v="Addition"/>
    <s v="Addition-NonUnit"/>
    <d v="2025-10-01T00:00:00"/>
    <d v="2025-10-20T00:00:00"/>
    <s v="G376"/>
    <x v="2"/>
    <s v="DK22556-252406S"/>
    <x v="8"/>
    <x v="8"/>
    <s v="2&quot; PVC Replacement on Suffock (Roos"/>
    <n v="11987.05"/>
  </r>
  <r>
    <n v="202512"/>
    <s v="032"/>
    <s v="16025.0106-Plant in Serv-Delay Plnt"/>
    <s v="XX"/>
    <s v="XX"/>
    <s v="0000"/>
    <s v="00000"/>
    <s v="Non Unitized"/>
    <s v="Non-unitized"/>
    <s v="2&quot; Pe to PVC transition leaking on"/>
    <s v="Addition"/>
    <s v="Addition-NonUnit"/>
    <d v="2025-10-01T00:00:00"/>
    <d v="2025-09-17T00:00:00"/>
    <s v="G376"/>
    <x v="2"/>
    <s v="DH22603-252401S"/>
    <x v="27"/>
    <x v="27"/>
    <s v="2&quot; Pe to PVC transition leaking on"/>
    <n v="12138.85"/>
  </r>
  <r>
    <n v="202512"/>
    <s v="032"/>
    <s v="16025.0106-Plant in Serv-Delay Plnt"/>
    <s v="XX"/>
    <s v="XX"/>
    <s v="0000"/>
    <s v="00000"/>
    <s v="Non Unitized"/>
    <s v="Non-unitized"/>
    <s v="2&quot; RELO OF 250' AT 2800 N EL PASO F"/>
    <s v="Addition"/>
    <s v="Addition-NonUnit"/>
    <d v="2025-12-01T00:00:00"/>
    <d v="2025-12-13T00:00:00"/>
    <s v="G376"/>
    <x v="2"/>
    <s v="DF22624-251100A"/>
    <x v="19"/>
    <x v="19"/>
    <s v="2&quot; RELO OF 250' AT 2800 N EL PASO F"/>
    <n v="8028.4"/>
  </r>
  <r>
    <n v="202512"/>
    <s v="032"/>
    <s v="16025.0106-Plant in Serv-Delay Plnt"/>
    <s v="XX"/>
    <s v="XX"/>
    <s v="0000"/>
    <s v="00000"/>
    <s v="Non Unitized"/>
    <s v="Non-unitized"/>
    <s v="GOLDEN MEADOWS TRL 2&quot; PE MLE"/>
    <s v="Addition"/>
    <s v="Addition-NonUnit"/>
    <d v="2025-11-01T00:00:00"/>
    <d v="2025-11-03T00:00:00"/>
    <s v="G376"/>
    <x v="2"/>
    <s v="DF22594-251100A"/>
    <x v="19"/>
    <x v="19"/>
    <s v="GOLDEN MEADOWS TRL 2&quot; PE MLE"/>
    <n v="2163.04"/>
  </r>
  <r>
    <n v="202512"/>
    <s v="032"/>
    <s v="16025.0106-Plant in Serv-Delay Plnt"/>
    <s v="XX"/>
    <s v="XX"/>
    <s v="0000"/>
    <s v="00000"/>
    <s v="Non Unitized"/>
    <s v="Non-unitized"/>
    <s v="Instal Bypass on 2in STL Gas Main o"/>
    <s v="Addition"/>
    <s v="Addition-NonUnit"/>
    <d v="2025-12-01T00:00:00"/>
    <d v="2025-11-16T00:00:00"/>
    <s v="G376"/>
    <x v="2"/>
    <s v="DS22631-256500B"/>
    <x v="28"/>
    <x v="28"/>
    <s v="Instal Bypass on 2in STL Gas Main o"/>
    <n v="9812.33"/>
  </r>
  <r>
    <n v="202512"/>
    <s v="032"/>
    <s v="16025.0106-Plant in Serv-Delay Plnt"/>
    <s v="XX"/>
    <s v="XX"/>
    <s v="0000"/>
    <s v="00000"/>
    <s v="Non Unitized"/>
    <s v="Non-unitized"/>
    <s v="LEAK Repair &amp; Repl - Int. of Roosev"/>
    <s v="Addition"/>
    <s v="Addition-NonUnit"/>
    <d v="2025-12-01T00:00:00"/>
    <d v="2025-12-12T00:00:00"/>
    <s v="G376"/>
    <x v="2"/>
    <s v="DK22636-252100A"/>
    <x v="7"/>
    <x v="7"/>
    <s v="LEAK Repair &amp; Repl - Int. of Roosev"/>
    <n v="7773.99"/>
  </r>
  <r>
    <n v="202512"/>
    <s v="032"/>
    <s v="16025.0106-Plant in Serv-Delay Plnt"/>
    <s v="XX"/>
    <s v="XX"/>
    <s v="0000"/>
    <s v="00000"/>
    <s v="Non Unitized"/>
    <s v="Non-unitized"/>
    <s v="LEAK Repair &amp; Repl - Sierra Vista &amp;"/>
    <s v="Addition"/>
    <s v="Addition-NonUnit"/>
    <d v="2025-09-01T00:00:00"/>
    <d v="2025-09-03T00:00:00"/>
    <s v="G376"/>
    <x v="2"/>
    <s v="DK22558-252100A"/>
    <x v="7"/>
    <x v="7"/>
    <s v="LEAK Repair &amp; Repl - Sierra Vista &amp;"/>
    <n v="1666.68"/>
  </r>
  <r>
    <n v="202512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d v="2025-09-01T00:00:00"/>
    <d v="2025-07-16T00:00:00"/>
    <s v="G376"/>
    <x v="2"/>
    <s v="DP22249-253100A"/>
    <x v="13"/>
    <x v="13"/>
    <s v="Granville Unit 17"/>
    <n v="6582.46"/>
  </r>
  <r>
    <n v="202512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d v="2025-11-01T00:00:00"/>
    <d v="2025-05-13T00:00:00"/>
    <s v="G376"/>
    <x v="2"/>
    <s v="DP22472-253500B"/>
    <x v="9"/>
    <x v="9"/>
    <s v="Hartin/Stetson Relocate"/>
    <n v="-6921.53"/>
  </r>
  <r>
    <n v="202512"/>
    <s v="032"/>
    <s v="16025.0106-Plant in Serv-Delay Plnt"/>
    <s v="XX"/>
    <s v="XX"/>
    <s v="0000"/>
    <s v="00000"/>
    <s v="Non Unitized"/>
    <s v="Non-unitized"/>
    <s v="MESA TRL 2 INCH RELO"/>
    <s v="Addition"/>
    <s v="Addition-NonUnit"/>
    <d v="2025-11-01T00:00:00"/>
    <d v="2025-11-10T00:00:00"/>
    <s v="G376"/>
    <x v="2"/>
    <s v="DF22621-251100A"/>
    <x v="19"/>
    <x v="19"/>
    <s v="MESA TRL 2 INCH RELO"/>
    <n v="4439.84"/>
  </r>
  <r>
    <n v="202512"/>
    <s v="032"/>
    <s v="16025.0106-Plant in Serv-Delay Plnt"/>
    <s v="XX"/>
    <s v="XX"/>
    <s v="0000"/>
    <s v="00000"/>
    <s v="Non Unitized"/>
    <s v="Non-unitized"/>
    <s v="MLE - Hualapai Shadows"/>
    <s v="Addition"/>
    <s v="Addition-NonUnit"/>
    <d v="2025-11-01T00:00:00"/>
    <d v="2025-11-04T00:00:00"/>
    <s v="G376"/>
    <x v="2"/>
    <s v="DK22547-252100A"/>
    <x v="7"/>
    <x v="7"/>
    <s v="MLE - Hualapai Shadows"/>
    <n v="391.38"/>
  </r>
  <r>
    <n v="202512"/>
    <s v="032"/>
    <s v="16025.0106-Plant in Serv-Delay Plnt"/>
    <s v="XX"/>
    <s v="XX"/>
    <s v="0000"/>
    <s v="00000"/>
    <s v="Non Unitized"/>
    <s v="Non-unitized"/>
    <s v="MLE - Serena Grace Meadows"/>
    <s v="Addition"/>
    <s v="Addition-NonUnit"/>
    <d v="2025-12-01T00:00:00"/>
    <d v="2025-12-10T00:00:00"/>
    <s v="G376"/>
    <x v="2"/>
    <s v="DK22616-252100A"/>
    <x v="7"/>
    <x v="7"/>
    <s v="MLE - Serena Grace Meadows"/>
    <n v="53505.88"/>
  </r>
  <r>
    <n v="202512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76"/>
    <x v="2"/>
    <s v="DK22574-252100A"/>
    <x v="7"/>
    <x v="7"/>
    <s v="MLE - Southern Vista Tract H"/>
    <n v="5940.13"/>
  </r>
  <r>
    <n v="202512"/>
    <s v="032"/>
    <s v="16025.0106-Plant in Serv-Delay Plnt"/>
    <s v="XX"/>
    <s v="XX"/>
    <s v="0000"/>
    <s v="00000"/>
    <s v="Non Unitized"/>
    <s v="Non-unitized"/>
    <s v="MLE 1818 E Arrowhead Ln - PT"/>
    <s v="Addition"/>
    <s v="Addition-NonUnit"/>
    <d v="2025-11-01T00:00:00"/>
    <d v="2025-11-21T00:00:00"/>
    <s v="G376"/>
    <x v="2"/>
    <s v="DL22503-257100A"/>
    <x v="3"/>
    <x v="3"/>
    <s v="MLE 1818 E Arrowhead Ln - PT"/>
    <n v="1327.9"/>
  </r>
  <r>
    <n v="202512"/>
    <s v="032"/>
    <s v="16025.0106-Plant in Serv-Delay Plnt"/>
    <s v="XX"/>
    <s v="XX"/>
    <s v="0000"/>
    <s v="00000"/>
    <s v="Non Unitized"/>
    <s v="Non-unitized"/>
    <s v="MLE 335 E 6th North St - SF"/>
    <s v="Addition"/>
    <s v="Addition-NonUnit"/>
    <d v="2025-10-01T00:00:00"/>
    <d v="2025-10-27T00:00:00"/>
    <s v="G376"/>
    <x v="2"/>
    <s v="DL22542-257100A"/>
    <x v="3"/>
    <x v="3"/>
    <s v="MLE 335 E 6th North St - SF"/>
    <n v="299.27"/>
  </r>
  <r>
    <n v="202512"/>
    <s v="032"/>
    <s v="16025.0106-Plant in Serv-Delay Plnt"/>
    <s v="XX"/>
    <s v="XX"/>
    <s v="0000"/>
    <s v="00000"/>
    <s v="Non Unitized"/>
    <s v="Non-unitized"/>
    <s v="MLE 964 S Mccabe Ln - LS"/>
    <s v="Addition"/>
    <s v="Addition-NonUnit"/>
    <d v="2025-11-01T00:00:00"/>
    <d v="2025-11-18T00:00:00"/>
    <s v="G376"/>
    <x v="2"/>
    <s v="DL22614-257100A"/>
    <x v="3"/>
    <x v="3"/>
    <s v="MLE 964 S Mccabe Ln - LS"/>
    <n v="1140.03"/>
  </r>
  <r>
    <n v="202512"/>
    <s v="032"/>
    <s v="16025.0106-Plant in Serv-Delay Plnt"/>
    <s v="XX"/>
    <s v="XX"/>
    <s v="0000"/>
    <s v="00000"/>
    <s v="Non Unitized"/>
    <s v="Non-unitized"/>
    <s v="MLE Autumn Harvest Subdivision - SF"/>
    <s v="Addition"/>
    <s v="Addition-NonUnit"/>
    <d v="2025-10-01T00:00:00"/>
    <d v="2025-10-17T00:00:00"/>
    <s v="G376"/>
    <x v="2"/>
    <s v="DL22557-257100A"/>
    <x v="3"/>
    <x v="3"/>
    <s v="MLE Autumn Harvest Subdivision - SF"/>
    <n v="-306.58999999999997"/>
  </r>
  <r>
    <n v="202512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d v="2025-06-01T00:00:00"/>
    <d v="2025-06-01T00:00:00"/>
    <s v="G376"/>
    <x v="2"/>
    <s v="252387A"/>
    <x v="14"/>
    <x v="14"/>
    <s v="Other Distr Eq CP-Bl - King"/>
    <n v="1160"/>
  </r>
  <r>
    <n v="202512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76"/>
    <x v="2"/>
    <s v="DP22419-253500B"/>
    <x v="9"/>
    <x v="9"/>
    <s v="Pinon Pl Relocate"/>
    <n v="1810.86"/>
  </r>
  <r>
    <n v="202512"/>
    <s v="032"/>
    <s v="16025.0106-Plant in Serv-Delay Plnt"/>
    <s v="XX"/>
    <s v="XX"/>
    <s v="0000"/>
    <s v="00000"/>
    <s v="Non Unitized"/>
    <s v="Non-unitized"/>
    <s v="Pronghorn Ranch, Phase 3"/>
    <s v="Addition"/>
    <s v="Addition-NonUnit"/>
    <d v="2025-10-01T00:00:00"/>
    <d v="2025-10-06T00:00:00"/>
    <s v="G376"/>
    <x v="2"/>
    <s v="DP22496-253100A"/>
    <x v="13"/>
    <x v="13"/>
    <s v="Pronghorn Ranch, Phase 3"/>
    <n v="153.81"/>
  </r>
  <r>
    <n v="202512"/>
    <s v="032"/>
    <s v="16025.0106-Plant in Serv-Delay Plnt"/>
    <s v="XX"/>
    <s v="XX"/>
    <s v="0000"/>
    <s v="00000"/>
    <s v="Non Unitized"/>
    <s v="Non-unitized"/>
    <s v="Relocate 4&quot; PE Gas Main Along N. Lo"/>
    <s v="Addition"/>
    <s v="Addition-NonUnit"/>
    <d v="2025-10-01T00:00:00"/>
    <d v="2025-10-27T00:00:00"/>
    <s v="G376"/>
    <x v="2"/>
    <s v="DS22611-256100A"/>
    <x v="24"/>
    <x v="24"/>
    <s v="Relocate 4&quot; PE Gas Main Along N. Lo"/>
    <n v="22032.92"/>
  </r>
  <r>
    <n v="202512"/>
    <s v="032"/>
    <s v="16025.0106-Plant in Serv-Delay Plnt"/>
    <s v="XX"/>
    <s v="XX"/>
    <s v="0000"/>
    <s v="00000"/>
    <s v="Non Unitized"/>
    <s v="Non-unitized"/>
    <s v="Remove Gas Valve at Southwest corne"/>
    <s v="Addition"/>
    <s v="Addition-NonUnit"/>
    <d v="2025-12-01T00:00:00"/>
    <d v="2025-12-16T00:00:00"/>
    <s v="G376"/>
    <x v="2"/>
    <s v="DS22565-256101A"/>
    <x v="26"/>
    <x v="26"/>
    <s v="Remove Gas Valve at Southwest corne"/>
    <n v="7158.1"/>
  </r>
  <r>
    <n v="202512"/>
    <s v="032"/>
    <s v="16025.0106-Plant in Serv-Delay Plnt"/>
    <s v="XX"/>
    <s v="XX"/>
    <s v="0000"/>
    <s v="00000"/>
    <s v="Non Unitized"/>
    <s v="Non-unitized"/>
    <s v="Repair leak on tee and 90 at inters"/>
    <s v="Addition"/>
    <s v="Addition-NonUnit"/>
    <d v="2025-11-01T00:00:00"/>
    <d v="2025-10-20T00:00:00"/>
    <s v="G376"/>
    <x v="2"/>
    <s v="DH22617-252100A"/>
    <x v="7"/>
    <x v="7"/>
    <s v="Repair leak on tee and 90 at inters"/>
    <n v="401.04"/>
  </r>
  <r>
    <n v="202512"/>
    <s v="032"/>
    <s v="16025.0106-Plant in Serv-Delay Plnt"/>
    <s v="XX"/>
    <s v="XX"/>
    <s v="0000"/>
    <s v="00000"/>
    <s v="Non Unitized"/>
    <s v="Non-unitized"/>
    <s v="SI - Hualapai Mountain Extension"/>
    <s v="Addition"/>
    <s v="Addition-NonUnit"/>
    <d v="2025-11-01T00:00:00"/>
    <d v="2025-11-14T00:00:00"/>
    <s v="G376"/>
    <x v="2"/>
    <s v="DK22549-252400S"/>
    <x v="11"/>
    <x v="11"/>
    <s v="SI - Hualapai Mountain Extension"/>
    <n v="9574.59"/>
  </r>
  <r>
    <n v="202512"/>
    <s v="032"/>
    <s v="16025.0106-Plant in Serv-Delay Plnt"/>
    <s v="XX"/>
    <s v="XX"/>
    <s v="0000"/>
    <s v="00000"/>
    <s v="Non Unitized"/>
    <s v="Non-unitized"/>
    <s v="SIXTH AND MAIN ST 3&quot; RELO"/>
    <s v="Addition"/>
    <s v="Addition-NonUnit"/>
    <d v="2025-10-01T00:00:00"/>
    <d v="2025-10-22T00:00:00"/>
    <s v="G376"/>
    <x v="2"/>
    <s v="DF22613-251100A"/>
    <x v="19"/>
    <x v="19"/>
    <s v="SIXTH AND MAIN ST 3&quot; RELO"/>
    <n v="1913.29"/>
  </r>
  <r>
    <n v="202512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76"/>
    <x v="2"/>
    <s v="DP22441-253100A"/>
    <x v="13"/>
    <x v="13"/>
    <s v="Stringfield Ph1B"/>
    <n v="-201.48"/>
  </r>
  <r>
    <n v="202512"/>
    <s v="032"/>
    <s v="16025.0106-Plant in Serv-Delay Plnt"/>
    <s v="XX"/>
    <s v="XX"/>
    <s v="0000"/>
    <s v="00000"/>
    <s v="Non Unitized"/>
    <s v="Non-unitized"/>
    <s v="The Plateau 4&quot; Relocation"/>
    <s v="Addition"/>
    <s v="Addition-NonUnit"/>
    <d v="2025-11-01T00:00:00"/>
    <d v="2025-10-21T00:00:00"/>
    <s v="G376"/>
    <x v="2"/>
    <s v="DV22164-255100A"/>
    <x v="10"/>
    <x v="10"/>
    <s v="The Plateau 4&quot; Relocation"/>
    <n v="35192.57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2387A"/>
    <x v="14"/>
    <x v="14"/>
    <s v="Other Distr Eq CP-Bl - King"/>
    <n v="-309.6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12T00:00:00"/>
    <s v="G376"/>
    <x v="2"/>
    <s v="DK22490-252100A"/>
    <x v="7"/>
    <x v="7"/>
    <s v="LEAK Repair &amp; Repl - Intersection o"/>
    <n v="-16704.84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7-29T00:00:00"/>
    <s v="G376"/>
    <x v="2"/>
    <s v="DP21892-253100A"/>
    <x v="13"/>
    <x v="13"/>
    <s v="Ponderosa Meadows"/>
    <n v="-19333.33000000000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6-12T00:00:00"/>
    <s v="G376"/>
    <x v="2"/>
    <s v="DK22490-252100A"/>
    <x v="7"/>
    <x v="7"/>
    <s v="LEAK Repair &amp; Repl - Intersection o"/>
    <n v="-106.8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9T00:00:00"/>
    <s v="G376"/>
    <x v="2"/>
    <s v="DP21892-253100A"/>
    <x v="13"/>
    <x v="13"/>
    <s v="Ponderosa Meadows"/>
    <n v="-1030.9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8-22T00:00:00"/>
    <s v="G376"/>
    <x v="2"/>
    <s v="DH22584-252100A"/>
    <x v="7"/>
    <x v="7"/>
    <s v="REPAIR HIT 1&quot; PVC MAIN 1739 RUBY LN"/>
    <n v="-1648.7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9-03T00:00:00"/>
    <s v="G376"/>
    <x v="2"/>
    <s v="DK22555-252406S"/>
    <x v="8"/>
    <x v="8"/>
    <s v="2&quot; PVC Abandonment on Ames (Rooseve"/>
    <n v="-18520.53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9-17T00:00:00"/>
    <s v="G376"/>
    <x v="2"/>
    <s v="DK22567-252100A"/>
    <x v="7"/>
    <x v="7"/>
    <s v="LEAK Repair &amp; Repl - 2216 Gates Ave"/>
    <n v="-3909.09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09-30T00:00:00"/>
    <s v="G376"/>
    <x v="2"/>
    <s v="DP22209-253100A"/>
    <x v="13"/>
    <x v="13"/>
    <s v="Main St-Humboldt Relocate"/>
    <n v="-168048.3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76"/>
    <x v="2"/>
    <s v="252402S"/>
    <x v="6"/>
    <x v="6"/>
    <s v="Drisco Pipe Replacement"/>
    <n v="-731137.98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07-11T00:00:00"/>
    <s v="G376"/>
    <x v="2"/>
    <s v="DS22522-256101A"/>
    <x v="26"/>
    <x v="26"/>
    <s v="Remove Gas Valve in Front of 2338 C"/>
    <n v="-246.7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09-15T00:00:00"/>
    <s v="G376"/>
    <x v="2"/>
    <s v="DP22597-253100A"/>
    <x v="13"/>
    <x v="13"/>
    <s v="Thumb Butte Rd &amp; Country Club Cir R"/>
    <n v="-15386.73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01T00:00:00"/>
    <s v="G376"/>
    <x v="2"/>
    <s v="256387A"/>
    <x v="17"/>
    <x v="17"/>
    <s v="Other Distr Eq CP - Bl - Nog"/>
    <n v="-2986.59"/>
  </r>
  <r>
    <n v="202601"/>
    <s v="032"/>
    <s v="16025.0106-Plant in Serv-Delay Plnt"/>
    <s v="XX"/>
    <s v="XX"/>
    <s v="0000"/>
    <s v="00000"/>
    <s v="Non Unitized"/>
    <s v="Non-unitized"/>
    <s v="2&quot; PE MAIN replacement to kill 1&quot; d"/>
    <s v="Addition"/>
    <s v="Addition-NonUnit"/>
    <d v="2025-10-01T00:00:00"/>
    <d v="2025-09-19T00:00:00"/>
    <s v="G376"/>
    <x v="2"/>
    <s v="DH22588-252100A"/>
    <x v="7"/>
    <x v="7"/>
    <s v="2&quot; PE MAIN replacement to kill 1&quot; d"/>
    <n v="299.2"/>
  </r>
  <r>
    <n v="202601"/>
    <s v="032"/>
    <s v="16025.0106-Plant in Serv-Delay Plnt"/>
    <s v="XX"/>
    <s v="XX"/>
    <s v="0000"/>
    <s v="00000"/>
    <s v="Non Unitized"/>
    <s v="Non-unitized"/>
    <s v="2&quot; PE MLE North Pointe Phase F"/>
    <s v="Addition"/>
    <s v="Addition-NonUnit"/>
    <d v="2025-11-01T00:00:00"/>
    <d v="2025-11-20T00:00:00"/>
    <s v="G376"/>
    <x v="2"/>
    <s v="DH22586-252100A"/>
    <x v="7"/>
    <x v="7"/>
    <s v="2&quot; PE MLE North Pointe Phase F"/>
    <n v="1684.48"/>
  </r>
  <r>
    <n v="202601"/>
    <s v="032"/>
    <s v="16025.0106-Plant in Serv-Delay Plnt"/>
    <s v="XX"/>
    <s v="XX"/>
    <s v="0000"/>
    <s v="00000"/>
    <s v="Non Unitized"/>
    <s v="Non-unitized"/>
    <s v="2&quot; PVC Leak Repair at 2095 Palmer D"/>
    <s v="Addition"/>
    <s v="Addition-NonUnit"/>
    <d v="2026-01-01T00:00:00"/>
    <d v="2025-12-08T00:00:00"/>
    <s v="G376"/>
    <x v="2"/>
    <s v="DH22647-252100A"/>
    <x v="7"/>
    <x v="7"/>
    <s v="2&quot; PVC Leak Repair at 2095 Palmer D"/>
    <n v="2423.89"/>
  </r>
  <r>
    <n v="202601"/>
    <s v="032"/>
    <s v="16025.0106-Plant in Serv-Delay Plnt"/>
    <s v="XX"/>
    <s v="XX"/>
    <s v="0000"/>
    <s v="00000"/>
    <s v="Non Unitized"/>
    <s v="Non-unitized"/>
    <s v="2&quot; PVC Leak Repair at 700 Palmer Ln"/>
    <s v="Addition"/>
    <s v="Addition-NonUnit"/>
    <d v="2026-01-01T00:00:00"/>
    <d v="2025-12-11T00:00:00"/>
    <s v="G376"/>
    <x v="2"/>
    <s v="DH22649-252100A"/>
    <x v="7"/>
    <x v="7"/>
    <s v="2&quot; PVC Leak Repair at 700 Palmer Ln"/>
    <n v="1634.79"/>
  </r>
  <r>
    <n v="202601"/>
    <s v="032"/>
    <s v="16025.0106-Plant in Serv-Delay Plnt"/>
    <s v="XX"/>
    <s v="XX"/>
    <s v="0000"/>
    <s v="00000"/>
    <s v="Non Unitized"/>
    <s v="Non-unitized"/>
    <s v="2&quot; PVC Replacement on Suffock (Bent"/>
    <s v="Addition"/>
    <s v="Addition-NonUnit"/>
    <d v="2025-12-01T00:00:00"/>
    <d v="2025-12-11T00:00:00"/>
    <s v="G376"/>
    <x v="2"/>
    <s v="DK22592-252406S"/>
    <x v="8"/>
    <x v="8"/>
    <s v="2&quot; PVC Replacement on Suffock (Bent"/>
    <n v="30153.58"/>
  </r>
  <r>
    <n v="202601"/>
    <s v="032"/>
    <s v="16025.0106-Plant in Serv-Delay Plnt"/>
    <s v="XX"/>
    <s v="XX"/>
    <s v="0000"/>
    <s v="00000"/>
    <s v="Non Unitized"/>
    <s v="Non-unitized"/>
    <s v="2&quot; PVC Replacement on Suffock Ave ("/>
    <s v="Addition"/>
    <s v="Addition-NonUnit"/>
    <d v="2026-01-01T00:00:00"/>
    <d v="2026-01-22T00:00:00"/>
    <s v="G376"/>
    <x v="2"/>
    <s v="DK22625-252406S"/>
    <x v="8"/>
    <x v="8"/>
    <s v="2&quot; PVC Replacement on Suffock Ave ("/>
    <n v="44494.31"/>
  </r>
  <r>
    <n v="202601"/>
    <s v="032"/>
    <s v="16025.0106-Plant in Serv-Delay Plnt"/>
    <s v="XX"/>
    <s v="XX"/>
    <s v="0000"/>
    <s v="00000"/>
    <s v="Non Unitized"/>
    <s v="Non-unitized"/>
    <s v="2&quot; RELO OF 250' AT 2800 N EL PASO F"/>
    <s v="Addition"/>
    <s v="Addition-NonUnit"/>
    <d v="2025-12-01T00:00:00"/>
    <d v="2025-12-13T00:00:00"/>
    <s v="G376"/>
    <x v="2"/>
    <s v="DF22624-251100A"/>
    <x v="19"/>
    <x v="19"/>
    <s v="2&quot; RELO OF 250' AT 2800 N EL PASO F"/>
    <n v="2733.01"/>
  </r>
  <r>
    <n v="202601"/>
    <s v="032"/>
    <s v="16025.0106-Plant in Serv-Delay Plnt"/>
    <s v="XX"/>
    <s v="XX"/>
    <s v="0000"/>
    <s v="00000"/>
    <s v="Non Unitized"/>
    <s v="Non-unitized"/>
    <s v="4&quot; PE MLE on Intersection of N. Lom"/>
    <s v="Addition"/>
    <s v="Addition-NonUnit"/>
    <d v="2026-01-01T00:00:00"/>
    <d v="2026-01-21T00:00:00"/>
    <s v="G376"/>
    <x v="2"/>
    <s v="DS22652-256100A"/>
    <x v="24"/>
    <x v="24"/>
    <s v="4&quot; PE MLE on Intersection of N. Lom"/>
    <n v="76254.899999999994"/>
  </r>
  <r>
    <n v="202601"/>
    <s v="032"/>
    <s v="16025.0106-Plant in Serv-Delay Plnt"/>
    <s v="XX"/>
    <s v="XX"/>
    <s v="0000"/>
    <s v="00000"/>
    <s v="Non Unitized"/>
    <s v="Non-unitized"/>
    <s v="5701 E RAILHEAD AVE - ADOT MLE"/>
    <s v="Addition"/>
    <s v="Addition-NonUnit"/>
    <d v="2026-01-01T00:00:00"/>
    <d v="2026-01-07T00:00:00"/>
    <s v="G376"/>
    <x v="2"/>
    <s v="DF22618-251100A"/>
    <x v="19"/>
    <x v="19"/>
    <s v="5701 E RAILHEAD AVE - ADOT MLE"/>
    <n v="62653.39"/>
  </r>
  <r>
    <n v="202601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6-01-01T00:00:00"/>
    <d v="2026-01-01T00:00:00"/>
    <s v="G376"/>
    <x v="2"/>
    <s v="252402S"/>
    <x v="6"/>
    <x v="6"/>
    <s v="Drisco Pipe Replacement"/>
    <n v="369118.46"/>
  </r>
  <r>
    <n v="202601"/>
    <s v="032"/>
    <s v="16025.0106-Plant in Serv-Delay Plnt"/>
    <s v="XX"/>
    <s v="XX"/>
    <s v="0000"/>
    <s v="00000"/>
    <s v="Non Unitized"/>
    <s v="Non-unitized"/>
    <s v="GOLDEN MEADOWS TRL 2&quot; PE MLE"/>
    <s v="Addition"/>
    <s v="Addition-NonUnit"/>
    <d v="2025-11-01T00:00:00"/>
    <d v="2025-11-03T00:00:00"/>
    <s v="G376"/>
    <x v="2"/>
    <s v="DF22594-251100A"/>
    <x v="19"/>
    <x v="19"/>
    <s v="GOLDEN MEADOWS TRL 2&quot; PE MLE"/>
    <n v="34.83"/>
  </r>
  <r>
    <n v="202601"/>
    <s v="032"/>
    <s v="16025.0106-Plant in Serv-Delay Plnt"/>
    <s v="XX"/>
    <s v="XX"/>
    <s v="0000"/>
    <s v="00000"/>
    <s v="Non Unitized"/>
    <s v="Non-unitized"/>
    <s v="Instal Bypass on 2in STL Gas Main o"/>
    <s v="Addition"/>
    <s v="Addition-NonUnit"/>
    <d v="2025-12-01T00:00:00"/>
    <d v="2025-11-16T00:00:00"/>
    <s v="G376"/>
    <x v="2"/>
    <s v="DS22631-256500B"/>
    <x v="28"/>
    <x v="28"/>
    <s v="Instal Bypass on 2in STL Gas Main o"/>
    <n v="125.05"/>
  </r>
  <r>
    <n v="202601"/>
    <s v="032"/>
    <s v="16025.0106-Plant in Serv-Delay Plnt"/>
    <s v="XX"/>
    <s v="XX"/>
    <s v="0000"/>
    <s v="00000"/>
    <s v="Non Unitized"/>
    <s v="Non-unitized"/>
    <s v="LEAK Repair &amp; Repl - Int. of Roosev"/>
    <s v="Addition"/>
    <s v="Addition-NonUnit"/>
    <d v="2025-12-01T00:00:00"/>
    <d v="2025-12-12T00:00:00"/>
    <s v="G376"/>
    <x v="2"/>
    <s v="DK22636-252100A"/>
    <x v="7"/>
    <x v="7"/>
    <s v="LEAK Repair &amp; Repl - Int. of Roosev"/>
    <n v="-361.94"/>
  </r>
  <r>
    <n v="202601"/>
    <s v="032"/>
    <s v="16025.0106-Plant in Serv-Delay Plnt"/>
    <s v="XX"/>
    <s v="XX"/>
    <s v="0000"/>
    <s v="00000"/>
    <s v="Non Unitized"/>
    <s v="Non-unitized"/>
    <s v="LEAK Repair &amp; Repl - Sierra Vista &amp;"/>
    <s v="Addition"/>
    <s v="Addition-NonUnit"/>
    <d v="2025-09-01T00:00:00"/>
    <d v="2025-09-03T00:00:00"/>
    <s v="G376"/>
    <x v="2"/>
    <s v="DK22558-252100A"/>
    <x v="7"/>
    <x v="7"/>
    <s v="LEAK Repair &amp; Repl - Sierra Vista &amp;"/>
    <n v="654.42999999999995"/>
  </r>
  <r>
    <n v="202601"/>
    <s v="032"/>
    <s v="16025.0106-Plant in Serv-Delay Plnt"/>
    <s v="XX"/>
    <s v="XX"/>
    <s v="0000"/>
    <s v="00000"/>
    <s v="Non Unitized"/>
    <s v="Non-unitized"/>
    <s v="MESA TRL 2 INCH RELO"/>
    <s v="Addition"/>
    <s v="Addition-NonUnit"/>
    <d v="2025-11-01T00:00:00"/>
    <d v="2025-11-10T00:00:00"/>
    <s v="G376"/>
    <x v="2"/>
    <s v="DF22621-251100A"/>
    <x v="19"/>
    <x v="19"/>
    <s v="MESA TRL 2 INCH RELO"/>
    <n v="1393.71"/>
  </r>
  <r>
    <n v="202601"/>
    <s v="032"/>
    <s v="16025.0106-Plant in Serv-Delay Plnt"/>
    <s v="XX"/>
    <s v="XX"/>
    <s v="0000"/>
    <s v="00000"/>
    <s v="Non Unitized"/>
    <s v="Non-unitized"/>
    <s v="MLE - Airfield to Pacific on Apache"/>
    <s v="Addition"/>
    <s v="Addition-NonUnit"/>
    <d v="2026-01-01T00:00:00"/>
    <d v="2026-01-05T00:00:00"/>
    <s v="G376"/>
    <x v="2"/>
    <s v="DK22642-252100A"/>
    <x v="7"/>
    <x v="7"/>
    <s v="MLE - Airfield to Pacific on Apache"/>
    <n v="16627.88"/>
  </r>
  <r>
    <n v="202601"/>
    <s v="032"/>
    <s v="16025.0106-Plant in Serv-Delay Plnt"/>
    <s v="XX"/>
    <s v="XX"/>
    <s v="0000"/>
    <s v="00000"/>
    <s v="Non Unitized"/>
    <s v="Non-unitized"/>
    <s v="MLE - Serena Grace Meadows"/>
    <s v="Addition"/>
    <s v="Addition-NonUnit"/>
    <d v="2025-12-01T00:00:00"/>
    <d v="2025-12-10T00:00:00"/>
    <s v="G376"/>
    <x v="2"/>
    <s v="DK22616-252100A"/>
    <x v="7"/>
    <x v="7"/>
    <s v="MLE - Serena Grace Meadows"/>
    <n v="21742.7"/>
  </r>
  <r>
    <n v="202601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76"/>
    <x v="2"/>
    <s v="DK22574-252100A"/>
    <x v="7"/>
    <x v="7"/>
    <s v="MLE - Southern Vista Tract H"/>
    <n v="138.29"/>
  </r>
  <r>
    <n v="202601"/>
    <s v="032"/>
    <s v="16025.0106-Plant in Serv-Delay Plnt"/>
    <s v="XX"/>
    <s v="XX"/>
    <s v="0000"/>
    <s v="00000"/>
    <s v="Non Unitized"/>
    <s v="Non-unitized"/>
    <s v="MLE 1818 E Arrowhead Ln - PT"/>
    <s v="Addition"/>
    <s v="Addition-NonUnit"/>
    <d v="2025-11-01T00:00:00"/>
    <d v="2025-11-21T00:00:00"/>
    <s v="G376"/>
    <x v="2"/>
    <s v="DL22503-257100A"/>
    <x v="3"/>
    <x v="3"/>
    <s v="MLE 1818 E Arrowhead Ln - PT"/>
    <n v="358.68"/>
  </r>
  <r>
    <n v="202601"/>
    <s v="032"/>
    <s v="16025.0106-Plant in Serv-Delay Plnt"/>
    <s v="XX"/>
    <s v="XX"/>
    <s v="0000"/>
    <s v="00000"/>
    <s v="Non Unitized"/>
    <s v="Non-unitized"/>
    <s v="MLE 335 E 6th North St - SF"/>
    <s v="Addition"/>
    <s v="Addition-NonUnit"/>
    <d v="2025-10-01T00:00:00"/>
    <d v="2025-10-27T00:00:00"/>
    <s v="G376"/>
    <x v="2"/>
    <s v="DL22542-257100A"/>
    <x v="3"/>
    <x v="3"/>
    <s v="MLE 335 E 6th North St - SF"/>
    <n v="3700.62"/>
  </r>
  <r>
    <n v="202601"/>
    <s v="032"/>
    <s v="16025.0106-Plant in Serv-Delay Plnt"/>
    <s v="XX"/>
    <s v="XX"/>
    <s v="0000"/>
    <s v="00000"/>
    <s v="Non Unitized"/>
    <s v="Non-unitized"/>
    <s v="MLE 964 S Mccabe Ln - LS"/>
    <s v="Addition"/>
    <s v="Addition-NonUnit"/>
    <d v="2025-11-01T00:00:00"/>
    <d v="2025-11-18T00:00:00"/>
    <s v="G376"/>
    <x v="2"/>
    <s v="DL22614-257100A"/>
    <x v="3"/>
    <x v="3"/>
    <s v="MLE 964 S Mccabe Ln - LS"/>
    <n v="9.24"/>
  </r>
  <r>
    <n v="202601"/>
    <s v="032"/>
    <s v="16025.0106-Plant in Serv-Delay Plnt"/>
    <s v="XX"/>
    <s v="XX"/>
    <s v="0000"/>
    <s v="00000"/>
    <s v="Non Unitized"/>
    <s v="Non-unitized"/>
    <s v="MLE Hidden Ridge Tr - SL"/>
    <s v="Addition"/>
    <s v="Addition-NonUnit"/>
    <d v="2026-01-01T00:00:00"/>
    <d v="2026-01-26T00:00:00"/>
    <s v="G376"/>
    <x v="2"/>
    <s v="DL22622-257100A"/>
    <x v="3"/>
    <x v="3"/>
    <s v="MLE Hidden Ridge Tr - SL"/>
    <n v="18523.400000000001"/>
  </r>
  <r>
    <n v="202601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d v="2026-01-01T00:00:00"/>
    <d v="2026-01-01T00:00:00"/>
    <s v="G376"/>
    <x v="2"/>
    <s v="252387A"/>
    <x v="14"/>
    <x v="14"/>
    <s v="Other Distr Eq CP-Bl - King"/>
    <n v="598.79"/>
  </r>
  <r>
    <n v="202601"/>
    <s v="032"/>
    <s v="16025.0106-Plant in Serv-Delay Plnt"/>
    <s v="XX"/>
    <s v="XX"/>
    <s v="0000"/>
    <s v="00000"/>
    <s v="Non Unitized"/>
    <s v="Non-unitized"/>
    <s v="Other Distr Equip CP-Bl-Pres"/>
    <s v="Addition"/>
    <s v="Addition-NonUnit"/>
    <d v="2026-01-01T00:00:00"/>
    <d v="2026-01-01T00:00:00"/>
    <s v="G376"/>
    <x v="2"/>
    <s v="253387A"/>
    <x v="15"/>
    <x v="15"/>
    <s v="Other Distr Equip CP-Bl-Pres"/>
    <n v="183.56"/>
  </r>
  <r>
    <n v="202601"/>
    <s v="032"/>
    <s v="16025.0106-Plant in Serv-Delay Plnt"/>
    <s v="XX"/>
    <s v="XX"/>
    <s v="0000"/>
    <s v="00000"/>
    <s v="Non Unitized"/>
    <s v="Non-unitized"/>
    <s v="Remove Gas Valve at Southwest corne"/>
    <s v="Addition"/>
    <s v="Addition-NonUnit"/>
    <d v="2025-12-01T00:00:00"/>
    <d v="2025-12-16T00:00:00"/>
    <s v="G376"/>
    <x v="2"/>
    <s v="DS22565-256101A"/>
    <x v="26"/>
    <x v="26"/>
    <s v="Remove Gas Valve at Southwest corne"/>
    <n v="-1414.79"/>
  </r>
  <r>
    <n v="202601"/>
    <s v="032"/>
    <s v="16025.0106-Plant in Serv-Delay Plnt"/>
    <s v="XX"/>
    <s v="XX"/>
    <s v="0000"/>
    <s v="00000"/>
    <s v="Non Unitized"/>
    <s v="Non-unitized"/>
    <s v="Remove Gas Valve at Southwest corne"/>
    <s v="Addition"/>
    <s v="Addition-NonUnit"/>
    <d v="2026-01-01T00:00:00"/>
    <d v="2025-12-22T00:00:00"/>
    <s v="G376"/>
    <x v="2"/>
    <s v="DS22564-256101A"/>
    <x v="26"/>
    <x v="26"/>
    <s v="Remove Gas Valve at Southwest corne"/>
    <n v="2468.31"/>
  </r>
  <r>
    <n v="202601"/>
    <s v="032"/>
    <s v="16025.0106-Plant in Serv-Delay Plnt"/>
    <s v="XX"/>
    <s v="XX"/>
    <s v="0000"/>
    <s v="00000"/>
    <s v="Non Unitized"/>
    <s v="Non-unitized"/>
    <s v="SI - Hualapai Mountain Extension"/>
    <s v="Addition"/>
    <s v="Addition-NonUnit"/>
    <d v="2025-11-01T00:00:00"/>
    <d v="2025-11-14T00:00:00"/>
    <s v="G376"/>
    <x v="2"/>
    <s v="DK22549-252400S"/>
    <x v="11"/>
    <x v="11"/>
    <s v="SI - Hualapai Mountain Extension"/>
    <n v="295.98"/>
  </r>
  <r>
    <n v="202601"/>
    <s v="032"/>
    <s v="16025.0106-Plant in Serv-Delay Plnt"/>
    <s v="XX"/>
    <s v="XX"/>
    <s v="0000"/>
    <s v="00000"/>
    <s v="Non Unitized"/>
    <s v="Non-unitized"/>
    <s v="Stoneridge 5 - Lookout Ridge MLE"/>
    <s v="Addition"/>
    <s v="Addition-NonUnit"/>
    <d v="2026-01-01T00:00:00"/>
    <d v="2026-01-20T00:00:00"/>
    <s v="G376"/>
    <x v="2"/>
    <s v="DP21497-253100A"/>
    <x v="13"/>
    <x v="13"/>
    <s v="Stoneridge 5 - Lookout Ridge MLE"/>
    <n v="15089.61"/>
  </r>
  <r>
    <n v="202601"/>
    <s v="032"/>
    <s v="16025.0106-Plant in Serv-Delay Plnt"/>
    <s v="XX"/>
    <s v="XX"/>
    <s v="0000"/>
    <s v="00000"/>
    <s v="Non Unitized"/>
    <s v="Non-unitized"/>
    <s v="The Plateau 4&quot; Relocation"/>
    <s v="Addition"/>
    <s v="Addition-NonUnit"/>
    <d v="2025-11-01T00:00:00"/>
    <d v="2025-10-21T00:00:00"/>
    <s v="G376"/>
    <x v="2"/>
    <s v="DV22164-255100A"/>
    <x v="10"/>
    <x v="10"/>
    <s v="The Plateau 4&quot; Relocation"/>
    <n v="13385.82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76"/>
    <x v="2"/>
    <s v="252387A"/>
    <x v="14"/>
    <x v="14"/>
    <s v="Other Distr Eq CP-Bl - King"/>
    <n v="-1160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9-24T00:00:00"/>
    <s v="G376"/>
    <x v="2"/>
    <s v="DP22441-253100A"/>
    <x v="13"/>
    <x v="13"/>
    <s v="Stringfield Ph1B"/>
    <n v="-123419.35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9-29T00:00:00"/>
    <s v="G376"/>
    <x v="2"/>
    <s v="DL22578-257100A"/>
    <x v="3"/>
    <x v="3"/>
    <s v="MLE 1551 W Papermill Rd - TY"/>
    <n v="-5554.01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09-17T00:00:00"/>
    <s v="G376"/>
    <x v="2"/>
    <s v="DH22603-252401S"/>
    <x v="27"/>
    <x v="27"/>
    <s v="2&quot; Pe to PVC transition leaking on"/>
    <n v="-14156.68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6T00:00:00"/>
    <s v="G376"/>
    <x v="2"/>
    <s v="DP22496-253100A"/>
    <x v="13"/>
    <x v="13"/>
    <s v="Pronghorn Ranch, Phase 3"/>
    <n v="-27580.02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6T00:00:00"/>
    <s v="G376"/>
    <x v="2"/>
    <s v="DV22599-255100A"/>
    <x v="10"/>
    <x v="10"/>
    <s v="RELOCATING 65' OF 2&quot; FB FOREST RD S"/>
    <n v="-21519.81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17T00:00:00"/>
    <s v="G376"/>
    <x v="2"/>
    <s v="DL22557-257100A"/>
    <x v="3"/>
    <x v="3"/>
    <s v="MLE Autumn Harvest Subdivision - SF"/>
    <n v="-6977.32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20T00:00:00"/>
    <s v="G376"/>
    <x v="2"/>
    <s v="DK22556-252406S"/>
    <x v="8"/>
    <x v="8"/>
    <s v="2&quot; PVC Replacement on Suffock (Roos"/>
    <n v="-116274.63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22T00:00:00"/>
    <s v="G376"/>
    <x v="2"/>
    <s v="DF22613-251100A"/>
    <x v="19"/>
    <x v="19"/>
    <s v="SIXTH AND MAIN ST 3&quot; RELO"/>
    <n v="-13389.36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27T00:00:00"/>
    <s v="G376"/>
    <x v="2"/>
    <s v="DS22611-256100A"/>
    <x v="24"/>
    <x v="24"/>
    <s v="Relocate 4&quot; PE Gas Main Along N. Lo"/>
    <n v="-139300.21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0-20T00:00:00"/>
    <s v="G376"/>
    <x v="2"/>
    <s v="DH22617-252100A"/>
    <x v="7"/>
    <x v="7"/>
    <s v="Repair leak on tee and 90 at inters"/>
    <n v="-1661.83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0-21T00:00:00"/>
    <s v="G376"/>
    <x v="2"/>
    <s v="DH22591-252100A"/>
    <x v="7"/>
    <x v="7"/>
    <s v="2&quot; PE MAIN Replacement to remove pe"/>
    <n v="-4058.25"/>
  </r>
  <r>
    <n v="202602"/>
    <s v="032"/>
    <s v="16025.0106-Plant in Serv-Delay Plnt"/>
    <s v="XX"/>
    <s v="XX"/>
    <s v="0000"/>
    <s v="00000"/>
    <s v="Non Unitized"/>
    <s v="Non-unitized"/>
    <s v="2&quot; PVC Leak Repair at 2095 Palmer D"/>
    <s v="Addition"/>
    <s v="Addition-NonUnit"/>
    <d v="2026-02-01T00:00:00"/>
    <d v="2025-12-08T00:00:00"/>
    <s v="G376"/>
    <x v="2"/>
    <s v="DH22647-252100A"/>
    <x v="7"/>
    <x v="7"/>
    <s v="2&quot; PVC Leak Repair at 2095 Palmer D"/>
    <n v="2445.39"/>
  </r>
  <r>
    <n v="202602"/>
    <s v="032"/>
    <s v="16025.0106-Plant in Serv-Delay Plnt"/>
    <s v="XX"/>
    <s v="XX"/>
    <s v="0000"/>
    <s v="00000"/>
    <s v="Non Unitized"/>
    <s v="Non-unitized"/>
    <s v="2&quot; PVC Leak Repair at 700 Palmer Ln"/>
    <s v="Addition"/>
    <s v="Addition-NonUnit"/>
    <d v="2026-02-01T00:00:00"/>
    <d v="2025-12-11T00:00:00"/>
    <s v="G376"/>
    <x v="2"/>
    <s v="DH22649-252100A"/>
    <x v="7"/>
    <x v="7"/>
    <s v="2&quot; PVC Leak Repair at 700 Palmer Ln"/>
    <n v="1085.3800000000001"/>
  </r>
  <r>
    <n v="202602"/>
    <s v="032"/>
    <s v="16025.0106-Plant in Serv-Delay Plnt"/>
    <s v="XX"/>
    <s v="XX"/>
    <s v="0000"/>
    <s v="00000"/>
    <s v="Non Unitized"/>
    <s v="Non-unitized"/>
    <s v="2&quot; PVC Leak Repair at Intersection"/>
    <s v="Addition"/>
    <s v="Addition-NonUnit"/>
    <d v="2026-02-01T00:00:00"/>
    <d v="2026-02-10T00:00:00"/>
    <s v="G376"/>
    <x v="2"/>
    <s v="DH22693-252100A"/>
    <x v="7"/>
    <x v="7"/>
    <s v="2&quot; PVC Leak Repair at Intersection"/>
    <n v="689.75"/>
  </r>
  <r>
    <n v="202602"/>
    <s v="032"/>
    <s v="16025.0106-Plant in Serv-Delay Plnt"/>
    <s v="XX"/>
    <s v="XX"/>
    <s v="0000"/>
    <s v="00000"/>
    <s v="Non Unitized"/>
    <s v="Non-unitized"/>
    <s v="2&quot; PVC Replacement on Suffock (Bent"/>
    <s v="Addition"/>
    <s v="Addition-NonUnit"/>
    <d v="2026-02-01T00:00:00"/>
    <d v="2025-12-11T00:00:00"/>
    <s v="G376"/>
    <x v="2"/>
    <s v="DK22592-252406S"/>
    <x v="8"/>
    <x v="8"/>
    <s v="2&quot; PVC Replacement on Suffock (Bent"/>
    <n v="5440.47"/>
  </r>
  <r>
    <n v="202602"/>
    <s v="032"/>
    <s v="16025.0106-Plant in Serv-Delay Plnt"/>
    <s v="XX"/>
    <s v="XX"/>
    <s v="0000"/>
    <s v="00000"/>
    <s v="Non Unitized"/>
    <s v="Non-unitized"/>
    <s v="2&quot; PVC Replacement on Suffock Ave ("/>
    <s v="Addition"/>
    <s v="Addition-NonUnit"/>
    <d v="2026-02-01T00:00:00"/>
    <d v="2026-01-22T00:00:00"/>
    <s v="G376"/>
    <x v="2"/>
    <s v="DK22625-252406S"/>
    <x v="8"/>
    <x v="8"/>
    <s v="2&quot; PVC Replacement on Suffock Ave ("/>
    <n v="35378.83"/>
  </r>
  <r>
    <n v="202602"/>
    <s v="032"/>
    <s v="16025.0106-Plant in Serv-Delay Plnt"/>
    <s v="XX"/>
    <s v="XX"/>
    <s v="0000"/>
    <s v="00000"/>
    <s v="Non Unitized"/>
    <s v="Non-unitized"/>
    <s v="255100A HIT LINE BOULDER CREEK RD 5"/>
    <s v="Addition"/>
    <s v="Addition-NonUnit"/>
    <d v="2026-02-01T00:00:00"/>
    <d v="2026-01-23T00:00:00"/>
    <s v="G376"/>
    <x v="2"/>
    <s v="DV22637-255100A"/>
    <x v="10"/>
    <x v="10"/>
    <s v="255100A HIT LINE BOULDER CREEK RD 5"/>
    <n v="899.31"/>
  </r>
  <r>
    <n v="202602"/>
    <s v="032"/>
    <s v="16025.0106-Plant in Serv-Delay Plnt"/>
    <s v="XX"/>
    <s v="XX"/>
    <s v="0000"/>
    <s v="00000"/>
    <s v="Non Unitized"/>
    <s v="Non-unitized"/>
    <s v="4&quot; PE MLE on Intersection of N. Lom"/>
    <s v="Addition"/>
    <s v="Addition-NonUnit"/>
    <d v="2026-02-01T00:00:00"/>
    <d v="2026-01-21T00:00:00"/>
    <s v="G376"/>
    <x v="2"/>
    <s v="DS22652-256100A"/>
    <x v="24"/>
    <x v="24"/>
    <s v="4&quot; PE MLE on Intersection of N. Lom"/>
    <n v="26150.01"/>
  </r>
  <r>
    <n v="202602"/>
    <s v="032"/>
    <s v="16025.0106-Plant in Serv-Delay Plnt"/>
    <s v="XX"/>
    <s v="XX"/>
    <s v="0000"/>
    <s v="00000"/>
    <s v="Non Unitized"/>
    <s v="Non-unitized"/>
    <s v="5701 E RAILHEAD AVE - ADOT MLE"/>
    <s v="Addition"/>
    <s v="Addition-NonUnit"/>
    <d v="2026-02-01T00:00:00"/>
    <d v="2026-01-07T00:00:00"/>
    <s v="G376"/>
    <x v="2"/>
    <s v="DF22618-251100A"/>
    <x v="19"/>
    <x v="19"/>
    <s v="5701 E RAILHEAD AVE - ADOT MLE"/>
    <n v="51659.51"/>
  </r>
  <r>
    <n v="202602"/>
    <s v="032"/>
    <s v="16025.0106-Plant in Serv-Delay Plnt"/>
    <s v="XX"/>
    <s v="XX"/>
    <s v="0000"/>
    <s v="00000"/>
    <s v="Non Unitized"/>
    <s v="Non-unitized"/>
    <s v="Cherry Dr. Relocate"/>
    <s v="Addition"/>
    <s v="Addition-NonUnit"/>
    <d v="2026-02-01T00:00:00"/>
    <d v="2026-02-16T00:00:00"/>
    <s v="G376"/>
    <x v="2"/>
    <s v="DP22644-253500B"/>
    <x v="9"/>
    <x v="9"/>
    <s v="Cherry Dr. Relocate"/>
    <n v="307742.7"/>
  </r>
  <r>
    <n v="202602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6-01-01T00:00:00"/>
    <d v="2026-01-01T00:00:00"/>
    <s v="G376"/>
    <x v="2"/>
    <s v="252402S"/>
    <x v="6"/>
    <x v="6"/>
    <s v="Drisco Pipe Replacement"/>
    <n v="129720.5"/>
  </r>
  <r>
    <n v="202602"/>
    <s v="032"/>
    <s v="16025.0106-Plant in Serv-Delay Plnt"/>
    <s v="XX"/>
    <s v="XX"/>
    <s v="0000"/>
    <s v="00000"/>
    <s v="Non Unitized"/>
    <s v="Non-unitized"/>
    <s v="Granite St. Relocate"/>
    <s v="Addition"/>
    <s v="Addition-NonUnit"/>
    <d v="2026-02-01T00:00:00"/>
    <d v="2026-01-29T00:00:00"/>
    <s v="G376"/>
    <x v="2"/>
    <s v="DP22607-253100A"/>
    <x v="13"/>
    <x v="13"/>
    <s v="Granite St. Relocate"/>
    <n v="307616.69"/>
  </r>
  <r>
    <n v="202602"/>
    <s v="032"/>
    <s v="16025.0106-Plant in Serv-Delay Plnt"/>
    <s v="XX"/>
    <s v="XX"/>
    <s v="0000"/>
    <s v="00000"/>
    <s v="Non Unitized"/>
    <s v="Non-unitized"/>
    <s v="LOWERING 4&quot; STL MAIN ON W ROUTE 66"/>
    <s v="Addition"/>
    <s v="Addition-NonUnit"/>
    <d v="2026-02-01T00:00:00"/>
    <d v="2025-12-26T00:00:00"/>
    <s v="G376"/>
    <x v="2"/>
    <s v="DF22481-251500B"/>
    <x v="12"/>
    <x v="12"/>
    <s v="[WMS Transfer]-LOWERING 4&quot; STL MAIN"/>
    <n v="22847.45"/>
  </r>
  <r>
    <n v="202602"/>
    <s v="032"/>
    <s v="16025.0106-Plant in Serv-Delay Plnt"/>
    <s v="XX"/>
    <s v="XX"/>
    <s v="0000"/>
    <s v="00000"/>
    <s v="Non Unitized"/>
    <s v="Non-unitized"/>
    <s v="MLE - Airfield to Pacific on Apache"/>
    <s v="Addition"/>
    <s v="Addition-NonUnit"/>
    <d v="2026-02-01T00:00:00"/>
    <d v="2026-01-05T00:00:00"/>
    <s v="G376"/>
    <x v="2"/>
    <s v="DK22642-252100A"/>
    <x v="7"/>
    <x v="7"/>
    <s v="MLE - Airfield to Pacific on Apache"/>
    <n v="5597.43"/>
  </r>
  <r>
    <n v="202602"/>
    <s v="032"/>
    <s v="16025.0106-Plant in Serv-Delay Plnt"/>
    <s v="XX"/>
    <s v="XX"/>
    <s v="0000"/>
    <s v="00000"/>
    <s v="Non Unitized"/>
    <s v="Non-unitized"/>
    <s v="MLE - Hualapai Shadows"/>
    <s v="Addition"/>
    <s v="Addition-NonUnit"/>
    <d v="2026-02-01T00:00:00"/>
    <d v="2025-11-04T00:00:00"/>
    <s v="G376"/>
    <x v="2"/>
    <s v="DK22547-252100A"/>
    <x v="7"/>
    <x v="7"/>
    <s v="MLE - Hualapai Shadows"/>
    <n v="1985.77"/>
  </r>
  <r>
    <n v="202602"/>
    <s v="032"/>
    <s v="16025.0106-Plant in Serv-Delay Plnt"/>
    <s v="XX"/>
    <s v="XX"/>
    <s v="0000"/>
    <s v="00000"/>
    <s v="Non Unitized"/>
    <s v="Non-unitized"/>
    <s v="MLE - Serena Grace Meadows"/>
    <s v="Addition"/>
    <s v="Addition-NonUnit"/>
    <d v="2026-02-01T00:00:00"/>
    <d v="2025-12-10T00:00:00"/>
    <s v="G376"/>
    <x v="2"/>
    <s v="DK22616-252100A"/>
    <x v="7"/>
    <x v="7"/>
    <s v="MLE - Serena Grace Meadows"/>
    <n v="2163.1799999999998"/>
  </r>
  <r>
    <n v="202602"/>
    <s v="032"/>
    <s v="16025.0106-Plant in Serv-Delay Plnt"/>
    <s v="XX"/>
    <s v="XX"/>
    <s v="0000"/>
    <s v="00000"/>
    <s v="Non Unitized"/>
    <s v="Non-unitized"/>
    <s v="MLE Hidden Ridge Tr - SL"/>
    <s v="Addition"/>
    <s v="Addition-NonUnit"/>
    <d v="2026-02-01T00:00:00"/>
    <d v="2026-01-26T00:00:00"/>
    <s v="G376"/>
    <x v="2"/>
    <s v="DL22622-257100A"/>
    <x v="3"/>
    <x v="3"/>
    <s v="MLE Hidden Ridge Tr - SL"/>
    <n v="9734.66"/>
  </r>
  <r>
    <n v="202602"/>
    <s v="032"/>
    <s v="16025.0106-Plant in Serv-Delay Plnt"/>
    <s v="XX"/>
    <s v="XX"/>
    <s v="0000"/>
    <s v="00000"/>
    <s v="Non Unitized"/>
    <s v="Non-unitized"/>
    <s v="MLE at Circulo Sabino in Tubac (Abo"/>
    <s v="Addition"/>
    <s v="Addition-NonUnit"/>
    <d v="2026-02-01T00:00:00"/>
    <d v="2026-02-19T00:00:00"/>
    <s v="G376"/>
    <x v="2"/>
    <s v="DS22666-256100A"/>
    <x v="24"/>
    <x v="24"/>
    <s v="MLE at Circulo Sabino in Tubac (Abo"/>
    <n v="21418.09"/>
  </r>
  <r>
    <n v="202602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d v="2026-02-01T00:00:00"/>
    <d v="2026-02-01T00:00:00"/>
    <s v="G376"/>
    <x v="2"/>
    <s v="257387A"/>
    <x v="18"/>
    <x v="18"/>
    <s v="Other Distr Equip CP-Bl - SL"/>
    <n v="2402.33"/>
  </r>
  <r>
    <n v="202602"/>
    <s v="032"/>
    <s v="16025.0106-Plant in Serv-Delay Plnt"/>
    <s v="XX"/>
    <s v="XX"/>
    <s v="0000"/>
    <s v="00000"/>
    <s v="Non Unitized"/>
    <s v="Non-unitized"/>
    <s v="Remove Gas Valve at Southwest corne"/>
    <s v="Addition"/>
    <s v="Addition-NonUnit"/>
    <d v="2026-02-01T00:00:00"/>
    <d v="2025-12-22T00:00:00"/>
    <s v="G376"/>
    <x v="2"/>
    <s v="DS22564-256101A"/>
    <x v="26"/>
    <x v="26"/>
    <s v="Remove Gas Valve at Southwest corne"/>
    <n v="712.63"/>
  </r>
  <r>
    <n v="202602"/>
    <s v="032"/>
    <s v="16025.0106-Plant in Serv-Delay Plnt"/>
    <s v="XX"/>
    <s v="XX"/>
    <s v="0000"/>
    <s v="00000"/>
    <s v="Non Unitized"/>
    <s v="Non-unitized"/>
    <s v="Stoneridge 5 - Lookout Ridge MLE"/>
    <s v="Addition"/>
    <s v="Addition-NonUnit"/>
    <d v="2026-02-01T00:00:00"/>
    <d v="2026-01-20T00:00:00"/>
    <s v="G376"/>
    <x v="2"/>
    <s v="DP21497-253100A"/>
    <x v="13"/>
    <x v="13"/>
    <s v="Stoneridge 5 - Lookout Ridge MLE"/>
    <n v="9022.5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8-18T00:00:00"/>
    <s v="G376"/>
    <x v="2"/>
    <s v="DP22419-253500B"/>
    <x v="9"/>
    <x v="9"/>
    <s v="Pinon Pl Relocate"/>
    <n v="-381733.86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9-03T00:00:00"/>
    <s v="G376"/>
    <x v="2"/>
    <s v="DK22558-252100A"/>
    <x v="7"/>
    <x v="7"/>
    <s v="LEAK Repair &amp; Repl - Sierra Vista &amp;"/>
    <n v="-24823.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09-09T00:00:00"/>
    <s v="G376"/>
    <x v="2"/>
    <s v="DH22587-252100A"/>
    <x v="7"/>
    <x v="7"/>
    <s v="2&quot; PVC MAIN replacement to kill 1&quot;"/>
    <n v="-306.45999999999998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09-11T00:00:00"/>
    <s v="G376"/>
    <x v="2"/>
    <s v="DH22526-252100A"/>
    <x v="7"/>
    <x v="7"/>
    <s v="2&quot; PVC Main Replacement at 2795 Squ"/>
    <n v="-965.8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09-19T00:00:00"/>
    <s v="G376"/>
    <x v="2"/>
    <s v="DH22588-252100A"/>
    <x v="7"/>
    <x v="7"/>
    <s v="2&quot; PE MAIN replacement to kill 1&quot; d"/>
    <n v="-1459.78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9T00:00:00"/>
    <s v="G376"/>
    <x v="2"/>
    <s v="DH22527-252100A"/>
    <x v="7"/>
    <x v="7"/>
    <s v="2&quot; PE Main Extension at 1642 Linda"/>
    <n v="-1836.1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14T00:00:00"/>
    <s v="G376"/>
    <x v="2"/>
    <s v="DH22589-252100A"/>
    <x v="7"/>
    <x v="7"/>
    <s v="2&quot; PE MAIN replacement to ELIMINATE"/>
    <n v="-1002.62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17T00:00:00"/>
    <s v="G376"/>
    <x v="2"/>
    <s v="DH22590-252100A"/>
    <x v="7"/>
    <x v="7"/>
    <s v="2&quot; PVC MAIN replacement to kill 1&quot;"/>
    <n v="-2340.16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21T00:00:00"/>
    <s v="G376"/>
    <x v="2"/>
    <s v="DK22574-252100A"/>
    <x v="7"/>
    <x v="7"/>
    <s v="MLE - Southern Vista Tract H"/>
    <n v="-16292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27T00:00:00"/>
    <s v="G376"/>
    <x v="2"/>
    <s v="DL22542-257100A"/>
    <x v="3"/>
    <x v="3"/>
    <s v="MLE 335 E 6th North St - SF"/>
    <n v="-8457.950000000000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0-21T00:00:00"/>
    <s v="G376"/>
    <x v="2"/>
    <s v="DV22164-255100A"/>
    <x v="10"/>
    <x v="10"/>
    <s v="The Plateau 4&quot; Relocation"/>
    <n v="-56505.0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03T00:00:00"/>
    <s v="G376"/>
    <x v="2"/>
    <s v="DF22594-251100A"/>
    <x v="19"/>
    <x v="19"/>
    <s v="GOLDEN MEADOWS TRL 2&quot; PE MLE"/>
    <n v="-9137.540000000000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10T00:00:00"/>
    <s v="G376"/>
    <x v="2"/>
    <s v="DF22621-251100A"/>
    <x v="19"/>
    <x v="19"/>
    <s v="MESA TRL 2 INCH RELO"/>
    <n v="-8626.9599999999991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14T00:00:00"/>
    <s v="G376"/>
    <x v="2"/>
    <s v="DK22549-252400S"/>
    <x v="11"/>
    <x v="11"/>
    <s v="SI - Hualapai Mountain Extension"/>
    <n v="-86272.73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18T00:00:00"/>
    <s v="G376"/>
    <x v="2"/>
    <s v="DL22614-257100A"/>
    <x v="3"/>
    <x v="3"/>
    <s v="MLE 964 S Mccabe Ln - LS"/>
    <n v="-4832.0200000000004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20T00:00:00"/>
    <s v="G376"/>
    <x v="2"/>
    <s v="DH22586-252100A"/>
    <x v="7"/>
    <x v="7"/>
    <s v="2&quot; PE MLE North Pointe Phase F"/>
    <n v="-60000.73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21T00:00:00"/>
    <s v="G376"/>
    <x v="2"/>
    <s v="DL22503-257100A"/>
    <x v="3"/>
    <x v="3"/>
    <s v="MLE 1818 E Arrowhead Ln - PT"/>
    <n v="-4794.6000000000004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1-16T00:00:00"/>
    <s v="G376"/>
    <x v="2"/>
    <s v="DS22631-256500B"/>
    <x v="28"/>
    <x v="28"/>
    <s v="Instal Bypass on 2in STL Gas Main o"/>
    <n v="-9937.3799999999992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76"/>
    <x v="2"/>
    <s v="252387A"/>
    <x v="14"/>
    <x v="14"/>
    <s v="Other Distr Eq CP-Bl - King"/>
    <n v="-598.7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76"/>
    <x v="2"/>
    <s v="252402S"/>
    <x v="6"/>
    <x v="6"/>
    <s v="Drisco Pipe Replacement"/>
    <n v="-369118.46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76"/>
    <x v="2"/>
    <s v="253387A"/>
    <x v="15"/>
    <x v="15"/>
    <s v="Other Distr Equip CP-Bl-Pres"/>
    <n v="-183.56"/>
  </r>
  <r>
    <n v="202603"/>
    <s v="032"/>
    <s v="16025.0106-Plant in Serv-Delay Plnt"/>
    <s v="XX"/>
    <s v="XX"/>
    <s v="0000"/>
    <s v="00000"/>
    <s v="Non Unitized"/>
    <s v="Non-unitized"/>
    <s v="2&quot; PE MAIN EXTENSION AT 3332 JAMAIC"/>
    <s v="Addition"/>
    <s v="Addition-NonUnit"/>
    <d v="2026-03-01T00:00:00"/>
    <d v="2026-03-05T00:00:00"/>
    <s v="G376"/>
    <x v="2"/>
    <s v="DH22665-252100A"/>
    <x v="7"/>
    <x v="7"/>
    <s v="2&quot; PE MAIN EXTENSION AT 3332 JAMAIC"/>
    <n v="1410.03"/>
  </r>
  <r>
    <n v="202603"/>
    <s v="032"/>
    <s v="16025.0106-Plant in Serv-Delay Plnt"/>
    <s v="XX"/>
    <s v="XX"/>
    <s v="0000"/>
    <s v="00000"/>
    <s v="Non Unitized"/>
    <s v="Non-unitized"/>
    <s v="2&quot; PVC Leak Repair at Intersection"/>
    <s v="Addition"/>
    <s v="Addition-NonUnit"/>
    <d v="2026-03-01T00:00:00"/>
    <d v="2026-02-10T00:00:00"/>
    <s v="G376"/>
    <x v="2"/>
    <s v="DH22693-252100A"/>
    <x v="7"/>
    <x v="7"/>
    <s v="2&quot; PVC Leak Repair at Intersection"/>
    <n v="2753.16"/>
  </r>
  <r>
    <n v="202603"/>
    <s v="032"/>
    <s v="16025.0106-Plant in Serv-Delay Plnt"/>
    <s v="XX"/>
    <s v="XX"/>
    <s v="0000"/>
    <s v="00000"/>
    <s v="Non Unitized"/>
    <s v="Non-unitized"/>
    <s v="2&quot; PVC Leak Repair at Intersection"/>
    <s v="Addition"/>
    <s v="Addition-NonUnit"/>
    <d v="2026-03-01T00:00:00"/>
    <d v="2026-02-26T00:00:00"/>
    <s v="G376"/>
    <x v="2"/>
    <s v="DH22700-252100A"/>
    <x v="7"/>
    <x v="7"/>
    <s v="2&quot; PVC Leak Repair at Intersection"/>
    <n v="17760.169999999998"/>
  </r>
  <r>
    <n v="202603"/>
    <s v="032"/>
    <s v="16025.0106-Plant in Serv-Delay Plnt"/>
    <s v="XX"/>
    <s v="XX"/>
    <s v="0000"/>
    <s v="00000"/>
    <s v="Non Unitized"/>
    <s v="Non-unitized"/>
    <s v="2&quot; PVC Main Replacement at 3025 App"/>
    <s v="Addition"/>
    <s v="Addition-NonUnit"/>
    <d v="2026-03-01T00:00:00"/>
    <d v="2026-03-11T00:00:00"/>
    <s v="G376"/>
    <x v="2"/>
    <s v="DH22710-252100A"/>
    <x v="7"/>
    <x v="7"/>
    <s v="2&quot; PVC Main Replacement at 3025 App"/>
    <n v="623.57000000000005"/>
  </r>
  <r>
    <n v="202603"/>
    <s v="032"/>
    <s v="16025.0106-Plant in Serv-Delay Plnt"/>
    <s v="XX"/>
    <s v="XX"/>
    <s v="0000"/>
    <s v="00000"/>
    <s v="Non Unitized"/>
    <s v="Non-unitized"/>
    <s v="2&quot; PVC Replacement on Suffock (Melo"/>
    <s v="Addition"/>
    <s v="Addition-NonUnit"/>
    <d v="2026-03-01T00:00:00"/>
    <d v="2026-03-02T00:00:00"/>
    <s v="G376"/>
    <x v="2"/>
    <s v="DK22645-252406S"/>
    <x v="8"/>
    <x v="8"/>
    <s v="2&quot; PVC Replacement on Suffock (Melo"/>
    <n v="94398.18"/>
  </r>
  <r>
    <n v="202603"/>
    <s v="032"/>
    <s v="16025.0106-Plant in Serv-Delay Plnt"/>
    <s v="XX"/>
    <s v="XX"/>
    <s v="0000"/>
    <s v="00000"/>
    <s v="Non Unitized"/>
    <s v="Non-unitized"/>
    <s v="2&quot; PVC Replacement on Suffock Ave ("/>
    <s v="Addition"/>
    <s v="Addition-NonUnit"/>
    <d v="2026-03-01T00:00:00"/>
    <d v="2026-01-22T00:00:00"/>
    <s v="G376"/>
    <x v="2"/>
    <s v="DK22625-252406S"/>
    <x v="8"/>
    <x v="8"/>
    <s v="2&quot; PVC Replacement on Suffock Ave ("/>
    <n v="4303.28"/>
  </r>
  <r>
    <n v="202603"/>
    <s v="032"/>
    <s v="16025.0106-Plant in Serv-Delay Plnt"/>
    <s v="XX"/>
    <s v="XX"/>
    <s v="0000"/>
    <s v="00000"/>
    <s v="Non Unitized"/>
    <s v="Non-unitized"/>
    <s v="255100A HIT LINE BOULDER CREEK RD 5"/>
    <s v="Addition"/>
    <s v="Addition-NonUnit"/>
    <d v="2026-03-01T00:00:00"/>
    <d v="2026-01-23T00:00:00"/>
    <s v="G376"/>
    <x v="2"/>
    <s v="DV22637-255100A"/>
    <x v="10"/>
    <x v="10"/>
    <s v="255100A HIT LINE BOULDER CREEK RD 5"/>
    <n v="234.79"/>
  </r>
  <r>
    <n v="202603"/>
    <s v="032"/>
    <s v="16025.0106-Plant in Serv-Delay Plnt"/>
    <s v="XX"/>
    <s v="XX"/>
    <s v="0000"/>
    <s v="00000"/>
    <s v="Non Unitized"/>
    <s v="Non-unitized"/>
    <s v="255100A-RELOCATE 90FT 2&quot; STEEL MAIN"/>
    <s v="Addition"/>
    <s v="Addition-NonUnit"/>
    <d v="2026-03-01T00:00:00"/>
    <d v="2026-03-06T00:00:00"/>
    <s v="G376"/>
    <x v="2"/>
    <s v="DV22688-255100A"/>
    <x v="10"/>
    <x v="10"/>
    <s v="255100A-RELOCATE 90FT 2&quot; STEEL MAIN"/>
    <n v="23536.12"/>
  </r>
  <r>
    <n v="202603"/>
    <s v="032"/>
    <s v="16025.0106-Plant in Serv-Delay Plnt"/>
    <s v="XX"/>
    <s v="XX"/>
    <s v="0000"/>
    <s v="00000"/>
    <s v="Non Unitized"/>
    <s v="Non-unitized"/>
    <s v="4&quot; PE MLE on Intersection of N. Lom"/>
    <s v="Addition"/>
    <s v="Addition-NonUnit"/>
    <d v="2026-03-01T00:00:00"/>
    <d v="2026-01-21T00:00:00"/>
    <s v="G376"/>
    <x v="2"/>
    <s v="DS22652-256100A"/>
    <x v="24"/>
    <x v="24"/>
    <s v="4&quot; PE MLE on Intersection of N. Lom"/>
    <n v="1188.72"/>
  </r>
  <r>
    <n v="202603"/>
    <s v="032"/>
    <s v="16025.0106-Plant in Serv-Delay Plnt"/>
    <s v="XX"/>
    <s v="XX"/>
    <s v="0000"/>
    <s v="00000"/>
    <s v="Non Unitized"/>
    <s v="Non-unitized"/>
    <s v="5701 E RAILHEAD AVE - ADOT MLE"/>
    <s v="Addition"/>
    <s v="Addition-NonUnit"/>
    <d v="2026-03-01T00:00:00"/>
    <d v="2026-01-07T00:00:00"/>
    <s v="G376"/>
    <x v="2"/>
    <s v="DF22618-251100A"/>
    <x v="19"/>
    <x v="19"/>
    <s v="5701 E RAILHEAD AVE - ADOT MLE"/>
    <n v="7799.07"/>
  </r>
  <r>
    <n v="202603"/>
    <s v="032"/>
    <s v="16025.0106-Plant in Serv-Delay Plnt"/>
    <s v="XX"/>
    <s v="XX"/>
    <s v="0000"/>
    <s v="00000"/>
    <s v="Non Unitized"/>
    <s v="Non-unitized"/>
    <s v="Cherry Dr. Relocate"/>
    <s v="Addition"/>
    <s v="Addition-NonUnit"/>
    <d v="2026-03-01T00:00:00"/>
    <d v="2026-02-16T00:00:00"/>
    <s v="G376"/>
    <x v="2"/>
    <s v="DP22644-253500B"/>
    <x v="9"/>
    <x v="9"/>
    <s v="Cherry Dr. Relocate"/>
    <n v="67033.14"/>
  </r>
  <r>
    <n v="202603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6-01-01T00:00:00"/>
    <d v="2026-01-01T00:00:00"/>
    <s v="G376"/>
    <x v="2"/>
    <s v="252402S"/>
    <x v="6"/>
    <x v="6"/>
    <s v="Drisco Pipe Replacement"/>
    <n v="135688.82999999999"/>
  </r>
  <r>
    <n v="202603"/>
    <s v="032"/>
    <s v="16025.0106-Plant in Serv-Delay Plnt"/>
    <s v="XX"/>
    <s v="XX"/>
    <s v="0000"/>
    <s v="00000"/>
    <s v="Non Unitized"/>
    <s v="Non-unitized"/>
    <s v="Granite St. Relocate"/>
    <s v="Addition"/>
    <s v="Addition-NonUnit"/>
    <d v="2026-03-01T00:00:00"/>
    <d v="2026-01-29T00:00:00"/>
    <s v="G376"/>
    <x v="2"/>
    <s v="DP22607-253100A"/>
    <x v="13"/>
    <x v="13"/>
    <s v="Granite St. Relocate"/>
    <n v="32502.36"/>
  </r>
  <r>
    <n v="202603"/>
    <s v="032"/>
    <s v="16025.0106-Plant in Serv-Delay Plnt"/>
    <s v="XX"/>
    <s v="XX"/>
    <s v="0000"/>
    <s v="00000"/>
    <s v="Non Unitized"/>
    <s v="Non-unitized"/>
    <s v="Jenna Ln to South Ranch 4A MLE"/>
    <s v="Addition"/>
    <s v="Addition-NonUnit"/>
    <d v="2026-03-01T00:00:00"/>
    <d v="2026-03-18T00:00:00"/>
    <s v="G376"/>
    <x v="2"/>
    <s v="DP22648-253100A"/>
    <x v="13"/>
    <x v="13"/>
    <s v="Jenna Ln to South Ranch 4A MLE"/>
    <n v="17390.28"/>
  </r>
  <r>
    <n v="202603"/>
    <s v="032"/>
    <s v="16025.0106-Plant in Serv-Delay Plnt"/>
    <s v="XX"/>
    <s v="XX"/>
    <s v="0000"/>
    <s v="00000"/>
    <s v="Non Unitized"/>
    <s v="Non-unitized"/>
    <s v="LOWERING 4&quot; STL MAIN ON W ROUTE 66"/>
    <s v="Addition"/>
    <s v="Addition-NonUnit"/>
    <d v="2026-03-01T00:00:00"/>
    <d v="2025-12-26T00:00:00"/>
    <s v="G376"/>
    <x v="2"/>
    <s v="DF22481-251100A"/>
    <x v="19"/>
    <x v="19"/>
    <s v="LOWERING 4&quot; STL MAIN ON W ROUTE 66"/>
    <n v="3368.31"/>
  </r>
  <r>
    <n v="202603"/>
    <s v="032"/>
    <s v="16025.0106-Plant in Serv-Delay Plnt"/>
    <s v="XX"/>
    <s v="XX"/>
    <s v="0000"/>
    <s v="00000"/>
    <s v="Non Unitized"/>
    <s v="Non-unitized"/>
    <s v="MLE 151 W Whipple - SL"/>
    <s v="Addition"/>
    <s v="Addition-NonUnit"/>
    <d v="2026-03-01T00:00:00"/>
    <d v="2026-03-18T00:00:00"/>
    <s v="G376"/>
    <x v="2"/>
    <s v="DL22627-257100A"/>
    <x v="3"/>
    <x v="3"/>
    <s v="MLE 151 W Whipple - SL"/>
    <n v="14294.54"/>
  </r>
  <r>
    <n v="202603"/>
    <s v="032"/>
    <s v="16025.0106-Plant in Serv-Delay Plnt"/>
    <s v="XX"/>
    <s v="XX"/>
    <s v="0000"/>
    <s v="00000"/>
    <s v="Non Unitized"/>
    <s v="Non-unitized"/>
    <s v="MLE Hidden Ridge Tr - SL"/>
    <s v="Addition"/>
    <s v="Addition-NonUnit"/>
    <d v="2026-03-01T00:00:00"/>
    <d v="2026-01-26T00:00:00"/>
    <s v="G376"/>
    <x v="2"/>
    <s v="DL22622-257100A"/>
    <x v="3"/>
    <x v="3"/>
    <s v="MLE Hidden Ridge Tr - SL"/>
    <n v="3209.4"/>
  </r>
  <r>
    <n v="202603"/>
    <s v="032"/>
    <s v="16025.0106-Plant in Serv-Delay Plnt"/>
    <s v="XX"/>
    <s v="XX"/>
    <s v="0000"/>
    <s v="00000"/>
    <s v="Non Unitized"/>
    <s v="Non-unitized"/>
    <s v="MLE at Circulo Sabino in Tubac (Abo"/>
    <s v="Addition"/>
    <s v="Addition-NonUnit"/>
    <d v="2026-03-01T00:00:00"/>
    <d v="2026-02-19T00:00:00"/>
    <s v="G376"/>
    <x v="2"/>
    <s v="DS22666-256100A"/>
    <x v="24"/>
    <x v="24"/>
    <s v="MLE at Circulo Sabino in Tubac (Abo"/>
    <n v="1523.75"/>
  </r>
  <r>
    <n v="202603"/>
    <s v="032"/>
    <s v="16025.0106-Plant in Serv-Delay Plnt"/>
    <s v="XX"/>
    <s v="XX"/>
    <s v="0000"/>
    <s v="00000"/>
    <s v="Non Unitized"/>
    <s v="Non-unitized"/>
    <s v="MLE at Mission Ct in Tubac (130' of"/>
    <s v="Addition"/>
    <s v="Addition-NonUnit"/>
    <d v="2026-03-01T00:00:00"/>
    <d v="2026-02-24T00:00:00"/>
    <s v="G376"/>
    <x v="2"/>
    <s v="DS22669-256100A"/>
    <x v="24"/>
    <x v="24"/>
    <s v="MLE at Mission Ct in Tubac (130' of"/>
    <n v="4082.56"/>
  </r>
  <r>
    <n v="202603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d v="2026-01-01T00:00:00"/>
    <d v="2026-01-01T00:00:00"/>
    <s v="G376"/>
    <x v="2"/>
    <s v="252387A"/>
    <x v="14"/>
    <x v="14"/>
    <s v="Other Distr Eq CP-Bl - King"/>
    <n v="400"/>
  </r>
  <r>
    <n v="202603"/>
    <s v="032"/>
    <s v="16025.0106-Plant in Serv-Delay Plnt"/>
    <s v="XX"/>
    <s v="XX"/>
    <s v="0000"/>
    <s v="00000"/>
    <s v="Non Unitized"/>
    <s v="Non-unitized"/>
    <s v="PI - Relocate 2&quot; Main @ Arizona St"/>
    <s v="Addition"/>
    <s v="Addition-NonUnit"/>
    <d v="2026-03-01T00:00:00"/>
    <d v="2026-03-05T00:00:00"/>
    <s v="G376"/>
    <x v="2"/>
    <s v="DK22696-252500B"/>
    <x v="105"/>
    <x v="105"/>
    <s v="PI - Relocate 2&quot; Main @ Arizona St"/>
    <n v="10049.870000000001"/>
  </r>
  <r>
    <n v="202603"/>
    <s v="032"/>
    <s v="16025.0106-Plant in Serv-Delay Plnt"/>
    <s v="XX"/>
    <s v="XX"/>
    <s v="0000"/>
    <s v="00000"/>
    <s v="Non Unitized"/>
    <s v="Non-unitized"/>
    <s v="PI - Relocate 4&quot; Main @ Arizona St"/>
    <s v="Addition"/>
    <s v="Addition-NonUnit"/>
    <d v="2026-03-01T00:00:00"/>
    <d v="2026-03-12T00:00:00"/>
    <s v="G376"/>
    <x v="2"/>
    <s v="DK22695-252500B"/>
    <x v="105"/>
    <x v="105"/>
    <s v="PI - Relocate 4&quot; Main @ Arizona St"/>
    <n v="9466.98"/>
  </r>
  <r>
    <n v="202603"/>
    <s v="032"/>
    <s v="16025.0106-Plant in Serv-Delay Plnt"/>
    <s v="XX"/>
    <s v="XX"/>
    <s v="0000"/>
    <s v="00000"/>
    <s v="Non Unitized"/>
    <s v="Non-unitized"/>
    <s v="Pine Ridge Appartments Relocate"/>
    <s v="Addition"/>
    <s v="Addition-NonUnit"/>
    <d v="2026-03-01T00:00:00"/>
    <d v="2025-12-08T00:00:00"/>
    <s v="G376"/>
    <x v="2"/>
    <s v="DP22548-253100A"/>
    <x v="13"/>
    <x v="13"/>
    <s v="Pine Ridge Appartments Relocate"/>
    <n v="0"/>
  </r>
  <r>
    <n v="202603"/>
    <s v="032"/>
    <s v="16025.0106-Plant in Serv-Delay Plnt"/>
    <s v="XX"/>
    <s v="XX"/>
    <s v="0000"/>
    <s v="00000"/>
    <s v="Non Unitized"/>
    <s v="Non-unitized"/>
    <s v="South Ranch 4A"/>
    <s v="Addition"/>
    <s v="Addition-NonUnit"/>
    <d v="2026-03-01T00:00:00"/>
    <d v="2026-03-18T00:00:00"/>
    <s v="G376"/>
    <x v="2"/>
    <s v="DP22650-253100A"/>
    <x v="13"/>
    <x v="13"/>
    <s v="South Ranch 4A"/>
    <n v="82698.990000000005"/>
  </r>
  <r>
    <n v="202603"/>
    <s v="032"/>
    <s v="16025.0106-Plant in Serv-Delay Plnt"/>
    <s v="XX"/>
    <s v="XX"/>
    <s v="0000"/>
    <s v="00000"/>
    <s v="Non Unitized"/>
    <s v="Non-unitized"/>
    <s v="Stoneridge 5 - Lookout Ridge MLE"/>
    <s v="Addition"/>
    <s v="Addition-NonUnit"/>
    <d v="2026-03-01T00:00:00"/>
    <d v="2026-01-20T00:00:00"/>
    <s v="G376"/>
    <x v="2"/>
    <s v="DP21497-253100A"/>
    <x v="13"/>
    <x v="13"/>
    <s v="Stoneridge 5 - Lookout Ridge MLE"/>
    <n v="2263.38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04T00:00:00"/>
    <s v="G376"/>
    <x v="2"/>
    <s v="DK22547-252100A"/>
    <x v="7"/>
    <x v="7"/>
    <s v="MLE - Hualapai Shadows"/>
    <n v="-38302.3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0T00:00:00"/>
    <s v="G376"/>
    <x v="2"/>
    <s v="DK22616-252100A"/>
    <x v="7"/>
    <x v="7"/>
    <s v="MLE - Serena Grace Meadows"/>
    <n v="-75248.58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1T00:00:00"/>
    <s v="G376"/>
    <x v="2"/>
    <s v="DK22592-252406S"/>
    <x v="8"/>
    <x v="8"/>
    <s v="2&quot; PVC Replacement on Suffock (Bent"/>
    <n v="-82548.6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2T00:00:00"/>
    <s v="G376"/>
    <x v="2"/>
    <s v="DK22636-252100A"/>
    <x v="7"/>
    <x v="7"/>
    <s v="LEAK Repair &amp; Repl - Int. of Roosev"/>
    <n v="-7412.0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3T00:00:00"/>
    <s v="G376"/>
    <x v="2"/>
    <s v="DF22624-251100A"/>
    <x v="19"/>
    <x v="19"/>
    <s v="2&quot; RELO OF 250' AT 2800 N EL PASO F"/>
    <n v="-10761.4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6T00:00:00"/>
    <s v="G376"/>
    <x v="2"/>
    <s v="DS22565-256101A"/>
    <x v="26"/>
    <x v="26"/>
    <s v="Remove Gas Valve at Southwest corne"/>
    <n v="-5743.3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5-12-08T00:00:00"/>
    <s v="G376"/>
    <x v="2"/>
    <s v="DH22647-252100A"/>
    <x v="7"/>
    <x v="7"/>
    <s v="2&quot; PVC Leak Repair at 2095 Palmer D"/>
    <n v="-2423.8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5-12-11T00:00:00"/>
    <s v="G376"/>
    <x v="2"/>
    <s v="DH22649-252100A"/>
    <x v="7"/>
    <x v="7"/>
    <s v="2&quot; PVC Leak Repair at 700 Palmer Ln"/>
    <n v="-1634.7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5-12-22T00:00:00"/>
    <s v="G376"/>
    <x v="2"/>
    <s v="DS22564-256101A"/>
    <x v="26"/>
    <x v="26"/>
    <s v="Remove Gas Valve at Southwest corne"/>
    <n v="-2468.3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76"/>
    <x v="2"/>
    <s v="252402S"/>
    <x v="6"/>
    <x v="6"/>
    <s v="Drisco Pipe Replacement"/>
    <n v="-129720.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5T00:00:00"/>
    <s v="G376"/>
    <x v="2"/>
    <s v="DK22642-252100A"/>
    <x v="7"/>
    <x v="7"/>
    <s v="MLE - Airfield to Pacific on Apache"/>
    <n v="-16627.88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1-04T00:00:00"/>
    <s v="G376"/>
    <x v="2"/>
    <s v="DK22547-252100A"/>
    <x v="7"/>
    <x v="7"/>
    <s v="MLE - Hualapai Shadows"/>
    <n v="-1985.77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08T00:00:00"/>
    <s v="G376"/>
    <x v="2"/>
    <s v="DH22647-252100A"/>
    <x v="7"/>
    <x v="7"/>
    <s v="2&quot; PVC Leak Repair at 2095 Palmer D"/>
    <n v="-2445.3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10T00:00:00"/>
    <s v="G376"/>
    <x v="2"/>
    <s v="DK22616-252100A"/>
    <x v="7"/>
    <x v="7"/>
    <s v="MLE - Serena Grace Meadows"/>
    <n v="-2163.1799999999998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11T00:00:00"/>
    <s v="G376"/>
    <x v="2"/>
    <s v="DH22649-252100A"/>
    <x v="7"/>
    <x v="7"/>
    <s v="2&quot; PVC Leak Repair at 700 Palmer Ln"/>
    <n v="-1085.380000000000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11T00:00:00"/>
    <s v="G376"/>
    <x v="2"/>
    <s v="DK22592-252406S"/>
    <x v="8"/>
    <x v="8"/>
    <s v="2&quot; PVC Replacement on Suffock (Bent"/>
    <n v="-5440.47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22T00:00:00"/>
    <s v="G376"/>
    <x v="2"/>
    <s v="DS22564-256101A"/>
    <x v="26"/>
    <x v="26"/>
    <s v="Remove Gas Valve at Southwest corne"/>
    <n v="-712.63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26T00:00:00"/>
    <s v="G376"/>
    <x v="2"/>
    <s v="DF22481-251500B"/>
    <x v="12"/>
    <x v="12"/>
    <s v="[WMS Transfer]-LOWERING 4&quot; STL MAIN"/>
    <n v="-22847.4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1-05T00:00:00"/>
    <s v="G376"/>
    <x v="2"/>
    <s v="DK22642-252100A"/>
    <x v="7"/>
    <x v="7"/>
    <s v="MLE - Airfield to Pacific on Apache"/>
    <n v="-5597.43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76"/>
    <x v="2"/>
    <s v="257387A"/>
    <x v="18"/>
    <x v="18"/>
    <s v="Other Distr Equip CP-Bl - SL"/>
    <n v="-2402.33"/>
  </r>
  <r>
    <n v="202507"/>
    <s v="032"/>
    <s v="16025.0106-Plant in Serv-Delay Plnt"/>
    <s v="XX"/>
    <s v="XX"/>
    <s v="0000"/>
    <s v="00000"/>
    <s v="Non Unitized"/>
    <s v="Non-unitized"/>
    <s v="Jenna Reg Station Cacto Pilot Heate"/>
    <s v="Addition"/>
    <s v="Addition-NonUnit"/>
    <d v="2025-07-01T00:00:00"/>
    <d v="2025-07-22T00:00:00"/>
    <s v="G378"/>
    <x v="3"/>
    <s v="DP22493-253378A"/>
    <x v="32"/>
    <x v="32"/>
    <s v="Jenna Reg Station Cacto Pilot Heate"/>
    <n v="6747.19"/>
  </r>
  <r>
    <n v="202507"/>
    <s v="032"/>
    <s v="16025.0106-Plant in Serv-Delay Plnt"/>
    <s v="XX"/>
    <s v="XX"/>
    <s v="0000"/>
    <s v="00000"/>
    <s v="Non Unitized"/>
    <s v="Non-unitized"/>
    <s v="LITTLE AMERICA REG STATION 04-1259"/>
    <s v="Addition"/>
    <s v="Addition-NonUnit"/>
    <d v="2025-05-01T00:00:00"/>
    <d v="2025-04-09T00:00:00"/>
    <s v="G378"/>
    <x v="3"/>
    <s v="DF22052-251378A"/>
    <x v="30"/>
    <x v="30"/>
    <s v="LITTLE AMERICA REG STATION 04-1259"/>
    <n v="6.19"/>
  </r>
  <r>
    <n v="202507"/>
    <s v="032"/>
    <s v="16025.0106-Plant in Serv-Delay Plnt"/>
    <s v="XX"/>
    <s v="XX"/>
    <s v="0000"/>
    <s v="00000"/>
    <s v="Non Unitized"/>
    <s v="Non-unitized"/>
    <s v="RE-DESIGN RELIEF STACK ON CAMP VERD"/>
    <s v="Addition"/>
    <s v="Addition-NonUnit"/>
    <d v="2025-06-01T00:00:00"/>
    <d v="2025-05-19T00:00:00"/>
    <s v="G378"/>
    <x v="3"/>
    <s v="DV22452-255378A"/>
    <x v="31"/>
    <x v="31"/>
    <s v="RE-DESIGN RELIEF STACK ON CAMP VERD"/>
    <n v="-97.63"/>
  </r>
  <r>
    <n v="202507"/>
    <s v="032"/>
    <s v="16025.0106-Plant in Serv-Delay Plnt"/>
    <s v="XX"/>
    <s v="XX"/>
    <s v="0000"/>
    <s v="00000"/>
    <s v="Non Unitized"/>
    <s v="Non-unitized"/>
    <s v="Replace Gas Regulators &amp; Rebuild Re"/>
    <s v="Addition"/>
    <s v="Addition-NonUnit"/>
    <d v="2025-07-01T00:00:00"/>
    <d v="2025-07-30T00:00:00"/>
    <s v="G378"/>
    <x v="3"/>
    <s v="DS22528-256378A"/>
    <x v="29"/>
    <x v="29"/>
    <s v="Replace Gas Regulators &amp; Rebuild Re"/>
    <n v="13196.35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04T00:00:00"/>
    <s v="G378"/>
    <x v="3"/>
    <s v="DS22265-256378A"/>
    <x v="29"/>
    <x v="29"/>
    <s v="Rebuild Relief Stack (Rio Rico Stab"/>
    <n v="-36810.75"/>
  </r>
  <r>
    <n v="202508"/>
    <s v="032"/>
    <s v="16025.0106-Plant in Serv-Delay Plnt"/>
    <s v="XX"/>
    <s v="XX"/>
    <s v="0000"/>
    <s v="00000"/>
    <s v="Non Unitized"/>
    <s v="Non-unitized"/>
    <s v="Jenna Reg Station Cacto Pilot Heate"/>
    <s v="Addition"/>
    <s v="Addition-NonUnit"/>
    <d v="2025-07-01T00:00:00"/>
    <d v="2025-07-22T00:00:00"/>
    <s v="G378"/>
    <x v="3"/>
    <s v="DP22493-253378A"/>
    <x v="32"/>
    <x v="32"/>
    <s v="Jenna Reg Station Cacto Pilot Heate"/>
    <n v="1016.88"/>
  </r>
  <r>
    <n v="202508"/>
    <s v="032"/>
    <s v="16025.0106-Plant in Serv-Delay Plnt"/>
    <s v="XX"/>
    <s v="XX"/>
    <s v="0000"/>
    <s v="00000"/>
    <s v="Non Unitized"/>
    <s v="Non-unitized"/>
    <s v="Replace Gas Regulators &amp; Rebuild Re"/>
    <s v="Addition"/>
    <s v="Addition-NonUnit"/>
    <d v="2025-07-01T00:00:00"/>
    <d v="2025-07-30T00:00:00"/>
    <s v="G378"/>
    <x v="3"/>
    <s v="DS22528-256378A"/>
    <x v="29"/>
    <x v="29"/>
    <s v="Replace Gas Regulators &amp; Rebuild Re"/>
    <n v="2293.2199999999998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4-09T00:00:00"/>
    <s v="G378"/>
    <x v="3"/>
    <s v="DF22052-251378A"/>
    <x v="30"/>
    <x v="30"/>
    <s v="LITTLE AMERICA REG STATION 04-1259"/>
    <n v="-27055.279999999999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7T00:00:00"/>
    <s v="G378"/>
    <x v="3"/>
    <s v="DF22055-251378A"/>
    <x v="30"/>
    <x v="30"/>
    <s v="HUNTINGTON REG STATION 04-1273"/>
    <n v="-18604.91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5-19T00:00:00"/>
    <s v="G378"/>
    <x v="3"/>
    <s v="DV22452-255378A"/>
    <x v="31"/>
    <x v="31"/>
    <s v="RE-DESIGN RELIEF STACK ON CAMP VERD"/>
    <n v="-9892.91"/>
  </r>
  <r>
    <n v="202509"/>
    <s v="032"/>
    <s v="16025.0106-Plant in Serv-Delay Plnt"/>
    <s v="XX"/>
    <s v="XX"/>
    <s v="0000"/>
    <s v="00000"/>
    <s v="Non Unitized"/>
    <s v="Non-unitized"/>
    <s v="Jenna Reg Station Cacto Pilot Heate"/>
    <s v="Addition"/>
    <s v="Addition-NonUnit"/>
    <d v="2025-09-01T00:00:00"/>
    <d v="2025-07-22T00:00:00"/>
    <s v="G378"/>
    <x v="3"/>
    <s v="DP22493-253378A"/>
    <x v="32"/>
    <x v="32"/>
    <s v="Jenna Reg Station Cacto Pilot Heate"/>
    <n v="280.64999999999998"/>
  </r>
  <r>
    <n v="202509"/>
    <s v="032"/>
    <s v="16025.0106-Plant in Serv-Delay Plnt"/>
    <s v="XX"/>
    <s v="XX"/>
    <s v="0000"/>
    <s v="00000"/>
    <s v="Non Unitized"/>
    <s v="Non-unitized"/>
    <s v="Replace Gas Regulators &amp; Rebuild Re"/>
    <s v="Addition"/>
    <s v="Addition-NonUnit"/>
    <d v="2025-09-01T00:00:00"/>
    <d v="2025-07-30T00:00:00"/>
    <s v="G378"/>
    <x v="3"/>
    <s v="DS22528-256378A"/>
    <x v="29"/>
    <x v="29"/>
    <s v="Replace Gas Regulators &amp; Rebuild Re"/>
    <n v="582.87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1T00:00:00"/>
    <s v="G378"/>
    <x v="3"/>
    <s v="257385A"/>
    <x v="60"/>
    <x v="60"/>
    <s v="Industrial Metering-Show Low"/>
    <n v="-1953.94"/>
  </r>
  <r>
    <n v="202510"/>
    <s v="032"/>
    <s v="16025.0106-Plant in Serv-Delay Plnt"/>
    <s v="XX"/>
    <s v="XX"/>
    <s v="0000"/>
    <s v="00000"/>
    <s v="Non Unitized"/>
    <s v="Non-unitized"/>
    <s v="Industrial Metering-Show Low"/>
    <s v="Addition"/>
    <s v="Addition-NonUnit"/>
    <d v="2025-05-01T00:00:00"/>
    <d v="2025-05-01T00:00:00"/>
    <s v="G378"/>
    <x v="3"/>
    <s v="257385A"/>
    <x v="60"/>
    <x v="60"/>
    <s v="Industrial Metering-Show Low"/>
    <n v="1259.45"/>
  </r>
  <r>
    <n v="202510"/>
    <s v="032"/>
    <s v="16025.0106-Plant in Serv-Delay Plnt"/>
    <s v="XX"/>
    <s v="XX"/>
    <s v="0000"/>
    <s v="00000"/>
    <s v="Non Unitized"/>
    <s v="Non-unitized"/>
    <s v="UPRATE FOR DOWNTOWN SYSTEM 2"/>
    <s v="Addition"/>
    <s v="Addition-NonUnit"/>
    <d v="2025-10-01T00:00:00"/>
    <d v="2025-09-17T00:00:00"/>
    <s v="G378"/>
    <x v="3"/>
    <s v="DF22608-251378A"/>
    <x v="30"/>
    <x v="30"/>
    <s v="UPRATE FOR DOWNTOWN SYSTEM 2"/>
    <n v="11028.03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30T00:00:00"/>
    <s v="G378"/>
    <x v="3"/>
    <s v="DS22528-256378A"/>
    <x v="29"/>
    <x v="29"/>
    <s v="Replace Gas Regulators &amp; Rebuild Re"/>
    <n v="-15489.57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30T00:00:00"/>
    <s v="G378"/>
    <x v="3"/>
    <s v="DS22528-256378A"/>
    <x v="29"/>
    <x v="29"/>
    <s v="Replace Gas Regulators &amp; Rebuild Re"/>
    <n v="-582.87"/>
  </r>
  <r>
    <n v="202511"/>
    <s v="032"/>
    <s v="16025.0106-Plant in Serv-Delay Plnt"/>
    <s v="XX"/>
    <s v="XX"/>
    <s v="0000"/>
    <s v="00000"/>
    <s v="Non Unitized"/>
    <s v="Non-unitized"/>
    <s v="CITY GATE WILLIAMS BORDER STATION"/>
    <s v="Addition"/>
    <s v="Addition-NonUnit"/>
    <d v="2025-11-01T00:00:00"/>
    <d v="2025-11-13T00:00:00"/>
    <s v="G378"/>
    <x v="3"/>
    <s v="DF22182-251378A"/>
    <x v="30"/>
    <x v="30"/>
    <s v="CITY GATE WILLIAMS BORDER STATION"/>
    <n v="5679.15"/>
  </r>
  <r>
    <n v="202511"/>
    <s v="032"/>
    <s v="16025.0106-Plant in Serv-Delay Plnt"/>
    <s v="XX"/>
    <s v="XX"/>
    <s v="0000"/>
    <s v="00000"/>
    <s v="Non Unitized"/>
    <s v="Non-unitized"/>
    <s v="Industrial Metering-Show Low"/>
    <s v="Addition"/>
    <s v="Addition-NonUnit"/>
    <d v="2025-05-01T00:00:00"/>
    <d v="2025-05-01T00:00:00"/>
    <s v="G378"/>
    <x v="3"/>
    <s v="257385A"/>
    <x v="60"/>
    <x v="60"/>
    <s v="Industrial Metering-Show Low"/>
    <n v="6.61"/>
  </r>
  <r>
    <n v="202511"/>
    <s v="032"/>
    <s v="16025.0106-Plant in Serv-Delay Plnt"/>
    <s v="XX"/>
    <s v="XX"/>
    <s v="0000"/>
    <s v="00000"/>
    <s v="Non Unitized"/>
    <s v="Non-unitized"/>
    <s v="RE-DESIGN RELIEF STACK BACK-O-BEYON"/>
    <s v="Addition"/>
    <s v="Addition-NonUnit"/>
    <d v="2025-11-01T00:00:00"/>
    <d v="2025-11-03T00:00:00"/>
    <s v="G378"/>
    <x v="3"/>
    <s v="DV22510-255378A"/>
    <x v="31"/>
    <x v="31"/>
    <s v="RE-DESIGN RELIEF STACK BACK-O-BEYON"/>
    <n v="2789.89"/>
  </r>
  <r>
    <n v="202511"/>
    <s v="032"/>
    <s v="16025.0106-Plant in Serv-Delay Plnt"/>
    <s v="XX"/>
    <s v="XX"/>
    <s v="0000"/>
    <s v="00000"/>
    <s v="Non Unitized"/>
    <s v="Non-unitized"/>
    <s v="RE-DESIGN RELIEF STACK CHUCKWALLA R"/>
    <s v="Addition"/>
    <s v="Addition-NonUnit"/>
    <d v="2025-11-01T00:00:00"/>
    <d v="2025-10-30T00:00:00"/>
    <s v="G378"/>
    <x v="3"/>
    <s v="DV22513-255378A"/>
    <x v="31"/>
    <x v="31"/>
    <s v="RE-DESIGN RELIEF STACK CHUCKWALLA R"/>
    <n v="2673.87"/>
  </r>
  <r>
    <n v="202511"/>
    <s v="032"/>
    <s v="16025.0106-Plant in Serv-Delay Plnt"/>
    <s v="XX"/>
    <s v="XX"/>
    <s v="0000"/>
    <s v="00000"/>
    <s v="Non Unitized"/>
    <s v="Non-unitized"/>
    <s v="UPRATE FOR DOWNTOWN SYSTEM 2"/>
    <s v="Addition"/>
    <s v="Addition-NonUnit"/>
    <d v="2025-10-01T00:00:00"/>
    <d v="2025-09-17T00:00:00"/>
    <s v="G378"/>
    <x v="3"/>
    <s v="DF22608-251378A"/>
    <x v="30"/>
    <x v="30"/>
    <s v="UPRATE FOR DOWNTOWN SYSTEM 2"/>
    <n v="4836.34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2T00:00:00"/>
    <s v="G378"/>
    <x v="3"/>
    <s v="DP22493-253378A"/>
    <x v="32"/>
    <x v="32"/>
    <s v="Jenna Reg Station Cacto Pilot Heate"/>
    <n v="-7764.07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2T00:00:00"/>
    <s v="G378"/>
    <x v="3"/>
    <s v="DP22493-253378A"/>
    <x v="32"/>
    <x v="32"/>
    <s v="Jenna Reg Station Cacto Pilot Heate"/>
    <n v="-280.64999999999998"/>
  </r>
  <r>
    <n v="202512"/>
    <s v="032"/>
    <s v="16025.0106-Plant in Serv-Delay Plnt"/>
    <s v="XX"/>
    <s v="XX"/>
    <s v="0000"/>
    <s v="00000"/>
    <s v="Non Unitized"/>
    <s v="Non-unitized"/>
    <s v="CITY GATE WILLIAMS BORDER STATION"/>
    <s v="Addition"/>
    <s v="Addition-NonUnit"/>
    <d v="2025-11-01T00:00:00"/>
    <d v="2025-11-13T00:00:00"/>
    <s v="G378"/>
    <x v="3"/>
    <s v="DF22182-251378A"/>
    <x v="30"/>
    <x v="30"/>
    <s v="CITY GATE WILLIAMS BORDER STATION"/>
    <n v="145.43"/>
  </r>
  <r>
    <n v="202512"/>
    <s v="032"/>
    <s v="16025.0106-Plant in Serv-Delay Plnt"/>
    <s v="XX"/>
    <s v="XX"/>
    <s v="0000"/>
    <s v="00000"/>
    <s v="Non Unitized"/>
    <s v="Non-unitized"/>
    <s v="Complete Reg. Station Rebuild (Colo"/>
    <s v="Addition"/>
    <s v="Addition-NonUnit"/>
    <d v="2025-12-01T00:00:00"/>
    <d v="2025-12-09T00:00:00"/>
    <s v="G378"/>
    <x v="3"/>
    <s v="DS22263-256378A"/>
    <x v="29"/>
    <x v="29"/>
    <s v="Complete Reg. Station Rebuild (Colo"/>
    <n v="132542.35999999999"/>
  </r>
  <r>
    <n v="202512"/>
    <s v="032"/>
    <s v="16025.0106-Plant in Serv-Delay Plnt"/>
    <s v="XX"/>
    <s v="XX"/>
    <s v="0000"/>
    <s v="00000"/>
    <s v="Non Unitized"/>
    <s v="Non-unitized"/>
    <s v="RE-DESIGN RELIEF STACK BACK-O-BEYON"/>
    <s v="Addition"/>
    <s v="Addition-NonUnit"/>
    <d v="2025-11-01T00:00:00"/>
    <d v="2025-11-03T00:00:00"/>
    <s v="G378"/>
    <x v="3"/>
    <s v="DV22510-255378A"/>
    <x v="31"/>
    <x v="31"/>
    <s v="RE-DESIGN RELIEF STACK BACK-O-BEYON"/>
    <n v="826.08"/>
  </r>
  <r>
    <n v="202512"/>
    <s v="032"/>
    <s v="16025.0106-Plant in Serv-Delay Plnt"/>
    <s v="XX"/>
    <s v="XX"/>
    <s v="0000"/>
    <s v="00000"/>
    <s v="Non Unitized"/>
    <s v="Non-unitized"/>
    <s v="RE-DESIGN RELIEF STACK CHUCKWALLA R"/>
    <s v="Addition"/>
    <s v="Addition-NonUnit"/>
    <d v="2025-11-01T00:00:00"/>
    <d v="2025-10-30T00:00:00"/>
    <s v="G378"/>
    <x v="3"/>
    <s v="DV22513-255378A"/>
    <x v="31"/>
    <x v="31"/>
    <s v="RE-DESIGN RELIEF STACK CHUCKWALLA R"/>
    <n v="763.9"/>
  </r>
  <r>
    <n v="202512"/>
    <s v="032"/>
    <s v="16025.0106-Plant in Serv-Delay Plnt"/>
    <s v="XX"/>
    <s v="XX"/>
    <s v="0000"/>
    <s v="00000"/>
    <s v="Non Unitized"/>
    <s v="Non-unitized"/>
    <s v="UPRATE FOR DOWNTOWN SYSTEM 2"/>
    <s v="Addition"/>
    <s v="Addition-NonUnit"/>
    <d v="2025-10-01T00:00:00"/>
    <d v="2025-09-17T00:00:00"/>
    <s v="G378"/>
    <x v="3"/>
    <s v="DF22608-251378A"/>
    <x v="30"/>
    <x v="30"/>
    <s v="UPRATE FOR DOWNTOWN SYSTEM 2"/>
    <n v="562.63"/>
  </r>
  <r>
    <n v="202512"/>
    <s v="032"/>
    <s v="16025.0106-Plant in Serv-Delay Plnt"/>
    <s v="XX"/>
    <s v="XX"/>
    <s v="0000"/>
    <s v="00000"/>
    <s v="Non Unitized"/>
    <s v="Non-unitized"/>
    <s v="ZUNI REG RELIEF STACK"/>
    <s v="Addition"/>
    <s v="Addition-NonUnit"/>
    <d v="2025-12-01T00:00:00"/>
    <d v="2025-12-19T00:00:00"/>
    <s v="G378"/>
    <x v="3"/>
    <s v="DF22514-251378A"/>
    <x v="30"/>
    <x v="30"/>
    <s v="ZUNI REG RELIEF STACK"/>
    <n v="7366.51"/>
  </r>
  <r>
    <n v="202601"/>
    <s v="032"/>
    <s v="16025.0106-Plant in Serv-Delay Plnt"/>
    <s v="XX"/>
    <s v="XX"/>
    <s v="0000"/>
    <s v="00000"/>
    <s v="Non Unitized"/>
    <s v="Non-unitized"/>
    <s v="CITY GATE WILLIAMS BORDER STATION"/>
    <s v="Addition"/>
    <s v="Addition-NonUnit"/>
    <d v="2025-11-01T00:00:00"/>
    <d v="2025-11-13T00:00:00"/>
    <s v="G378"/>
    <x v="3"/>
    <s v="DF22182-251378A"/>
    <x v="30"/>
    <x v="30"/>
    <s v="CITY GATE WILLIAMS BORDER STATION"/>
    <n v="57.27"/>
  </r>
  <r>
    <n v="202601"/>
    <s v="032"/>
    <s v="16025.0106-Plant in Serv-Delay Plnt"/>
    <s v="XX"/>
    <s v="XX"/>
    <s v="0000"/>
    <s v="00000"/>
    <s v="Non Unitized"/>
    <s v="Non-unitized"/>
    <s v="Complete Reg. Station Rebuild (Colo"/>
    <s v="Addition"/>
    <s v="Addition-NonUnit"/>
    <d v="2025-12-01T00:00:00"/>
    <d v="2025-12-09T00:00:00"/>
    <s v="G378"/>
    <x v="3"/>
    <s v="DS22263-256378A"/>
    <x v="29"/>
    <x v="29"/>
    <s v="Complete Reg. Station Rebuild (Colo"/>
    <n v="18911.7"/>
  </r>
  <r>
    <n v="202601"/>
    <s v="032"/>
    <s v="16025.0106-Plant in Serv-Delay Plnt"/>
    <s v="XX"/>
    <s v="XX"/>
    <s v="0000"/>
    <s v="00000"/>
    <s v="Non Unitized"/>
    <s v="Non-unitized"/>
    <s v="RE-DESIGN RELIEF STACK CHUCKWALLA R"/>
    <s v="Addition"/>
    <s v="Addition-NonUnit"/>
    <d v="2025-11-01T00:00:00"/>
    <d v="2025-10-30T00:00:00"/>
    <s v="G378"/>
    <x v="3"/>
    <s v="DV22513-255378A"/>
    <x v="31"/>
    <x v="31"/>
    <s v="RE-DESIGN RELIEF STACK CHUCKWALLA R"/>
    <n v="1.26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09-17T00:00:00"/>
    <s v="G378"/>
    <x v="3"/>
    <s v="DF22608-251378A"/>
    <x v="30"/>
    <x v="30"/>
    <s v="UPRATE FOR DOWNTOWN SYSTEM 2"/>
    <n v="-16427"/>
  </r>
  <r>
    <n v="202601"/>
    <s v="032"/>
    <s v="16025.0106-Plant in Serv-Delay Plnt"/>
    <s v="XX"/>
    <s v="XX"/>
    <s v="0000"/>
    <s v="00000"/>
    <s v="Non Unitized"/>
    <s v="Non-unitized"/>
    <s v="ZUNI REG RELIEF STACK"/>
    <s v="Addition"/>
    <s v="Addition-NonUnit"/>
    <d v="2025-12-01T00:00:00"/>
    <d v="2025-12-19T00:00:00"/>
    <s v="G378"/>
    <x v="3"/>
    <s v="DF22514-251378A"/>
    <x v="30"/>
    <x v="30"/>
    <s v="ZUNI REG RELIEF STACK"/>
    <n v="117.59"/>
  </r>
  <r>
    <n v="202602"/>
    <s v="032"/>
    <s v="16025.0106-Plant in Serv-Delay Plnt"/>
    <s v="XX"/>
    <s v="XX"/>
    <s v="0000"/>
    <s v="00000"/>
    <s v="Non Unitized"/>
    <s v="Non-unitized"/>
    <s v="Complete Reg. Station Rebuild (Colo"/>
    <s v="Addition"/>
    <s v="Addition-NonUnit"/>
    <d v="2026-02-01T00:00:00"/>
    <d v="2025-12-09T00:00:00"/>
    <s v="G378"/>
    <x v="3"/>
    <s v="DS22263-256378A"/>
    <x v="29"/>
    <x v="29"/>
    <s v="Complete Reg. Station Rebuild (Colo"/>
    <n v="-131.31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1T00:00:00"/>
    <s v="G378"/>
    <x v="3"/>
    <s v="257385A"/>
    <x v="60"/>
    <x v="60"/>
    <s v="Industrial Metering-Show Low"/>
    <n v="-1266.06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0-30T00:00:00"/>
    <s v="G378"/>
    <x v="3"/>
    <s v="DV22513-255378A"/>
    <x v="31"/>
    <x v="31"/>
    <s v="RE-DESIGN RELIEF STACK CHUCKWALLA R"/>
    <n v="-3439.03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03T00:00:00"/>
    <s v="G378"/>
    <x v="3"/>
    <s v="DV22510-255378A"/>
    <x v="31"/>
    <x v="31"/>
    <s v="RE-DESIGN RELIEF STACK BACK-O-BEYON"/>
    <n v="-3615.9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13T00:00:00"/>
    <s v="G378"/>
    <x v="3"/>
    <s v="DF22182-251378A"/>
    <x v="30"/>
    <x v="30"/>
    <s v="CITY GATE WILLIAMS BORDER STATION"/>
    <n v="-5881.85"/>
  </r>
  <r>
    <n v="202602"/>
    <s v="032"/>
    <s v="16025.0106-Plant in Serv-Delay Plnt"/>
    <s v="XX"/>
    <s v="XX"/>
    <s v="0000"/>
    <s v="00000"/>
    <s v="Non Unitized"/>
    <s v="Non-unitized"/>
    <s v="ZUNI REG RELIEF STACK"/>
    <s v="Addition"/>
    <s v="Addition-NonUnit"/>
    <d v="2026-02-01T00:00:00"/>
    <d v="2025-12-19T00:00:00"/>
    <s v="G378"/>
    <x v="3"/>
    <s v="DF22514-251378A"/>
    <x v="30"/>
    <x v="30"/>
    <s v="ZUNI REG RELIEF STACK"/>
    <n v="-208.93"/>
  </r>
  <r>
    <n v="202603"/>
    <s v="032"/>
    <s v="16025.0106-Plant in Serv-Delay Plnt"/>
    <s v="XX"/>
    <s v="XX"/>
    <s v="0000"/>
    <s v="00000"/>
    <s v="Non Unitized"/>
    <s v="Non-unitized"/>
    <s v="Industrial Metering-Show Low"/>
    <s v="Addition"/>
    <s v="Addition-NonUnit"/>
    <d v="2026-03-01T00:00:00"/>
    <d v="2026-03-01T00:00:00"/>
    <s v="G378"/>
    <x v="3"/>
    <s v="257385A"/>
    <x v="60"/>
    <x v="60"/>
    <s v="Industrial Metering-Show Low"/>
    <n v="390.08"/>
  </r>
  <r>
    <n v="202603"/>
    <s v="032"/>
    <s v="16025.0106-Plant in Serv-Delay Plnt"/>
    <s v="XX"/>
    <s v="XX"/>
    <s v="0000"/>
    <s v="00000"/>
    <s v="Non Unitized"/>
    <s v="Non-unitized"/>
    <s v="Jenna Reg Station Filter"/>
    <s v="Addition"/>
    <s v="Addition-NonUnit"/>
    <d v="2026-03-01T00:00:00"/>
    <d v="2026-03-23T00:00:00"/>
    <s v="G378"/>
    <x v="3"/>
    <s v="DP22504-253378A"/>
    <x v="32"/>
    <x v="32"/>
    <s v="Jenna Reg Station Filter"/>
    <n v="7954.32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09T00:00:00"/>
    <s v="G378"/>
    <x v="3"/>
    <s v="DS22263-256378A"/>
    <x v="29"/>
    <x v="29"/>
    <s v="Complete Reg. Station Rebuild (Colo"/>
    <n v="-151454.06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9T00:00:00"/>
    <s v="G378"/>
    <x v="3"/>
    <s v="DF22514-251378A"/>
    <x v="30"/>
    <x v="30"/>
    <s v="ZUNI REG RELIEF STACK"/>
    <n v="-7484.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09T00:00:00"/>
    <s v="G378"/>
    <x v="3"/>
    <s v="DS22263-256378A"/>
    <x v="29"/>
    <x v="29"/>
    <s v="Complete Reg. Station Rebuild (Colo"/>
    <n v="131.3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19T00:00:00"/>
    <s v="G378"/>
    <x v="3"/>
    <s v="DF22514-251378A"/>
    <x v="30"/>
    <x v="30"/>
    <s v="ZUNI REG RELIEF STACK"/>
    <n v="208.93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5-05T00:00:00"/>
    <s v="G379"/>
    <x v="4"/>
    <s v="DP22491-253379A"/>
    <x v="33"/>
    <x v="33"/>
    <s v="Welker Sulfur filters for Prescott"/>
    <n v="-4035.47"/>
  </r>
  <r>
    <n v="202512"/>
    <s v="032"/>
    <s v="16025.0106-Plant in Serv-Delay Plnt"/>
    <s v="XX"/>
    <s v="XX"/>
    <s v="0000"/>
    <s v="00000"/>
    <s v="Non Unitized"/>
    <s v="Non-unitized"/>
    <s v="CITY GATE #4 RELIEF STACK"/>
    <s v="Addition"/>
    <s v="Addition-NonUnit"/>
    <d v="2025-12-01T00:00:00"/>
    <d v="2025-12-22T00:00:00"/>
    <s v="G379"/>
    <x v="4"/>
    <s v="DF22515-251379A"/>
    <x v="35"/>
    <x v="35"/>
    <s v="CITY GATE #4 RELIEF STACK"/>
    <n v="3589.16"/>
  </r>
  <r>
    <n v="202512"/>
    <s v="032"/>
    <s v="16025.0106-Plant in Serv-Delay Plnt"/>
    <s v="XX"/>
    <s v="XX"/>
    <s v="0000"/>
    <s v="00000"/>
    <s v="Non Unitized"/>
    <s v="Non-unitized"/>
    <s v="CITY GATE #5 RELIEF STACK"/>
    <s v="Addition"/>
    <s v="Addition-NonUnit"/>
    <d v="2025-12-01T00:00:00"/>
    <d v="2025-12-19T00:00:00"/>
    <s v="G379"/>
    <x v="4"/>
    <s v="DF22516-251379A"/>
    <x v="35"/>
    <x v="35"/>
    <s v="CITY GATE #5 RELIEF STACK"/>
    <n v="4427.7299999999996"/>
  </r>
  <r>
    <n v="202512"/>
    <s v="032"/>
    <s v="16025.0106-Plant in Serv-Delay Plnt"/>
    <s v="XX"/>
    <s v="XX"/>
    <s v="0000"/>
    <s v="00000"/>
    <s v="Non Unitized"/>
    <s v="Non-unitized"/>
    <s v="DETECTOR FOR PROPER ODORIZATION AT"/>
    <s v="Addition"/>
    <s v="Addition-NonUnit"/>
    <d v="2025-12-01T00:00:00"/>
    <d v="2025-12-15T00:00:00"/>
    <s v="G379"/>
    <x v="4"/>
    <s v="DV22467-255379A"/>
    <x v="34"/>
    <x v="34"/>
    <s v="DETECTOR FOR PROPER ODORIZATION AT"/>
    <n v="17892.13"/>
  </r>
  <r>
    <n v="202601"/>
    <s v="032"/>
    <s v="16025.0106-Plant in Serv-Delay Plnt"/>
    <s v="XX"/>
    <s v="XX"/>
    <s v="0000"/>
    <s v="00000"/>
    <s v="Non Unitized"/>
    <s v="Non-unitized"/>
    <s v="CITY GATE #4 RELIEF STACK"/>
    <s v="Addition"/>
    <s v="Addition-NonUnit"/>
    <d v="2025-12-01T00:00:00"/>
    <d v="2025-12-22T00:00:00"/>
    <s v="G379"/>
    <x v="4"/>
    <s v="DF22515-251379A"/>
    <x v="35"/>
    <x v="35"/>
    <s v="CITY GATE #4 RELIEF STACK"/>
    <n v="386.23"/>
  </r>
  <r>
    <n v="202601"/>
    <s v="032"/>
    <s v="16025.0106-Plant in Serv-Delay Plnt"/>
    <s v="XX"/>
    <s v="XX"/>
    <s v="0000"/>
    <s v="00000"/>
    <s v="Non Unitized"/>
    <s v="Non-unitized"/>
    <s v="CITY GATE #5 RELIEF STACK"/>
    <s v="Addition"/>
    <s v="Addition-NonUnit"/>
    <d v="2025-12-01T00:00:00"/>
    <d v="2025-12-19T00:00:00"/>
    <s v="G379"/>
    <x v="4"/>
    <s v="DF22516-251379A"/>
    <x v="35"/>
    <x v="35"/>
    <s v="CITY GATE #5 RELIEF STACK"/>
    <n v="81.06"/>
  </r>
  <r>
    <n v="202601"/>
    <s v="032"/>
    <s v="16025.0106-Plant in Serv-Delay Plnt"/>
    <s v="XX"/>
    <s v="XX"/>
    <s v="0000"/>
    <s v="00000"/>
    <s v="Non Unitized"/>
    <s v="Non-unitized"/>
    <s v="DETECTOR FOR PROPER ODORIZATION AT"/>
    <s v="Addition"/>
    <s v="Addition-NonUnit"/>
    <d v="2025-12-01T00:00:00"/>
    <d v="2025-12-15T00:00:00"/>
    <s v="G379"/>
    <x v="4"/>
    <s v="DV22467-255379A"/>
    <x v="34"/>
    <x v="34"/>
    <s v="DETECTOR FOR PROPER ODORIZATION AT"/>
    <n v="-51.44"/>
  </r>
  <r>
    <n v="202602"/>
    <s v="032"/>
    <s v="16025.0106-Plant in Serv-Delay Plnt"/>
    <s v="XX"/>
    <s v="XX"/>
    <s v="0000"/>
    <s v="00000"/>
    <s v="Non Unitized"/>
    <s v="Non-unitized"/>
    <s v="CITY GATE #4 RELIEF STACK"/>
    <s v="Addition"/>
    <s v="Addition-NonUnit"/>
    <d v="2026-02-01T00:00:00"/>
    <d v="2025-12-22T00:00:00"/>
    <s v="G379"/>
    <x v="4"/>
    <s v="DF22515-251379A"/>
    <x v="35"/>
    <x v="35"/>
    <s v="CITY GATE #4 RELIEF STACK"/>
    <n v="-172.56"/>
  </r>
  <r>
    <n v="202602"/>
    <s v="032"/>
    <s v="16025.0106-Plant in Serv-Delay Plnt"/>
    <s v="XX"/>
    <s v="XX"/>
    <s v="0000"/>
    <s v="00000"/>
    <s v="Non Unitized"/>
    <s v="Non-unitized"/>
    <s v="CITY GATE #5 RELIEF STACK"/>
    <s v="Addition"/>
    <s v="Addition-NonUnit"/>
    <d v="2026-02-01T00:00:00"/>
    <d v="2025-12-19T00:00:00"/>
    <s v="G379"/>
    <x v="4"/>
    <s v="DF22516-251379A"/>
    <x v="35"/>
    <x v="35"/>
    <s v="CITY GATE #5 RELIEF STACK"/>
    <n v="-212.06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5T00:00:00"/>
    <s v="G379"/>
    <x v="4"/>
    <s v="DV22467-255379A"/>
    <x v="34"/>
    <x v="34"/>
    <s v="DETECTOR FOR PROPER ODORIZATION AT"/>
    <n v="-17840.68999999999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9T00:00:00"/>
    <s v="G379"/>
    <x v="4"/>
    <s v="DF22516-251379A"/>
    <x v="35"/>
    <x v="35"/>
    <s v="CITY GATE #5 RELIEF STACK"/>
    <n v="-4508.7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22T00:00:00"/>
    <s v="G379"/>
    <x v="4"/>
    <s v="DF22515-251379A"/>
    <x v="35"/>
    <x v="35"/>
    <s v="CITY GATE #4 RELIEF STACK"/>
    <n v="-3975.3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19T00:00:00"/>
    <s v="G379"/>
    <x v="4"/>
    <s v="DF22516-251379A"/>
    <x v="35"/>
    <x v="35"/>
    <s v="CITY GATE #5 RELIEF STACK"/>
    <n v="212.06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22T00:00:00"/>
    <s v="G379"/>
    <x v="4"/>
    <s v="DF22515-251379A"/>
    <x v="35"/>
    <x v="35"/>
    <s v="CITY GATE #4 RELIEF STACK"/>
    <n v="172.56"/>
  </r>
  <r>
    <n v="202507"/>
    <s v="032"/>
    <s v="16025.0106-Plant in Serv-Delay Plnt"/>
    <s v="XX"/>
    <s v="XX"/>
    <s v="0000"/>
    <s v="00000"/>
    <s v="Non Unitized"/>
    <s v="Non-unitized"/>
    <s v="2&quot; PVC MAIN REPAIR AT 2640 LAVERNE"/>
    <s v="Addition"/>
    <s v="Addition-NonUnit"/>
    <d v="2025-07-01T00:00:00"/>
    <d v="2025-05-12T00:00:00"/>
    <s v="G380"/>
    <x v="5"/>
    <s v="DH22509-252100A"/>
    <x v="7"/>
    <x v="7"/>
    <s v="2&quot; PVC MAIN REPAIR AT 2640 LAVERNE"/>
    <n v="-3.07"/>
  </r>
  <r>
    <n v="202507"/>
    <s v="032"/>
    <s v="16025.0106-Plant in Serv-Delay Plnt"/>
    <s v="XX"/>
    <s v="XX"/>
    <s v="0000"/>
    <s v="00000"/>
    <s v="Non Unitized"/>
    <s v="Non-unitized"/>
    <s v="ARROWHEAD CENTER ST ENCROACHMENT"/>
    <s v="Addition"/>
    <s v="Addition-NonUnit"/>
    <d v="2025-07-01T00:00:00"/>
    <d v="2025-07-08T00:00:00"/>
    <s v="G380"/>
    <x v="5"/>
    <s v="DF22499-251100A"/>
    <x v="19"/>
    <x v="19"/>
    <s v="ARROWHEAD CENTER ST ENCROACHMENT"/>
    <n v="32131.78"/>
  </r>
  <r>
    <n v="202507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7-01T00:00:00"/>
    <d v="2025-07-23T00:00:00"/>
    <s v="G380"/>
    <x v="5"/>
    <s v="DP22443-253100A"/>
    <x v="13"/>
    <x v="13"/>
    <s v="Astoria 2A"/>
    <n v="5770.62"/>
  </r>
  <r>
    <n v="202507"/>
    <s v="032"/>
    <s v="16025.0106-Plant in Serv-Delay Plnt"/>
    <s v="XX"/>
    <s v="XX"/>
    <s v="0000"/>
    <s v="00000"/>
    <s v="Non Unitized"/>
    <s v="Non-unitized"/>
    <s v="CIONE RANCH 2&quot; PE MLE"/>
    <s v="Addition"/>
    <s v="Addition-NonUnit"/>
    <d v="2025-06-01T00:00:00"/>
    <d v="2025-06-17T00:00:00"/>
    <s v="G380"/>
    <x v="5"/>
    <s v="DF22501-251100A"/>
    <x v="19"/>
    <x v="19"/>
    <s v="CIONE RANCH 2&quot; PE MLE"/>
    <n v="-7.01"/>
  </r>
  <r>
    <n v="202507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5-01-01T00:00:00"/>
    <d v="2025-01-01T00:00:00"/>
    <s v="G380"/>
    <x v="5"/>
    <s v="252402S"/>
    <x v="6"/>
    <x v="6"/>
    <s v="Drisco Pipe Replacement"/>
    <n v="14856.39"/>
  </r>
  <r>
    <n v="202507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7-01T00:00:00"/>
    <d v="2025-07-16T00:00:00"/>
    <s v="G380"/>
    <x v="5"/>
    <s v="DP22249-253100A"/>
    <x v="13"/>
    <x v="13"/>
    <s v="Granville Unit 17"/>
    <n v="27431.98"/>
  </r>
  <r>
    <n v="202507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d v="2025-06-01T00:00:00"/>
    <d v="2025-05-13T00:00:00"/>
    <s v="G380"/>
    <x v="5"/>
    <s v="DP22472-253500B"/>
    <x v="9"/>
    <x v="9"/>
    <s v="Hartin/Stetson Relocate"/>
    <n v="-28.42"/>
  </r>
  <r>
    <n v="202507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5-01-01T00:00:00"/>
    <d v="2025-01-01T00:00:00"/>
    <s v="G380"/>
    <x v="5"/>
    <s v="252380A"/>
    <x v="37"/>
    <x v="37"/>
    <s v="Install Services - Bl - King"/>
    <n v="9658.64"/>
  </r>
  <r>
    <n v="202507"/>
    <s v="032"/>
    <s v="16025.0106-Plant in Serv-Delay Plnt"/>
    <s v="XX"/>
    <s v="XX"/>
    <s v="0000"/>
    <s v="00000"/>
    <s v="Non Unitized"/>
    <s v="Non-unitized"/>
    <s v="JUNIPER POINT PHASE 2 AND JUNIPER P"/>
    <s v="Addition"/>
    <s v="Addition-NonUnit"/>
    <d v="2025-07-01T00:00:00"/>
    <d v="2025-07-22T00:00:00"/>
    <s v="G380"/>
    <x v="5"/>
    <s v="DF22085-251100A"/>
    <x v="19"/>
    <x v="19"/>
    <s v="JUNIPER POINT PHASE 2 AND JUNIPER P"/>
    <n v="4270.25"/>
  </r>
  <r>
    <n v="202507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d v="2025-03-01T00:00:00"/>
    <d v="2025-03-25T00:00:00"/>
    <s v="G380"/>
    <x v="5"/>
    <s v="DK22445-252100A"/>
    <x v="7"/>
    <x v="7"/>
    <s v="MLE - Kingman Crossing Tract E"/>
    <n v="5159.4799999999996"/>
  </r>
  <r>
    <n v="202507"/>
    <s v="032"/>
    <s v="16025.0106-Plant in Serv-Delay Plnt"/>
    <s v="XX"/>
    <s v="XX"/>
    <s v="0000"/>
    <s v="00000"/>
    <s v="Non Unitized"/>
    <s v="Non-unitized"/>
    <s v="OPEN SKY 2&quot; PE MLE"/>
    <s v="Addition"/>
    <s v="Addition-NonUnit"/>
    <d v="2025-07-01T00:00:00"/>
    <d v="2025-07-14T00:00:00"/>
    <s v="G380"/>
    <x v="5"/>
    <s v="DF22428-251100A"/>
    <x v="19"/>
    <x v="19"/>
    <s v="OPEN SKY 2&quot; PE MLE"/>
    <n v="55.11"/>
  </r>
  <r>
    <n v="202507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5-01-01T00:00:00"/>
    <d v="2025-01-01T00:00:00"/>
    <s v="G380"/>
    <x v="5"/>
    <s v="DK00044-252404S"/>
    <x v="43"/>
    <x v="43"/>
    <s v="Replace PVC Services in KGM"/>
    <n v="0"/>
  </r>
  <r>
    <n v="202507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d v="2025-04-01T00:00:00"/>
    <d v="2025-04-22T00:00:00"/>
    <s v="G380"/>
    <x v="5"/>
    <s v="DF21673-251100A"/>
    <x v="19"/>
    <x v="19"/>
    <s v="SHADOW MOUNTAIN PHASE 2"/>
    <n v="578.37"/>
  </r>
  <r>
    <n v="202507"/>
    <s v="032"/>
    <s v="16025.0106-Plant in Serv-Delay Plnt"/>
    <s v="XX"/>
    <s v="XX"/>
    <s v="0000"/>
    <s v="00000"/>
    <s v="Non Unitized"/>
    <s v="Non-unitized"/>
    <s v="STONEMAN BLVD 2&quot; PE MLE"/>
    <s v="Addition"/>
    <s v="Addition-NonUnit"/>
    <d v="2025-06-01T00:00:00"/>
    <d v="2025-06-10T00:00:00"/>
    <s v="G380"/>
    <x v="5"/>
    <s v="DF22416-251100A"/>
    <x v="19"/>
    <x v="19"/>
    <s v="STONEMAN BLVD 2&quot; PE MLE"/>
    <n v="186.61"/>
  </r>
  <r>
    <n v="202507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5-01-01T00:00:00"/>
    <d v="2025-01-01T00:00:00"/>
    <s v="G380"/>
    <x v="5"/>
    <s v="251380R"/>
    <x v="48"/>
    <x v="48"/>
    <s v="Service Repl - Flag"/>
    <n v="-10137.049999999999"/>
  </r>
  <r>
    <n v="202507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5-01-01T00:00:00"/>
    <d v="2025-01-01T00:00:00"/>
    <s v="G380"/>
    <x v="5"/>
    <s v="252380R"/>
    <x v="44"/>
    <x v="44"/>
    <s v="Service Repl - King"/>
    <n v="33404.269999999997"/>
  </r>
  <r>
    <n v="202507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5-01-01T00:00:00"/>
    <d v="2025-01-01T00:00:00"/>
    <s v="G380"/>
    <x v="5"/>
    <s v="253380R"/>
    <x v="45"/>
    <x v="45"/>
    <s v="Service Repl - Pres"/>
    <n v="33690.97"/>
  </r>
  <r>
    <n v="202507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d v="2025-01-01T00:00:00"/>
    <d v="2025-01-01T00:00:00"/>
    <s v="G380"/>
    <x v="5"/>
    <s v="256380R"/>
    <x v="49"/>
    <x v="49"/>
    <s v="Service Repl - Santa Cruz"/>
    <n v="9652.33"/>
  </r>
  <r>
    <n v="202507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d v="2025-01-01T00:00:00"/>
    <d v="2025-01-01T00:00:00"/>
    <s v="G380"/>
    <x v="5"/>
    <s v="257380R"/>
    <x v="46"/>
    <x v="46"/>
    <s v="Service Repl - Show Low"/>
    <n v="11962"/>
  </r>
  <r>
    <n v="202507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5-01-01T00:00:00"/>
    <d v="2025-01-01T00:00:00"/>
    <s v="G380"/>
    <x v="5"/>
    <s v="255380R"/>
    <x v="52"/>
    <x v="52"/>
    <s v="Service Repl - Verde"/>
    <n v="-2967.88"/>
  </r>
  <r>
    <n v="202507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5-01-01T00:00:00"/>
    <d v="2025-01-01T00:00:00"/>
    <s v="G380"/>
    <x v="5"/>
    <s v="251380A"/>
    <x v="36"/>
    <x v="36"/>
    <s v="Services - Bl - Flag"/>
    <n v="6464.6"/>
  </r>
  <r>
    <n v="202507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5-01-01T00:00:00"/>
    <d v="2025-01-01T00:00:00"/>
    <s v="G380"/>
    <x v="5"/>
    <s v="253380A"/>
    <x v="38"/>
    <x v="38"/>
    <s v="Services - Bl - Pres"/>
    <n v="27470.18"/>
  </r>
  <r>
    <n v="202507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5-01-01T00:00:00"/>
    <d v="2025-01-01T00:00:00"/>
    <s v="G380"/>
    <x v="5"/>
    <s v="257380A"/>
    <x v="41"/>
    <x v="41"/>
    <s v="Services - Bl - SL"/>
    <n v="-3442.5"/>
  </r>
  <r>
    <n v="202507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d v="2025-01-01T00:00:00"/>
    <d v="2025-01-01T00:00:00"/>
    <s v="G380"/>
    <x v="5"/>
    <s v="255380A"/>
    <x v="39"/>
    <x v="39"/>
    <s v="Services - Bl - Verde"/>
    <n v="-416"/>
  </r>
  <r>
    <n v="202507"/>
    <s v="032"/>
    <s v="16025.0106-Plant in Serv-Delay Plnt"/>
    <s v="XX"/>
    <s v="XX"/>
    <s v="0000"/>
    <s v="00000"/>
    <s v="Non Unitized"/>
    <s v="Non-unitized"/>
    <s v="South Ranch 2B"/>
    <s v="Addition"/>
    <s v="Addition-NonUnit"/>
    <d v="2025-07-01T00:00:00"/>
    <d v="2025-07-23T00:00:00"/>
    <s v="G380"/>
    <x v="5"/>
    <s v="DP22478-253100A"/>
    <x v="13"/>
    <x v="13"/>
    <s v="South Ranch 2B"/>
    <n v="7259.65"/>
  </r>
  <r>
    <n v="202507"/>
    <s v="032"/>
    <s v="16025.0106-Plant in Serv-Delay Plnt"/>
    <s v="XX"/>
    <s v="XX"/>
    <s v="0000"/>
    <s v="00000"/>
    <s v="Non Unitized"/>
    <s v="Non-unitized"/>
    <s v="TIMBER SKY - PHASE 5"/>
    <s v="Addition"/>
    <s v="Addition-NonUnit"/>
    <d v="2025-07-01T00:00:00"/>
    <d v="2025-06-30T00:00:00"/>
    <s v="G380"/>
    <x v="5"/>
    <s v="DF22462-251100A"/>
    <x v="19"/>
    <x v="19"/>
    <s v="TIMBER SKY - PHASE 5"/>
    <n v="13985.94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A"/>
    <x v="36"/>
    <x v="36"/>
    <s v="Services - Bl - Flag"/>
    <n v="-19055.7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A"/>
    <x v="37"/>
    <x v="37"/>
    <s v="Install Services - Bl - King"/>
    <n v="5198.75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402S"/>
    <x v="6"/>
    <x v="6"/>
    <s v="Drisco Pipe Replacement"/>
    <n v="-164078.28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A"/>
    <x v="38"/>
    <x v="38"/>
    <s v="Services - Bl - Pres"/>
    <n v="-24006.42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5380A"/>
    <x v="39"/>
    <x v="39"/>
    <s v="Services - Bl - Verde"/>
    <n v="8243.94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A"/>
    <x v="41"/>
    <x v="41"/>
    <s v="Services - Bl - SL"/>
    <n v="-7997.7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K00044-252404S"/>
    <x v="43"/>
    <x v="43"/>
    <s v="Replace PVC Services in KGM"/>
    <n v="-702.64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01T00:00:00"/>
    <s v="G380"/>
    <x v="5"/>
    <s v="DP22470-253500B"/>
    <x v="9"/>
    <x v="9"/>
    <s v="1134 Stetson Relocate"/>
    <n v="-39740.910000000003"/>
  </r>
  <r>
    <n v="202508"/>
    <s v="032"/>
    <s v="16025.0106-Plant in Serv-Delay Plnt"/>
    <s v="XX"/>
    <s v="XX"/>
    <s v="0000"/>
    <s v="00000"/>
    <s v="Non Unitized"/>
    <s v="Non-unitized"/>
    <s v="ARROWHEAD CENTER ST ENCROACHMENT"/>
    <s v="Addition"/>
    <s v="Addition-NonUnit"/>
    <d v="2025-07-01T00:00:00"/>
    <d v="2025-07-08T00:00:00"/>
    <s v="G380"/>
    <x v="5"/>
    <s v="DF22499-251100A"/>
    <x v="19"/>
    <x v="19"/>
    <s v="ARROWHEAD CENTER ST ENCROACHMENT"/>
    <n v="17156.25"/>
  </r>
  <r>
    <n v="202508"/>
    <s v="032"/>
    <s v="16025.0106-Plant in Serv-Delay Plnt"/>
    <s v="XX"/>
    <s v="XX"/>
    <s v="0000"/>
    <s v="00000"/>
    <s v="Non Unitized"/>
    <s v="Non-unitized"/>
    <s v="AUTUMN DR 2&quot; PE MLE"/>
    <s v="Addition"/>
    <s v="Addition-NonUnit"/>
    <d v="2025-08-01T00:00:00"/>
    <d v="2025-08-14T00:00:00"/>
    <s v="G380"/>
    <x v="5"/>
    <s v="DF22517-251100A"/>
    <x v="19"/>
    <x v="19"/>
    <s v="AUTUMN DR 2&quot; PE MLE"/>
    <n v="101.58"/>
  </r>
  <r>
    <n v="202508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7-01T00:00:00"/>
    <d v="2025-07-23T00:00:00"/>
    <s v="G380"/>
    <x v="5"/>
    <s v="DP22443-253100A"/>
    <x v="13"/>
    <x v="13"/>
    <s v="Astoria 2A"/>
    <n v="1760.13"/>
  </r>
  <r>
    <n v="202508"/>
    <s v="032"/>
    <s v="16025.0106-Plant in Serv-Delay Plnt"/>
    <s v="XX"/>
    <s v="XX"/>
    <s v="0000"/>
    <s v="00000"/>
    <s v="Non Unitized"/>
    <s v="Non-unitized"/>
    <s v="CIONE RANCH 2&quot; PE MLE"/>
    <s v="Addition"/>
    <s v="Addition-NonUnit"/>
    <d v="2025-06-01T00:00:00"/>
    <d v="2025-06-17T00:00:00"/>
    <s v="G380"/>
    <x v="5"/>
    <s v="DF22501-251100A"/>
    <x v="19"/>
    <x v="19"/>
    <s v="CIONE RANCH 2&quot; PE MLE"/>
    <n v="4.49"/>
  </r>
  <r>
    <n v="202508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5-01-01T00:00:00"/>
    <d v="2025-01-01T00:00:00"/>
    <s v="G380"/>
    <x v="5"/>
    <s v="252402S"/>
    <x v="6"/>
    <x v="6"/>
    <s v="Drisco Pipe Replacement"/>
    <n v="468357.37"/>
  </r>
  <r>
    <n v="202508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7-01T00:00:00"/>
    <d v="2025-07-16T00:00:00"/>
    <s v="G380"/>
    <x v="5"/>
    <s v="DP22249-253100A"/>
    <x v="13"/>
    <x v="13"/>
    <s v="Granville Unit 17"/>
    <n v="3412.06"/>
  </r>
  <r>
    <n v="202508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d v="2025-08-01T00:00:00"/>
    <d v="2025-05-13T00:00:00"/>
    <s v="G380"/>
    <x v="5"/>
    <s v="DP22472-253500B"/>
    <x v="9"/>
    <x v="9"/>
    <s v="Hartin/Stetson Relocate"/>
    <n v="165.3"/>
  </r>
  <r>
    <n v="202508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5-01-01T00:00:00"/>
    <d v="2025-01-01T00:00:00"/>
    <s v="G380"/>
    <x v="5"/>
    <s v="252380A"/>
    <x v="37"/>
    <x v="37"/>
    <s v="Install Services - Bl - King"/>
    <n v="6129.03"/>
  </r>
  <r>
    <n v="202508"/>
    <s v="032"/>
    <s v="16025.0106-Plant in Serv-Delay Plnt"/>
    <s v="XX"/>
    <s v="XX"/>
    <s v="0000"/>
    <s v="00000"/>
    <s v="Non Unitized"/>
    <s v="Non-unitized"/>
    <s v="JUNIPER POINT PHASE 2 AND JUNIPER P"/>
    <s v="Addition"/>
    <s v="Addition-NonUnit"/>
    <d v="2025-07-01T00:00:00"/>
    <d v="2025-07-22T00:00:00"/>
    <s v="G380"/>
    <x v="5"/>
    <s v="DF22085-251100A"/>
    <x v="19"/>
    <x v="19"/>
    <s v="JUNIPER POINT PHASE 2 AND JUNIPER P"/>
    <n v="714.41"/>
  </r>
  <r>
    <n v="202508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d v="2025-08-01T00:00:00"/>
    <d v="2025-03-25T00:00:00"/>
    <s v="G380"/>
    <x v="5"/>
    <s v="DK22445-252100A"/>
    <x v="7"/>
    <x v="7"/>
    <s v="MLE - Kingman Crossing Tract E"/>
    <n v="-2310.0500000000002"/>
  </r>
  <r>
    <n v="202508"/>
    <s v="032"/>
    <s v="16025.0106-Plant in Serv-Delay Plnt"/>
    <s v="XX"/>
    <s v="XX"/>
    <s v="0000"/>
    <s v="00000"/>
    <s v="Non Unitized"/>
    <s v="Non-unitized"/>
    <s v="MLE - Rancho Santa Fe Tract G"/>
    <s v="Addition"/>
    <s v="Addition-NonUnit"/>
    <d v="2025-08-01T00:00:00"/>
    <d v="2025-07-28T00:00:00"/>
    <s v="G380"/>
    <x v="5"/>
    <s v="DK22525-252100A"/>
    <x v="7"/>
    <x v="7"/>
    <s v="MLE - Rancho Santa Fe Tract G"/>
    <n v="11132.85"/>
  </r>
  <r>
    <n v="202508"/>
    <s v="032"/>
    <s v="16025.0106-Plant in Serv-Delay Plnt"/>
    <s v="XX"/>
    <s v="XX"/>
    <s v="0000"/>
    <s v="00000"/>
    <s v="Non Unitized"/>
    <s v="Non-unitized"/>
    <s v="MLE 1401 Amanda Dr Sp 7-11 - LS"/>
    <s v="Addition"/>
    <s v="Addition-NonUnit"/>
    <d v="2025-08-01T00:00:00"/>
    <d v="2025-06-26T00:00:00"/>
    <s v="G380"/>
    <x v="5"/>
    <s v="DL22437-257100A"/>
    <x v="3"/>
    <x v="3"/>
    <s v="MLE 1401 Amanda Dr Sp 7-11 - LS"/>
    <n v="10.87"/>
  </r>
  <r>
    <n v="202508"/>
    <s v="032"/>
    <s v="16025.0106-Plant in Serv-Delay Plnt"/>
    <s v="XX"/>
    <s v="XX"/>
    <s v="0000"/>
    <s v="00000"/>
    <s v="Non Unitized"/>
    <s v="Non-unitized"/>
    <s v="OPEN SKY 2&quot; PE MLE"/>
    <s v="Addition"/>
    <s v="Addition-NonUnit"/>
    <d v="2025-07-01T00:00:00"/>
    <d v="2025-07-14T00:00:00"/>
    <s v="G380"/>
    <x v="5"/>
    <s v="DF22428-251100A"/>
    <x v="19"/>
    <x v="19"/>
    <s v="OPEN SKY 2&quot; PE MLE"/>
    <n v="-7.29"/>
  </r>
  <r>
    <n v="202508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d v="2025-01-01T00:00:00"/>
    <d v="2025-01-01T00:00:00"/>
    <s v="G380"/>
    <x v="5"/>
    <s v="253380B"/>
    <x v="50"/>
    <x v="50"/>
    <s v="PI Services Repl - Prescott"/>
    <n v="219.41"/>
  </r>
  <r>
    <n v="202508"/>
    <s v="032"/>
    <s v="16025.0106-Plant in Serv-Delay Plnt"/>
    <s v="XX"/>
    <s v="XX"/>
    <s v="0000"/>
    <s v="00000"/>
    <s v="Non Unitized"/>
    <s v="Non-unitized"/>
    <s v="Ponderosa Meadows"/>
    <s v="Addition"/>
    <s v="Addition-NonUnit"/>
    <d v="2025-08-01T00:00:00"/>
    <d v="2025-07-29T00:00:00"/>
    <s v="G380"/>
    <x v="5"/>
    <s v="DP21892-253100A"/>
    <x v="13"/>
    <x v="13"/>
    <s v="Ponderosa Meadows"/>
    <n v="2012.56"/>
  </r>
  <r>
    <n v="202508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5-01-01T00:00:00"/>
    <d v="2025-01-01T00:00:00"/>
    <s v="G380"/>
    <x v="5"/>
    <s v="DK00044-252404S"/>
    <x v="43"/>
    <x v="43"/>
    <s v="Replace PVC Services in KGM"/>
    <n v="16252.35"/>
  </r>
  <r>
    <n v="202508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5-01-01T00:00:00"/>
    <d v="2025-01-01T00:00:00"/>
    <s v="G380"/>
    <x v="5"/>
    <s v="251380R"/>
    <x v="48"/>
    <x v="48"/>
    <s v="Service Repl - Flag"/>
    <n v="21793.25"/>
  </r>
  <r>
    <n v="202508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5-01-01T00:00:00"/>
    <d v="2025-01-01T00:00:00"/>
    <s v="G380"/>
    <x v="5"/>
    <s v="252380R"/>
    <x v="44"/>
    <x v="44"/>
    <s v="Service Repl - King"/>
    <n v="23903.45"/>
  </r>
  <r>
    <n v="202508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5-01-01T00:00:00"/>
    <d v="2025-01-01T00:00:00"/>
    <s v="G380"/>
    <x v="5"/>
    <s v="253380R"/>
    <x v="45"/>
    <x v="45"/>
    <s v="Service Repl - Pres"/>
    <n v="28887.85"/>
  </r>
  <r>
    <n v="202508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d v="2025-01-01T00:00:00"/>
    <d v="2025-01-01T00:00:00"/>
    <s v="G380"/>
    <x v="5"/>
    <s v="256380R"/>
    <x v="49"/>
    <x v="49"/>
    <s v="Service Repl - Santa Cruz"/>
    <n v="6582.51"/>
  </r>
  <r>
    <n v="202508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d v="2025-01-01T00:00:00"/>
    <d v="2025-01-01T00:00:00"/>
    <s v="G380"/>
    <x v="5"/>
    <s v="257380R"/>
    <x v="46"/>
    <x v="46"/>
    <s v="Service Repl - Show Low"/>
    <n v="2393.4"/>
  </r>
  <r>
    <n v="202508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5-01-01T00:00:00"/>
    <d v="2025-01-01T00:00:00"/>
    <s v="G380"/>
    <x v="5"/>
    <s v="255380R"/>
    <x v="52"/>
    <x v="52"/>
    <s v="Service Repl - Verde"/>
    <n v="4734.97"/>
  </r>
  <r>
    <n v="202508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5-01-01T00:00:00"/>
    <d v="2025-01-01T00:00:00"/>
    <s v="G380"/>
    <x v="5"/>
    <s v="251380A"/>
    <x v="36"/>
    <x v="36"/>
    <s v="Services - Bl - Flag"/>
    <n v="106927.25"/>
  </r>
  <r>
    <n v="202508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d v="2025-01-01T00:00:00"/>
    <d v="2025-01-01T00:00:00"/>
    <s v="G380"/>
    <x v="5"/>
    <s v="256380A"/>
    <x v="40"/>
    <x v="40"/>
    <s v="Services - Bl - Nog"/>
    <n v="1335.6"/>
  </r>
  <r>
    <n v="202508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5-01-01T00:00:00"/>
    <d v="2025-01-01T00:00:00"/>
    <s v="G380"/>
    <x v="5"/>
    <s v="253380A"/>
    <x v="38"/>
    <x v="38"/>
    <s v="Services - Bl - Pres"/>
    <n v="73454.66"/>
  </r>
  <r>
    <n v="202508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5-01-01T00:00:00"/>
    <d v="2025-01-01T00:00:00"/>
    <s v="G380"/>
    <x v="5"/>
    <s v="257380A"/>
    <x v="41"/>
    <x v="41"/>
    <s v="Services - Bl - SL"/>
    <n v="17163.04"/>
  </r>
  <r>
    <n v="202508"/>
    <s v="032"/>
    <s v="16025.0106-Plant in Serv-Delay Plnt"/>
    <s v="XX"/>
    <s v="XX"/>
    <s v="0000"/>
    <s v="00000"/>
    <s v="Non Unitized"/>
    <s v="Non-unitized"/>
    <s v="South Ranch 2B"/>
    <s v="Addition"/>
    <s v="Addition-NonUnit"/>
    <d v="2025-07-01T00:00:00"/>
    <d v="2025-07-23T00:00:00"/>
    <s v="G380"/>
    <x v="5"/>
    <s v="DP22478-253100A"/>
    <x v="13"/>
    <x v="13"/>
    <s v="South Ranch 2B"/>
    <n v="2518.4699999999998"/>
  </r>
  <r>
    <n v="202508"/>
    <s v="032"/>
    <s v="16025.0106-Plant in Serv-Delay Plnt"/>
    <s v="XX"/>
    <s v="XX"/>
    <s v="0000"/>
    <s v="00000"/>
    <s v="Non Unitized"/>
    <s v="Non-unitized"/>
    <s v="TIMBER SKY - PHASE 5"/>
    <s v="Addition"/>
    <s v="Addition-NonUnit"/>
    <d v="2025-07-01T00:00:00"/>
    <d v="2025-06-30T00:00:00"/>
    <s v="G380"/>
    <x v="5"/>
    <s v="DF22462-251100A"/>
    <x v="19"/>
    <x v="19"/>
    <s v="TIMBER SKY - PHASE 5"/>
    <n v="691.1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A"/>
    <x v="36"/>
    <x v="36"/>
    <s v="Services - Bl - Flag"/>
    <n v="-6464.6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A"/>
    <x v="37"/>
    <x v="37"/>
    <s v="Install Services - Bl - King"/>
    <n v="-9658.64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A"/>
    <x v="38"/>
    <x v="38"/>
    <s v="Services - Bl - Pres"/>
    <n v="-27470.18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5380A"/>
    <x v="39"/>
    <x v="39"/>
    <s v="Services - Bl - Verde"/>
    <n v="416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A"/>
    <x v="41"/>
    <x v="41"/>
    <s v="Services - Bl - SL"/>
    <n v="3442.5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K00044-252404S"/>
    <x v="43"/>
    <x v="43"/>
    <s v="Replace PVC Services in KGM"/>
    <n v="0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24T00:00:00"/>
    <s v="G380"/>
    <x v="5"/>
    <s v="DV22455-255100A"/>
    <x v="10"/>
    <x v="10"/>
    <s v="1464 DAVIDSON DR MLE"/>
    <n v="-248.67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15T00:00:00"/>
    <s v="G380"/>
    <x v="5"/>
    <s v="DF22457-251100A"/>
    <x v="19"/>
    <x v="19"/>
    <s v="PONDEROSA PARKWAY BLDG 9-13 MLE"/>
    <n v="-5351.61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22T00:00:00"/>
    <s v="G380"/>
    <x v="5"/>
    <s v="DF21673-251100A"/>
    <x v="19"/>
    <x v="19"/>
    <s v="SHADOW MOUNTAIN PHASE 2"/>
    <n v="-8428.94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10T00:00:00"/>
    <s v="G380"/>
    <x v="5"/>
    <s v="DF22416-251100A"/>
    <x v="19"/>
    <x v="19"/>
    <s v="STONEMAN BLVD 2&quot; PE MLE"/>
    <n v="-966.96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5-12T00:00:00"/>
    <s v="G380"/>
    <x v="5"/>
    <s v="DH22509-252100A"/>
    <x v="7"/>
    <x v="7"/>
    <s v="2&quot; PVC MAIN REPAIR AT 2640 LAVERNE"/>
    <n v="3.07"/>
  </r>
  <r>
    <n v="202509"/>
    <s v="032"/>
    <s v="16025.0106-Plant in Serv-Delay Plnt"/>
    <s v="XX"/>
    <s v="XX"/>
    <s v="0000"/>
    <s v="00000"/>
    <s v="Non Unitized"/>
    <s v="Non-unitized"/>
    <s v="AUTUMN DR 2&quot; PE MLE"/>
    <s v="Addition"/>
    <s v="Addition-NonUnit"/>
    <d v="2025-09-01T00:00:00"/>
    <d v="2025-08-14T00:00:00"/>
    <s v="G380"/>
    <x v="5"/>
    <s v="DF22517-251100A"/>
    <x v="19"/>
    <x v="19"/>
    <s v="AUTUMN DR 2&quot; PE MLE"/>
    <n v="527.47"/>
  </r>
  <r>
    <n v="202509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9-01T00:00:00"/>
    <d v="2025-07-23T00:00:00"/>
    <s v="G380"/>
    <x v="5"/>
    <s v="DP22443-253100A"/>
    <x v="13"/>
    <x v="13"/>
    <s v="Astoria 2A"/>
    <n v="227.04"/>
  </r>
  <r>
    <n v="202509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5-01-01T00:00:00"/>
    <d v="2025-01-01T00:00:00"/>
    <s v="G380"/>
    <x v="5"/>
    <s v="252402S"/>
    <x v="6"/>
    <x v="6"/>
    <s v="Drisco Pipe Replacement"/>
    <n v="101747.35"/>
  </r>
  <r>
    <n v="202509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9-01T00:00:00"/>
    <d v="2025-07-16T00:00:00"/>
    <s v="G380"/>
    <x v="5"/>
    <s v="DP22249-253100A"/>
    <x v="13"/>
    <x v="13"/>
    <s v="Granville Unit 17"/>
    <n v="434.06"/>
  </r>
  <r>
    <n v="202509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5-01-01T00:00:00"/>
    <d v="2025-01-01T00:00:00"/>
    <s v="G380"/>
    <x v="5"/>
    <s v="252380A"/>
    <x v="37"/>
    <x v="37"/>
    <s v="Install Services - Bl - King"/>
    <n v="3610.15"/>
  </r>
  <r>
    <n v="202509"/>
    <s v="032"/>
    <s v="16025.0106-Plant in Serv-Delay Plnt"/>
    <s v="XX"/>
    <s v="XX"/>
    <s v="0000"/>
    <s v="00000"/>
    <s v="Non Unitized"/>
    <s v="Non-unitized"/>
    <s v="JUNIPER POINT PHASE 2 AND JUNIPER P"/>
    <s v="Addition"/>
    <s v="Addition-NonUnit"/>
    <d v="2025-09-01T00:00:00"/>
    <d v="2025-07-22T00:00:00"/>
    <s v="G380"/>
    <x v="5"/>
    <s v="DF22085-251100A"/>
    <x v="19"/>
    <x v="19"/>
    <s v="JUNIPER POINT PHASE 2 AND JUNIPER P"/>
    <n v="39.31"/>
  </r>
  <r>
    <n v="202509"/>
    <s v="032"/>
    <s v="16025.0106-Plant in Serv-Delay Plnt"/>
    <s v="XX"/>
    <s v="XX"/>
    <s v="0000"/>
    <s v="00000"/>
    <s v="Non Unitized"/>
    <s v="Non-unitized"/>
    <s v="MLE - 1065 S 1st W - SF"/>
    <s v="Addition"/>
    <s v="Addition-NonUnit"/>
    <d v="2025-09-01T00:00:00"/>
    <d v="2025-05-23T00:00:00"/>
    <s v="G380"/>
    <x v="5"/>
    <s v="DL22408-257100A"/>
    <x v="3"/>
    <x v="3"/>
    <s v="MLE - 1065 S 1st W - SF"/>
    <n v="0"/>
  </r>
  <r>
    <n v="202509"/>
    <s v="032"/>
    <s v="16025.0106-Plant in Serv-Delay Plnt"/>
    <s v="XX"/>
    <s v="XX"/>
    <s v="0000"/>
    <s v="00000"/>
    <s v="Non Unitized"/>
    <s v="Non-unitized"/>
    <s v="MLE - Rancho Santa Fe Tract G"/>
    <s v="Addition"/>
    <s v="Addition-NonUnit"/>
    <d v="2025-09-01T00:00:00"/>
    <d v="2025-07-28T00:00:00"/>
    <s v="G380"/>
    <x v="5"/>
    <s v="DK22525-252100A"/>
    <x v="7"/>
    <x v="7"/>
    <s v="MLE - Rancho Santa Fe Tract G"/>
    <n v="388.49"/>
  </r>
  <r>
    <n v="202509"/>
    <s v="032"/>
    <s v="16025.0106-Plant in Serv-Delay Plnt"/>
    <s v="XX"/>
    <s v="XX"/>
    <s v="0000"/>
    <s v="00000"/>
    <s v="Non Unitized"/>
    <s v="Non-unitized"/>
    <s v="MLE 1551 W Papermill Rd - TY"/>
    <s v="Addition"/>
    <s v="Addition-NonUnit"/>
    <d v="2025-09-01T00:00:00"/>
    <d v="2025-09-29T00:00:00"/>
    <s v="G380"/>
    <x v="5"/>
    <s v="DL22578-257100A"/>
    <x v="3"/>
    <x v="3"/>
    <s v="MLE 1551 W Papermill Rd - TY"/>
    <n v="85.62"/>
  </r>
  <r>
    <n v="202509"/>
    <s v="032"/>
    <s v="16025.0106-Plant in Serv-Delay Plnt"/>
    <s v="XX"/>
    <s v="XX"/>
    <s v="0000"/>
    <s v="00000"/>
    <s v="Non Unitized"/>
    <s v="Non-unitized"/>
    <s v="OPEN SKY 2&quot; PE MLE"/>
    <s v="Addition"/>
    <s v="Addition-NonUnit"/>
    <d v="2025-09-01T00:00:00"/>
    <d v="2025-07-14T00:00:00"/>
    <s v="G380"/>
    <x v="5"/>
    <s v="DF22428-251100A"/>
    <x v="19"/>
    <x v="19"/>
    <s v="OPEN SKY 2&quot; PE MLE"/>
    <n v="-0.09"/>
  </r>
  <r>
    <n v="202509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d v="2025-01-01T00:00:00"/>
    <d v="2025-01-01T00:00:00"/>
    <s v="G380"/>
    <x v="5"/>
    <s v="253380B"/>
    <x v="50"/>
    <x v="50"/>
    <s v="PI Services Repl - Prescott"/>
    <n v="7277.17"/>
  </r>
  <r>
    <n v="202509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80"/>
    <x v="5"/>
    <s v="DP22419-253500B"/>
    <x v="9"/>
    <x v="9"/>
    <s v="Pinon Pl Relocate"/>
    <n v="36456.43"/>
  </r>
  <r>
    <n v="202509"/>
    <s v="032"/>
    <s v="16025.0106-Plant in Serv-Delay Plnt"/>
    <s v="XX"/>
    <s v="XX"/>
    <s v="0000"/>
    <s v="00000"/>
    <s v="Non Unitized"/>
    <s v="Non-unitized"/>
    <s v="Ponderosa Meadows"/>
    <s v="Addition"/>
    <s v="Addition-NonUnit"/>
    <d v="2025-09-01T00:00:00"/>
    <d v="2025-07-29T00:00:00"/>
    <s v="G380"/>
    <x v="5"/>
    <s v="DP21892-253100A"/>
    <x v="13"/>
    <x v="13"/>
    <s v="Ponderosa Meadows"/>
    <n v="110.54"/>
  </r>
  <r>
    <n v="202509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5-01-01T00:00:00"/>
    <d v="2025-01-01T00:00:00"/>
    <s v="G380"/>
    <x v="5"/>
    <s v="DK00044-252404S"/>
    <x v="43"/>
    <x v="43"/>
    <s v="Replace PVC Services in KGM"/>
    <n v="6508.7"/>
  </r>
  <r>
    <n v="202509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5-01-01T00:00:00"/>
    <d v="2025-01-01T00:00:00"/>
    <s v="G380"/>
    <x v="5"/>
    <s v="251380R"/>
    <x v="48"/>
    <x v="48"/>
    <s v="Service Repl - Flag"/>
    <n v="13582.95"/>
  </r>
  <r>
    <n v="202509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5-01-01T00:00:00"/>
    <d v="2025-01-01T00:00:00"/>
    <s v="G380"/>
    <x v="5"/>
    <s v="253380R"/>
    <x v="45"/>
    <x v="45"/>
    <s v="Service Repl - Pres"/>
    <n v="1687.92"/>
  </r>
  <r>
    <n v="202509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d v="2025-01-01T00:00:00"/>
    <d v="2025-01-01T00:00:00"/>
    <s v="G380"/>
    <x v="5"/>
    <s v="256380R"/>
    <x v="49"/>
    <x v="49"/>
    <s v="Service Repl - Santa Cruz"/>
    <n v="11163.88"/>
  </r>
  <r>
    <n v="202509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5-01-01T00:00:00"/>
    <d v="2025-01-01T00:00:00"/>
    <s v="G380"/>
    <x v="5"/>
    <s v="255380R"/>
    <x v="52"/>
    <x v="52"/>
    <s v="Service Repl - Verde"/>
    <n v="10805.84"/>
  </r>
  <r>
    <n v="202509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5-01-01T00:00:00"/>
    <d v="2025-01-01T00:00:00"/>
    <s v="G380"/>
    <x v="5"/>
    <s v="251380A"/>
    <x v="36"/>
    <x v="36"/>
    <s v="Services - Bl - Flag"/>
    <n v="77670.37"/>
  </r>
  <r>
    <n v="202509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d v="2025-01-01T00:00:00"/>
    <d v="2025-01-01T00:00:00"/>
    <s v="G380"/>
    <x v="5"/>
    <s v="256380A"/>
    <x v="40"/>
    <x v="40"/>
    <s v="Services - Bl - Nog"/>
    <n v="1378.31"/>
  </r>
  <r>
    <n v="202509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5-01-01T00:00:00"/>
    <d v="2025-01-01T00:00:00"/>
    <s v="G380"/>
    <x v="5"/>
    <s v="253380A"/>
    <x v="38"/>
    <x v="38"/>
    <s v="Services - Bl - Pres"/>
    <n v="34145.72"/>
  </r>
  <r>
    <n v="202509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5-01-01T00:00:00"/>
    <d v="2025-01-01T00:00:00"/>
    <s v="G380"/>
    <x v="5"/>
    <s v="257380A"/>
    <x v="41"/>
    <x v="41"/>
    <s v="Services - Bl - SL"/>
    <n v="533.42999999999995"/>
  </r>
  <r>
    <n v="202509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d v="2025-01-01T00:00:00"/>
    <d v="2025-01-01T00:00:00"/>
    <s v="G380"/>
    <x v="5"/>
    <s v="255380A"/>
    <x v="39"/>
    <x v="39"/>
    <s v="Services - Bl - Verde"/>
    <n v="3091.88"/>
  </r>
  <r>
    <n v="202509"/>
    <s v="032"/>
    <s v="16025.0106-Plant in Serv-Delay Plnt"/>
    <s v="XX"/>
    <s v="XX"/>
    <s v="0000"/>
    <s v="00000"/>
    <s v="Non Unitized"/>
    <s v="Non-unitized"/>
    <s v="South Ranch 2B"/>
    <s v="Addition"/>
    <s v="Addition-NonUnit"/>
    <d v="2025-09-01T00:00:00"/>
    <d v="2025-07-23T00:00:00"/>
    <s v="G380"/>
    <x v="5"/>
    <s v="DP22478-253100A"/>
    <x v="13"/>
    <x v="13"/>
    <s v="South Ranch 2B"/>
    <n v="208.73"/>
  </r>
  <r>
    <n v="202509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80"/>
    <x v="5"/>
    <s v="DP22441-253100A"/>
    <x v="13"/>
    <x v="13"/>
    <s v="Stringfield Ph1B"/>
    <n v="3178.6"/>
  </r>
  <r>
    <n v="202509"/>
    <s v="032"/>
    <s v="16025.0106-Plant in Serv-Delay Plnt"/>
    <s v="XX"/>
    <s v="XX"/>
    <s v="0000"/>
    <s v="00000"/>
    <s v="Non Unitized"/>
    <s v="Non-unitized"/>
    <s v="TIMBER SKY - PHASE 5"/>
    <s v="Addition"/>
    <s v="Addition-NonUnit"/>
    <d v="2025-09-01T00:00:00"/>
    <d v="2025-06-30T00:00:00"/>
    <s v="G380"/>
    <x v="5"/>
    <s v="DF22462-251100A"/>
    <x v="19"/>
    <x v="19"/>
    <s v="TIMBER SKY - PHASE 5"/>
    <n v="-243.7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4-01-01T00:00:00"/>
    <d v="2024-01-01T00:00:00"/>
    <s v="G380"/>
    <x v="5"/>
    <s v="257380R"/>
    <x v="46"/>
    <x v="46"/>
    <s v="Service Repl - Show Low"/>
    <n v="-29340.18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A"/>
    <x v="36"/>
    <x v="36"/>
    <s v="Services - Bl - Flag"/>
    <n v="-106927.2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A"/>
    <x v="37"/>
    <x v="37"/>
    <s v="Install Services - Bl - King"/>
    <n v="-6129.03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R"/>
    <x v="44"/>
    <x v="44"/>
    <s v="Service Repl - King"/>
    <n v="-69079.89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402S"/>
    <x v="6"/>
    <x v="6"/>
    <s v="Drisco Pipe Replacement"/>
    <n v="-483213.7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A"/>
    <x v="38"/>
    <x v="38"/>
    <s v="Services - Bl - Pres"/>
    <n v="-73454.6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R"/>
    <x v="45"/>
    <x v="45"/>
    <s v="Service Repl - Pres"/>
    <n v="-77731.35000000000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6380A"/>
    <x v="40"/>
    <x v="40"/>
    <s v="Services - Bl - Nog"/>
    <n v="-1335.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A"/>
    <x v="41"/>
    <x v="41"/>
    <s v="Services - Bl - SL"/>
    <n v="-17163.04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R"/>
    <x v="46"/>
    <x v="46"/>
    <s v="Service Repl - Show Low"/>
    <n v="-33487.33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K00044-252404S"/>
    <x v="43"/>
    <x v="43"/>
    <s v="Replace PVC Services in KGM"/>
    <n v="-16252.3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25T00:00:00"/>
    <s v="G380"/>
    <x v="5"/>
    <s v="DK22445-252100A"/>
    <x v="7"/>
    <x v="7"/>
    <s v="MLE - Kingman Crossing Tract E"/>
    <n v="-24634.400000000001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5-13T00:00:00"/>
    <s v="G380"/>
    <x v="5"/>
    <s v="DP22472-253500B"/>
    <x v="9"/>
    <x v="9"/>
    <s v="Hartin/Stetson Relocate"/>
    <n v="-1305.57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17T00:00:00"/>
    <s v="G380"/>
    <x v="5"/>
    <s v="DF22501-251100A"/>
    <x v="19"/>
    <x v="19"/>
    <s v="CIONE RANCH 2&quot; PE MLE"/>
    <n v="-114.97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08T00:00:00"/>
    <s v="G380"/>
    <x v="5"/>
    <s v="DF22499-251100A"/>
    <x v="19"/>
    <x v="19"/>
    <s v="ARROWHEAD CENTER ST ENCROACHMENT"/>
    <n v="-49288.03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3-25T00:00:00"/>
    <s v="G380"/>
    <x v="5"/>
    <s v="DK22445-252100A"/>
    <x v="7"/>
    <x v="7"/>
    <s v="MLE - Kingman Crossing Tract E"/>
    <n v="2310.0500000000002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5-13T00:00:00"/>
    <s v="G380"/>
    <x v="5"/>
    <s v="DP22472-253500B"/>
    <x v="9"/>
    <x v="9"/>
    <s v="Hartin/Stetson Relocate"/>
    <n v="-165.3"/>
  </r>
  <r>
    <n v="202510"/>
    <s v="032"/>
    <s v="16025.0106-Plant in Serv-Delay Plnt"/>
    <s v="XX"/>
    <s v="XX"/>
    <s v="0000"/>
    <s v="00000"/>
    <s v="Non Unitized"/>
    <s v="Non-unitized"/>
    <s v="2&quot; PE Main Extension at 1642 Linda"/>
    <s v="Addition"/>
    <s v="Addition-NonUnit"/>
    <d v="2025-10-01T00:00:00"/>
    <d v="2025-10-09T00:00:00"/>
    <s v="G380"/>
    <x v="5"/>
    <s v="DH22527-252100A"/>
    <x v="7"/>
    <x v="7"/>
    <s v="2&quot; PE Main Extension at 1642 Linda"/>
    <n v="668.61"/>
  </r>
  <r>
    <n v="202510"/>
    <s v="032"/>
    <s v="16025.0106-Plant in Serv-Delay Plnt"/>
    <s v="XX"/>
    <s v="XX"/>
    <s v="0000"/>
    <s v="00000"/>
    <s v="Non Unitized"/>
    <s v="Non-unitized"/>
    <s v="AUTUMN DR 2&quot; PE MLE"/>
    <s v="Addition"/>
    <s v="Addition-NonUnit"/>
    <d v="2025-09-01T00:00:00"/>
    <d v="2025-08-14T00:00:00"/>
    <s v="G380"/>
    <x v="5"/>
    <s v="DF22517-251100A"/>
    <x v="19"/>
    <x v="19"/>
    <s v="AUTUMN DR 2&quot; PE MLE"/>
    <n v="159.66"/>
  </r>
  <r>
    <n v="202510"/>
    <s v="032"/>
    <s v="16025.0106-Plant in Serv-Delay Plnt"/>
    <s v="XX"/>
    <s v="XX"/>
    <s v="0000"/>
    <s v="00000"/>
    <s v="Non Unitized"/>
    <s v="Non-unitized"/>
    <s v="Astoria 2A"/>
    <s v="Addition"/>
    <s v="Addition-NonUnit"/>
    <d v="2025-09-01T00:00:00"/>
    <d v="2025-07-23T00:00:00"/>
    <s v="G380"/>
    <x v="5"/>
    <s v="DP22443-253100A"/>
    <x v="13"/>
    <x v="13"/>
    <s v="Astoria 2A"/>
    <n v="1.75"/>
  </r>
  <r>
    <n v="202510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5-01-01T00:00:00"/>
    <d v="2025-01-01T00:00:00"/>
    <s v="G380"/>
    <x v="5"/>
    <s v="252380A"/>
    <x v="37"/>
    <x v="37"/>
    <s v="Install Services - Bl - King"/>
    <n v="30193.74"/>
  </r>
  <r>
    <n v="202510"/>
    <s v="032"/>
    <s v="16025.0106-Plant in Serv-Delay Plnt"/>
    <s v="XX"/>
    <s v="XX"/>
    <s v="0000"/>
    <s v="00000"/>
    <s v="Non Unitized"/>
    <s v="Non-unitized"/>
    <s v="MLE - Rancho Santa Fe Tract G"/>
    <s v="Addition"/>
    <s v="Addition-NonUnit"/>
    <d v="2025-09-01T00:00:00"/>
    <d v="2025-07-28T00:00:00"/>
    <s v="G380"/>
    <x v="5"/>
    <s v="DK22525-252100A"/>
    <x v="7"/>
    <x v="7"/>
    <s v="MLE - Rancho Santa Fe Tract G"/>
    <n v="9.73"/>
  </r>
  <r>
    <n v="202510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80"/>
    <x v="5"/>
    <s v="DK22574-252100A"/>
    <x v="7"/>
    <x v="7"/>
    <s v="MLE - Southern Vista Tract H"/>
    <n v="10657.77"/>
  </r>
  <r>
    <n v="202510"/>
    <s v="032"/>
    <s v="16025.0106-Plant in Serv-Delay Plnt"/>
    <s v="XX"/>
    <s v="XX"/>
    <s v="0000"/>
    <s v="00000"/>
    <s v="Non Unitized"/>
    <s v="Non-unitized"/>
    <s v="MLE 1551 W Papermill Rd - TY"/>
    <s v="Addition"/>
    <s v="Addition-NonUnit"/>
    <d v="2025-09-01T00:00:00"/>
    <d v="2025-09-29T00:00:00"/>
    <s v="G380"/>
    <x v="5"/>
    <s v="DL22578-257100A"/>
    <x v="3"/>
    <x v="3"/>
    <s v="MLE 1551 W Papermill Rd - TY"/>
    <n v="947.06"/>
  </r>
  <r>
    <n v="202510"/>
    <s v="032"/>
    <s v="16025.0106-Plant in Serv-Delay Plnt"/>
    <s v="XX"/>
    <s v="XX"/>
    <s v="0000"/>
    <s v="00000"/>
    <s v="Non Unitized"/>
    <s v="Non-unitized"/>
    <s v="MLE 335 E 6th North St - SF"/>
    <s v="Addition"/>
    <s v="Addition-NonUnit"/>
    <d v="2025-10-01T00:00:00"/>
    <d v="2025-10-27T00:00:00"/>
    <s v="G380"/>
    <x v="5"/>
    <s v="DL22542-257100A"/>
    <x v="3"/>
    <x v="3"/>
    <s v="MLE 335 E 6th North St - SF"/>
    <n v="200.63"/>
  </r>
  <r>
    <n v="202510"/>
    <s v="032"/>
    <s v="16025.0106-Plant in Serv-Delay Plnt"/>
    <s v="XX"/>
    <s v="XX"/>
    <s v="0000"/>
    <s v="00000"/>
    <s v="Non Unitized"/>
    <s v="Non-unitized"/>
    <s v="MLE Autumn Harvest Subdivision - SF"/>
    <s v="Addition"/>
    <s v="Addition-NonUnit"/>
    <d v="2025-10-01T00:00:00"/>
    <d v="2025-10-17T00:00:00"/>
    <s v="G380"/>
    <x v="5"/>
    <s v="DL22557-257100A"/>
    <x v="3"/>
    <x v="3"/>
    <s v="MLE Autumn Harvest Subdivision - SF"/>
    <n v="432.68"/>
  </r>
  <r>
    <n v="202510"/>
    <s v="032"/>
    <s v="16025.0106-Plant in Serv-Delay Plnt"/>
    <s v="XX"/>
    <s v="XX"/>
    <s v="0000"/>
    <s v="00000"/>
    <s v="Non Unitized"/>
    <s v="Non-unitized"/>
    <s v="Main St-Humboldt Relocate"/>
    <s v="Addition"/>
    <s v="Addition-NonUnit"/>
    <d v="2025-10-01T00:00:00"/>
    <d v="2025-09-30T00:00:00"/>
    <s v="G380"/>
    <x v="5"/>
    <s v="DP22209-253100A"/>
    <x v="13"/>
    <x v="13"/>
    <s v="Main St-Humboldt Relocate"/>
    <n v="11719.15"/>
  </r>
  <r>
    <n v="202510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d v="2025-01-01T00:00:00"/>
    <d v="2025-01-01T00:00:00"/>
    <s v="G380"/>
    <x v="5"/>
    <s v="253380B"/>
    <x v="50"/>
    <x v="50"/>
    <s v="PI Services Repl - Prescott"/>
    <n v="4808.25"/>
  </r>
  <r>
    <n v="202510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80"/>
    <x v="5"/>
    <s v="DP22419-253500B"/>
    <x v="9"/>
    <x v="9"/>
    <s v="Pinon Pl Relocate"/>
    <n v="554.99"/>
  </r>
  <r>
    <n v="202510"/>
    <s v="032"/>
    <s v="16025.0106-Plant in Serv-Delay Plnt"/>
    <s v="XX"/>
    <s v="XX"/>
    <s v="0000"/>
    <s v="00000"/>
    <s v="Non Unitized"/>
    <s v="Non-unitized"/>
    <s v="Pronghorn Ranch, Phase 3"/>
    <s v="Addition"/>
    <s v="Addition-NonUnit"/>
    <d v="2025-10-01T00:00:00"/>
    <d v="2025-10-06T00:00:00"/>
    <s v="G380"/>
    <x v="5"/>
    <s v="DP22496-253100A"/>
    <x v="13"/>
    <x v="13"/>
    <s v="Pronghorn Ranch, Phase 3"/>
    <n v="4309.76"/>
  </r>
  <r>
    <n v="202510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5-01-01T00:00:00"/>
    <d v="2025-01-01T00:00:00"/>
    <s v="G380"/>
    <x v="5"/>
    <s v="DK00044-252404S"/>
    <x v="43"/>
    <x v="43"/>
    <s v="Replace PVC Services in KGM"/>
    <n v="15127.13"/>
  </r>
  <r>
    <n v="202510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5-01-01T00:00:00"/>
    <d v="2025-01-01T00:00:00"/>
    <s v="G380"/>
    <x v="5"/>
    <s v="251380R"/>
    <x v="48"/>
    <x v="48"/>
    <s v="Service Repl - Flag"/>
    <n v="45.88"/>
  </r>
  <r>
    <n v="202510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5-01-01T00:00:00"/>
    <d v="2025-01-01T00:00:00"/>
    <s v="G380"/>
    <x v="5"/>
    <s v="252380R"/>
    <x v="44"/>
    <x v="44"/>
    <s v="Service Repl - King"/>
    <n v="35454.71"/>
  </r>
  <r>
    <n v="202510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5-01-01T00:00:00"/>
    <d v="2025-01-01T00:00:00"/>
    <s v="G380"/>
    <x v="5"/>
    <s v="253380R"/>
    <x v="45"/>
    <x v="45"/>
    <s v="Service Repl - Pres"/>
    <n v="2039.01"/>
  </r>
  <r>
    <n v="202510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d v="2025-01-01T00:00:00"/>
    <d v="2025-01-01T00:00:00"/>
    <s v="G380"/>
    <x v="5"/>
    <s v="257380R"/>
    <x v="46"/>
    <x v="46"/>
    <s v="Service Repl - Show Low"/>
    <n v="1611.86"/>
  </r>
  <r>
    <n v="202510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5-01-01T00:00:00"/>
    <d v="2025-01-01T00:00:00"/>
    <s v="G380"/>
    <x v="5"/>
    <s v="255380R"/>
    <x v="52"/>
    <x v="52"/>
    <s v="Service Repl - Verde"/>
    <n v="3808.41"/>
  </r>
  <r>
    <n v="202510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5-01-01T00:00:00"/>
    <d v="2025-01-01T00:00:00"/>
    <s v="G380"/>
    <x v="5"/>
    <s v="251380A"/>
    <x v="36"/>
    <x v="36"/>
    <s v="Services - Bl - Flag"/>
    <n v="62237.07"/>
  </r>
  <r>
    <n v="202510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d v="2025-01-01T00:00:00"/>
    <d v="2025-01-01T00:00:00"/>
    <s v="G380"/>
    <x v="5"/>
    <s v="256380A"/>
    <x v="40"/>
    <x v="40"/>
    <s v="Services - Bl - Nog"/>
    <n v="828.47"/>
  </r>
  <r>
    <n v="202510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5-01-01T00:00:00"/>
    <d v="2025-01-01T00:00:00"/>
    <s v="G380"/>
    <x v="5"/>
    <s v="253380A"/>
    <x v="38"/>
    <x v="38"/>
    <s v="Services - Bl - Pres"/>
    <n v="130795.83"/>
  </r>
  <r>
    <n v="202510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5-01-01T00:00:00"/>
    <d v="2025-01-01T00:00:00"/>
    <s v="G380"/>
    <x v="5"/>
    <s v="257380A"/>
    <x v="41"/>
    <x v="41"/>
    <s v="Services - Bl - SL"/>
    <n v="20061"/>
  </r>
  <r>
    <n v="202510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d v="2025-01-01T00:00:00"/>
    <d v="2025-01-01T00:00:00"/>
    <s v="G380"/>
    <x v="5"/>
    <s v="255380A"/>
    <x v="39"/>
    <x v="39"/>
    <s v="Services - Bl - Verde"/>
    <n v="31760.62"/>
  </r>
  <r>
    <n v="202510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80"/>
    <x v="5"/>
    <s v="DP22441-253100A"/>
    <x v="13"/>
    <x v="13"/>
    <s v="Stringfield Ph1B"/>
    <n v="816.9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4-01-01T00:00:00"/>
    <d v="2024-01-01T00:00:00"/>
    <s v="G380"/>
    <x v="5"/>
    <s v="251380R"/>
    <x v="48"/>
    <x v="48"/>
    <s v="Service Repl - Flag"/>
    <n v="-26802.53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4-01-01T00:00:00"/>
    <d v="2024-01-01T00:00:00"/>
    <s v="G380"/>
    <x v="5"/>
    <s v="256380R"/>
    <x v="49"/>
    <x v="49"/>
    <s v="Service Repl - Santa Cruz"/>
    <n v="-18433.66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A"/>
    <x v="36"/>
    <x v="36"/>
    <s v="Services - Bl - Flag"/>
    <n v="-77670.37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R"/>
    <x v="48"/>
    <x v="48"/>
    <s v="Service Repl - Flag"/>
    <n v="-70546.03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A"/>
    <x v="37"/>
    <x v="37"/>
    <s v="Install Services - Bl - King"/>
    <n v="-3610.15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402S"/>
    <x v="6"/>
    <x v="6"/>
    <s v="Drisco Pipe Replacement"/>
    <n v="-101747.35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A"/>
    <x v="38"/>
    <x v="38"/>
    <s v="Services - Bl - Pres"/>
    <n v="-34145.7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R"/>
    <x v="45"/>
    <x v="45"/>
    <s v="Service Repl - Pres"/>
    <n v="-1687.9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5380A"/>
    <x v="39"/>
    <x v="39"/>
    <s v="Services - Bl - Verde"/>
    <n v="-3091.88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6380A"/>
    <x v="40"/>
    <x v="40"/>
    <s v="Services - Bl - Nog"/>
    <n v="-1378.31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6380R"/>
    <x v="49"/>
    <x v="49"/>
    <s v="Service Repl - Santa Cruz"/>
    <n v="-44480.2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A"/>
    <x v="41"/>
    <x v="41"/>
    <s v="Services - Bl - SL"/>
    <n v="-533.42999999999995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K00044-252404S"/>
    <x v="43"/>
    <x v="43"/>
    <s v="Replace PVC Services in KGM"/>
    <n v="-6508.7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6-30T00:00:00"/>
    <s v="G380"/>
    <x v="5"/>
    <s v="DF22462-251100A"/>
    <x v="19"/>
    <x v="19"/>
    <s v="TIMBER SKY - PHASE 5"/>
    <n v="-14677.0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14T00:00:00"/>
    <s v="G380"/>
    <x v="5"/>
    <s v="DF22428-251100A"/>
    <x v="19"/>
    <x v="19"/>
    <s v="OPEN SKY 2&quot; PE MLE"/>
    <n v="-47.8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16T00:00:00"/>
    <s v="G380"/>
    <x v="5"/>
    <s v="DP22249-253100A"/>
    <x v="13"/>
    <x v="13"/>
    <s v="Granville Unit 17"/>
    <n v="-30844.04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2T00:00:00"/>
    <s v="G380"/>
    <x v="5"/>
    <s v="DF22085-251100A"/>
    <x v="19"/>
    <x v="19"/>
    <s v="JUNIPER POINT PHASE 2 AND JUNIPER P"/>
    <n v="-4984.66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3T00:00:00"/>
    <s v="G380"/>
    <x v="5"/>
    <s v="DP22478-253100A"/>
    <x v="13"/>
    <x v="13"/>
    <s v="South Ranch 2B"/>
    <n v="-9778.1200000000008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6-26T00:00:00"/>
    <s v="G380"/>
    <x v="5"/>
    <s v="DL22437-257100A"/>
    <x v="3"/>
    <x v="3"/>
    <s v="MLE 1401 Amanda Dr Sp 7-11 - LS"/>
    <n v="-10.87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6-30T00:00:00"/>
    <s v="G380"/>
    <x v="5"/>
    <s v="DF22462-251100A"/>
    <x v="19"/>
    <x v="19"/>
    <s v="TIMBER SKY - PHASE 5"/>
    <n v="243.75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14T00:00:00"/>
    <s v="G380"/>
    <x v="5"/>
    <s v="DF22428-251100A"/>
    <x v="19"/>
    <x v="19"/>
    <s v="OPEN SKY 2&quot; PE MLE"/>
    <n v="0.09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16T00:00:00"/>
    <s v="G380"/>
    <x v="5"/>
    <s v="DP22249-253100A"/>
    <x v="13"/>
    <x v="13"/>
    <s v="Granville Unit 17"/>
    <n v="-434.06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2T00:00:00"/>
    <s v="G380"/>
    <x v="5"/>
    <s v="DF22085-251100A"/>
    <x v="19"/>
    <x v="19"/>
    <s v="JUNIPER POINT PHASE 2 AND JUNIPER P"/>
    <n v="-39.31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3T00:00:00"/>
    <s v="G380"/>
    <x v="5"/>
    <s v="DP22478-253100A"/>
    <x v="13"/>
    <x v="13"/>
    <s v="South Ranch 2B"/>
    <n v="-208.73"/>
  </r>
  <r>
    <n v="202511"/>
    <s v="032"/>
    <s v="16025.0106-Plant in Serv-Delay Plnt"/>
    <s v="XX"/>
    <s v="XX"/>
    <s v="0000"/>
    <s v="00000"/>
    <s v="Non Unitized"/>
    <s v="Non-unitized"/>
    <s v="2&quot; PE MLE North Pointe Phase F"/>
    <s v="Addition"/>
    <s v="Addition-NonUnit"/>
    <d v="2025-11-01T00:00:00"/>
    <d v="2025-11-20T00:00:00"/>
    <s v="G380"/>
    <x v="5"/>
    <s v="DH22586-252100A"/>
    <x v="7"/>
    <x v="7"/>
    <s v="2&quot; PE MLE North Pointe Phase F"/>
    <n v="4331.07"/>
  </r>
  <r>
    <n v="202511"/>
    <s v="032"/>
    <s v="16025.0106-Plant in Serv-Delay Plnt"/>
    <s v="XX"/>
    <s v="XX"/>
    <s v="0000"/>
    <s v="00000"/>
    <s v="Non Unitized"/>
    <s v="Non-unitized"/>
    <s v="2&quot; PE Main Extension at 1642 Linda"/>
    <s v="Addition"/>
    <s v="Addition-NonUnit"/>
    <d v="2025-10-01T00:00:00"/>
    <d v="2025-10-09T00:00:00"/>
    <s v="G380"/>
    <x v="5"/>
    <s v="DH22527-252100A"/>
    <x v="7"/>
    <x v="7"/>
    <s v="2&quot; PE Main Extension at 1642 Linda"/>
    <n v="303.45"/>
  </r>
  <r>
    <n v="202511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5-01-01T00:00:00"/>
    <d v="2025-01-01T00:00:00"/>
    <s v="G380"/>
    <x v="5"/>
    <s v="252402S"/>
    <x v="6"/>
    <x v="6"/>
    <s v="Drisco Pipe Replacement"/>
    <n v="183.91"/>
  </r>
  <r>
    <n v="202511"/>
    <s v="032"/>
    <s v="16025.0106-Plant in Serv-Delay Plnt"/>
    <s v="XX"/>
    <s v="XX"/>
    <s v="0000"/>
    <s v="00000"/>
    <s v="Non Unitized"/>
    <s v="Non-unitized"/>
    <s v="GOLDEN MEADOWS TRL 2&quot; PE MLE"/>
    <s v="Addition"/>
    <s v="Addition-NonUnit"/>
    <d v="2025-11-01T00:00:00"/>
    <d v="2025-11-03T00:00:00"/>
    <s v="G380"/>
    <x v="5"/>
    <s v="DF22594-251100A"/>
    <x v="19"/>
    <x v="19"/>
    <s v="GOLDEN MEADOWS TRL 2&quot; PE MLE"/>
    <n v="477.03"/>
  </r>
  <r>
    <n v="202511"/>
    <s v="032"/>
    <s v="16025.0106-Plant in Serv-Delay Plnt"/>
    <s v="XX"/>
    <s v="XX"/>
    <s v="0000"/>
    <s v="00000"/>
    <s v="Non Unitized"/>
    <s v="Non-unitized"/>
    <s v="Granville Unit 17"/>
    <s v="Addition"/>
    <s v="Addition-NonUnit"/>
    <d v="2025-09-01T00:00:00"/>
    <d v="2025-07-16T00:00:00"/>
    <s v="G380"/>
    <x v="5"/>
    <s v="DP22249-253100A"/>
    <x v="13"/>
    <x v="13"/>
    <s v="Granville Unit 17"/>
    <n v="-6582.46"/>
  </r>
  <r>
    <n v="202511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d v="2025-11-01T00:00:00"/>
    <d v="2025-05-13T00:00:00"/>
    <s v="G380"/>
    <x v="5"/>
    <s v="DP22472-253500B"/>
    <x v="9"/>
    <x v="9"/>
    <s v="Hartin/Stetson Relocate"/>
    <n v="6921.53"/>
  </r>
  <r>
    <n v="202511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5-01-01T00:00:00"/>
    <d v="2025-01-01T00:00:00"/>
    <s v="G380"/>
    <x v="5"/>
    <s v="252380A"/>
    <x v="37"/>
    <x v="37"/>
    <s v="Install Services - Bl - King"/>
    <n v="45843"/>
  </r>
  <r>
    <n v="202511"/>
    <s v="032"/>
    <s v="16025.0106-Plant in Serv-Delay Plnt"/>
    <s v="XX"/>
    <s v="XX"/>
    <s v="0000"/>
    <s v="00000"/>
    <s v="Non Unitized"/>
    <s v="Non-unitized"/>
    <s v="MLE - Hualapai Shadows"/>
    <s v="Addition"/>
    <s v="Addition-NonUnit"/>
    <d v="2025-11-01T00:00:00"/>
    <d v="2025-11-04T00:00:00"/>
    <s v="G380"/>
    <x v="5"/>
    <s v="DK22547-252100A"/>
    <x v="7"/>
    <x v="7"/>
    <s v="MLE - Hualapai Shadows"/>
    <n v="5253.15"/>
  </r>
  <r>
    <n v="202511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80"/>
    <x v="5"/>
    <s v="DK22574-252100A"/>
    <x v="7"/>
    <x v="7"/>
    <s v="MLE - Southern Vista Tract H"/>
    <n v="4291.76"/>
  </r>
  <r>
    <n v="202511"/>
    <s v="032"/>
    <s v="16025.0106-Plant in Serv-Delay Plnt"/>
    <s v="XX"/>
    <s v="XX"/>
    <s v="0000"/>
    <s v="00000"/>
    <s v="Non Unitized"/>
    <s v="Non-unitized"/>
    <s v="MLE 1551 W Papermill Rd - TY"/>
    <s v="Addition"/>
    <s v="Addition-NonUnit"/>
    <d v="2025-09-01T00:00:00"/>
    <d v="2025-09-29T00:00:00"/>
    <s v="G380"/>
    <x v="5"/>
    <s v="DL22578-257100A"/>
    <x v="3"/>
    <x v="3"/>
    <s v="MLE 1551 W Papermill Rd - TY"/>
    <n v="187.38"/>
  </r>
  <r>
    <n v="202511"/>
    <s v="032"/>
    <s v="16025.0106-Plant in Serv-Delay Plnt"/>
    <s v="XX"/>
    <s v="XX"/>
    <s v="0000"/>
    <s v="00000"/>
    <s v="Non Unitized"/>
    <s v="Non-unitized"/>
    <s v="MLE 1818 E Arrowhead Ln - PT"/>
    <s v="Addition"/>
    <s v="Addition-NonUnit"/>
    <d v="2025-11-01T00:00:00"/>
    <d v="2025-11-21T00:00:00"/>
    <s v="G380"/>
    <x v="5"/>
    <s v="DL22503-257100A"/>
    <x v="3"/>
    <x v="3"/>
    <s v="MLE 1818 E Arrowhead Ln - PT"/>
    <n v="97.8"/>
  </r>
  <r>
    <n v="202511"/>
    <s v="032"/>
    <s v="16025.0106-Plant in Serv-Delay Plnt"/>
    <s v="XX"/>
    <s v="XX"/>
    <s v="0000"/>
    <s v="00000"/>
    <s v="Non Unitized"/>
    <s v="Non-unitized"/>
    <s v="MLE 335 E 6th North St - SF"/>
    <s v="Addition"/>
    <s v="Addition-NonUnit"/>
    <d v="2025-10-01T00:00:00"/>
    <d v="2025-10-27T00:00:00"/>
    <s v="G380"/>
    <x v="5"/>
    <s v="DL22542-257100A"/>
    <x v="3"/>
    <x v="3"/>
    <s v="MLE 335 E 6th North St - SF"/>
    <n v="275.8"/>
  </r>
  <r>
    <n v="202511"/>
    <s v="032"/>
    <s v="16025.0106-Plant in Serv-Delay Plnt"/>
    <s v="XX"/>
    <s v="XX"/>
    <s v="0000"/>
    <s v="00000"/>
    <s v="Non Unitized"/>
    <s v="Non-unitized"/>
    <s v="MLE 964 S Mccabe Ln - LS"/>
    <s v="Addition"/>
    <s v="Addition-NonUnit"/>
    <d v="2025-11-01T00:00:00"/>
    <d v="2025-11-18T00:00:00"/>
    <s v="G380"/>
    <x v="5"/>
    <s v="DL22614-257100A"/>
    <x v="3"/>
    <x v="3"/>
    <s v="MLE 964 S Mccabe Ln - LS"/>
    <n v="33.78"/>
  </r>
  <r>
    <n v="202511"/>
    <s v="032"/>
    <s v="16025.0106-Plant in Serv-Delay Plnt"/>
    <s v="XX"/>
    <s v="XX"/>
    <s v="0000"/>
    <s v="00000"/>
    <s v="Non Unitized"/>
    <s v="Non-unitized"/>
    <s v="MLE Autumn Harvest Subdivision - SF"/>
    <s v="Addition"/>
    <s v="Addition-NonUnit"/>
    <d v="2025-10-01T00:00:00"/>
    <d v="2025-10-17T00:00:00"/>
    <s v="G380"/>
    <x v="5"/>
    <s v="DL22557-257100A"/>
    <x v="3"/>
    <x v="3"/>
    <s v="MLE Autumn Harvest Subdivision - SF"/>
    <n v="-128.22999999999999"/>
  </r>
  <r>
    <n v="202511"/>
    <s v="032"/>
    <s v="16025.0106-Plant in Serv-Delay Plnt"/>
    <s v="XX"/>
    <s v="XX"/>
    <s v="0000"/>
    <s v="00000"/>
    <s v="Non Unitized"/>
    <s v="Non-unitized"/>
    <s v="Main St-Humboldt Relocate"/>
    <s v="Addition"/>
    <s v="Addition-NonUnit"/>
    <d v="2025-10-01T00:00:00"/>
    <d v="2025-09-30T00:00:00"/>
    <s v="G380"/>
    <x v="5"/>
    <s v="DP22209-253100A"/>
    <x v="13"/>
    <x v="13"/>
    <s v="Main St-Humboldt Relocate"/>
    <n v="20199.47"/>
  </r>
  <r>
    <n v="202511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d v="2025-01-01T00:00:00"/>
    <d v="2025-01-01T00:00:00"/>
    <s v="G380"/>
    <x v="5"/>
    <s v="253380B"/>
    <x v="50"/>
    <x v="50"/>
    <s v="PI Services Repl - Prescott"/>
    <n v="-7040.21"/>
  </r>
  <r>
    <n v="202511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d v="2025-01-01T00:00:00"/>
    <d v="2025-01-01T00:00:00"/>
    <s v="G380"/>
    <x v="5"/>
    <s v="DH00045-252405S"/>
    <x v="42"/>
    <x v="42"/>
    <s v="PVC Blanket Servcie Replacement LHC"/>
    <n v="331.13"/>
  </r>
  <r>
    <n v="202511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80"/>
    <x v="5"/>
    <s v="DP22419-253500B"/>
    <x v="9"/>
    <x v="9"/>
    <s v="Pinon Pl Relocate"/>
    <n v="1605.67"/>
  </r>
  <r>
    <n v="202511"/>
    <s v="032"/>
    <s v="16025.0106-Plant in Serv-Delay Plnt"/>
    <s v="XX"/>
    <s v="XX"/>
    <s v="0000"/>
    <s v="00000"/>
    <s v="Non Unitized"/>
    <s v="Non-unitized"/>
    <s v="Ponderosa Meadows"/>
    <s v="Addition"/>
    <s v="Addition-NonUnit"/>
    <d v="2025-09-01T00:00:00"/>
    <d v="2025-07-29T00:00:00"/>
    <s v="G380"/>
    <x v="5"/>
    <s v="DP21892-253100A"/>
    <x v="13"/>
    <x v="13"/>
    <s v="Ponderosa Meadows"/>
    <n v="-7.21"/>
  </r>
  <r>
    <n v="202511"/>
    <s v="032"/>
    <s v="16025.0106-Plant in Serv-Delay Plnt"/>
    <s v="XX"/>
    <s v="XX"/>
    <s v="0000"/>
    <s v="00000"/>
    <s v="Non Unitized"/>
    <s v="Non-unitized"/>
    <s v="Pronghorn Ranch, Phase 3"/>
    <s v="Addition"/>
    <s v="Addition-NonUnit"/>
    <d v="2025-10-01T00:00:00"/>
    <d v="2025-10-06T00:00:00"/>
    <s v="G380"/>
    <x v="5"/>
    <s v="DP22496-253100A"/>
    <x v="13"/>
    <x v="13"/>
    <s v="Pronghorn Ranch, Phase 3"/>
    <n v="1290.6099999999999"/>
  </r>
  <r>
    <n v="202511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5-01-01T00:00:00"/>
    <d v="2025-01-01T00:00:00"/>
    <s v="G380"/>
    <x v="5"/>
    <s v="DK00044-252404S"/>
    <x v="43"/>
    <x v="43"/>
    <s v="Replace PVC Services in KGM"/>
    <n v="27336.98"/>
  </r>
  <r>
    <n v="202511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5-01-01T00:00:00"/>
    <d v="2025-01-01T00:00:00"/>
    <s v="G380"/>
    <x v="5"/>
    <s v="251380R"/>
    <x v="48"/>
    <x v="48"/>
    <s v="Service Repl - Flag"/>
    <n v="3373.98"/>
  </r>
  <r>
    <n v="202511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5-01-01T00:00:00"/>
    <d v="2025-01-01T00:00:00"/>
    <s v="G380"/>
    <x v="5"/>
    <s v="252380R"/>
    <x v="44"/>
    <x v="44"/>
    <s v="Service Repl - King"/>
    <n v="34835.629999999997"/>
  </r>
  <r>
    <n v="202511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5-01-01T00:00:00"/>
    <d v="2025-01-01T00:00:00"/>
    <s v="G380"/>
    <x v="5"/>
    <s v="253380R"/>
    <x v="45"/>
    <x v="45"/>
    <s v="Service Repl - Pres"/>
    <n v="2567.65"/>
  </r>
  <r>
    <n v="202511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d v="2025-01-01T00:00:00"/>
    <d v="2025-01-01T00:00:00"/>
    <s v="G380"/>
    <x v="5"/>
    <s v="256380R"/>
    <x v="49"/>
    <x v="49"/>
    <s v="Service Repl - Santa Cruz"/>
    <n v="7273.26"/>
  </r>
  <r>
    <n v="202511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d v="2025-01-01T00:00:00"/>
    <d v="2025-01-01T00:00:00"/>
    <s v="G380"/>
    <x v="5"/>
    <s v="257380R"/>
    <x v="46"/>
    <x v="46"/>
    <s v="Service Repl - Show Low"/>
    <n v="5075.12"/>
  </r>
  <r>
    <n v="202511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5-01-01T00:00:00"/>
    <d v="2025-01-01T00:00:00"/>
    <s v="G380"/>
    <x v="5"/>
    <s v="255380R"/>
    <x v="52"/>
    <x v="52"/>
    <s v="Service Repl - Verde"/>
    <n v="108.78"/>
  </r>
  <r>
    <n v="202511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5-01-01T00:00:00"/>
    <d v="2025-01-01T00:00:00"/>
    <s v="G380"/>
    <x v="5"/>
    <s v="251380A"/>
    <x v="36"/>
    <x v="36"/>
    <s v="Services - Bl - Flag"/>
    <n v="95064"/>
  </r>
  <r>
    <n v="202511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d v="2025-01-01T00:00:00"/>
    <d v="2025-01-01T00:00:00"/>
    <s v="G380"/>
    <x v="5"/>
    <s v="256380A"/>
    <x v="40"/>
    <x v="40"/>
    <s v="Services - Bl - Nog"/>
    <n v="-1463.62"/>
  </r>
  <r>
    <n v="202511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5-01-01T00:00:00"/>
    <d v="2025-01-01T00:00:00"/>
    <s v="G380"/>
    <x v="5"/>
    <s v="253380A"/>
    <x v="38"/>
    <x v="38"/>
    <s v="Services - Bl - Pres"/>
    <n v="90673.06"/>
  </r>
  <r>
    <n v="202511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5-01-01T00:00:00"/>
    <d v="2025-01-01T00:00:00"/>
    <s v="G380"/>
    <x v="5"/>
    <s v="257380A"/>
    <x v="41"/>
    <x v="41"/>
    <s v="Services - Bl - SL"/>
    <n v="16480.89"/>
  </r>
  <r>
    <n v="202511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d v="2025-01-01T00:00:00"/>
    <d v="2025-01-01T00:00:00"/>
    <s v="G380"/>
    <x v="5"/>
    <s v="255380A"/>
    <x v="39"/>
    <x v="39"/>
    <s v="Services - Bl - Verde"/>
    <n v="37153.71"/>
  </r>
  <r>
    <n v="202511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80"/>
    <x v="5"/>
    <s v="DP22441-253100A"/>
    <x v="13"/>
    <x v="13"/>
    <s v="Stringfield Ph1B"/>
    <n v="7.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A"/>
    <x v="36"/>
    <x v="36"/>
    <s v="Services - Bl - Flag"/>
    <n v="-62237.07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A"/>
    <x v="37"/>
    <x v="37"/>
    <s v="Install Services - Bl - King"/>
    <n v="-30193.74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A"/>
    <x v="38"/>
    <x v="38"/>
    <s v="Services - Bl - Pres"/>
    <n v="-130795.83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5380A"/>
    <x v="39"/>
    <x v="39"/>
    <s v="Services - Bl - Verde"/>
    <n v="-31760.6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6380A"/>
    <x v="40"/>
    <x v="40"/>
    <s v="Services - Bl - Nog"/>
    <n v="-828.47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A"/>
    <x v="41"/>
    <x v="41"/>
    <s v="Services - Bl - SL"/>
    <n v="-20061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K00044-252404S"/>
    <x v="43"/>
    <x v="43"/>
    <s v="Replace PVC Services in KGM"/>
    <n v="-15127.13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7-23T00:00:00"/>
    <s v="G380"/>
    <x v="5"/>
    <s v="DP22443-253100A"/>
    <x v="13"/>
    <x v="13"/>
    <s v="Astoria 2A"/>
    <n v="-7530.75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7-28T00:00:00"/>
    <s v="G380"/>
    <x v="5"/>
    <s v="DK22525-252100A"/>
    <x v="7"/>
    <x v="7"/>
    <s v="MLE - Rancho Santa Fe Tract G"/>
    <n v="-11132.85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8-14T00:00:00"/>
    <s v="G380"/>
    <x v="5"/>
    <s v="DF22517-251100A"/>
    <x v="19"/>
    <x v="19"/>
    <s v="AUTUMN DR 2&quot; PE MLE"/>
    <n v="-101.58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3T00:00:00"/>
    <s v="G380"/>
    <x v="5"/>
    <s v="DP22443-253100A"/>
    <x v="13"/>
    <x v="13"/>
    <s v="Astoria 2A"/>
    <n v="-228.79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8T00:00:00"/>
    <s v="G380"/>
    <x v="5"/>
    <s v="DK22525-252100A"/>
    <x v="7"/>
    <x v="7"/>
    <s v="MLE - Rancho Santa Fe Tract G"/>
    <n v="-398.2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8-14T00:00:00"/>
    <s v="G380"/>
    <x v="5"/>
    <s v="DF22517-251100A"/>
    <x v="19"/>
    <x v="19"/>
    <s v="AUTUMN DR 2&quot; PE MLE"/>
    <n v="-687.13"/>
  </r>
  <r>
    <n v="202512"/>
    <s v="032"/>
    <s v="16025.0106-Plant in Serv-Delay Plnt"/>
    <s v="XX"/>
    <s v="XX"/>
    <s v="0000"/>
    <s v="00000"/>
    <s v="Non Unitized"/>
    <s v="Non-unitized"/>
    <s v="2&quot; PE MLE North Pointe Phase F"/>
    <s v="Addition"/>
    <s v="Addition-NonUnit"/>
    <d v="2025-11-01T00:00:00"/>
    <d v="2025-11-20T00:00:00"/>
    <s v="G380"/>
    <x v="5"/>
    <s v="DH22586-252100A"/>
    <x v="7"/>
    <x v="7"/>
    <s v="2&quot; PE MLE North Pointe Phase F"/>
    <n v="2708.46"/>
  </r>
  <r>
    <n v="202512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5-01-01T00:00:00"/>
    <d v="2025-01-01T00:00:00"/>
    <s v="G380"/>
    <x v="5"/>
    <s v="252402S"/>
    <x v="6"/>
    <x v="6"/>
    <s v="Drisco Pipe Replacement"/>
    <n v="173619.92"/>
  </r>
  <r>
    <n v="202512"/>
    <s v="032"/>
    <s v="16025.0106-Plant in Serv-Delay Plnt"/>
    <s v="XX"/>
    <s v="XX"/>
    <s v="0000"/>
    <s v="00000"/>
    <s v="Non Unitized"/>
    <s v="Non-unitized"/>
    <s v="GOLDEN MEADOWS TRL 2&quot; PE MLE"/>
    <s v="Addition"/>
    <s v="Addition-NonUnit"/>
    <d v="2025-11-01T00:00:00"/>
    <d v="2025-11-03T00:00:00"/>
    <s v="G380"/>
    <x v="5"/>
    <s v="DF22594-251100A"/>
    <x v="19"/>
    <x v="19"/>
    <s v="GOLDEN MEADOWS TRL 2&quot; PE MLE"/>
    <n v="148.68"/>
  </r>
  <r>
    <n v="202512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5-01-01T00:00:00"/>
    <d v="2025-01-01T00:00:00"/>
    <s v="G380"/>
    <x v="5"/>
    <s v="252380A"/>
    <x v="37"/>
    <x v="37"/>
    <s v="Install Services - Bl - King"/>
    <n v="926.77"/>
  </r>
  <r>
    <n v="202512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d v="2025-09-01T00:00:00"/>
    <d v="2025-07-16T00:00:00"/>
    <s v="G380"/>
    <x v="5"/>
    <s v="DP22249-253100A"/>
    <x v="13"/>
    <x v="13"/>
    <s v="Granville Unit 17"/>
    <n v="6582.46"/>
  </r>
  <r>
    <n v="202512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d v="2025-11-01T00:00:00"/>
    <d v="2025-05-13T00:00:00"/>
    <s v="G380"/>
    <x v="5"/>
    <s v="DP22472-253500B"/>
    <x v="9"/>
    <x v="9"/>
    <s v="Hartin/Stetson Relocate"/>
    <n v="-6921.53"/>
  </r>
  <r>
    <n v="202512"/>
    <s v="032"/>
    <s v="16025.0106-Plant in Serv-Delay Plnt"/>
    <s v="XX"/>
    <s v="XX"/>
    <s v="0000"/>
    <s v="00000"/>
    <s v="Non Unitized"/>
    <s v="Non-unitized"/>
    <s v="MESA TRL 2 INCH RELO"/>
    <s v="Addition"/>
    <s v="Addition-NonUnit"/>
    <d v="2025-12-01T00:00:00"/>
    <d v="2025-11-10T00:00:00"/>
    <s v="G380"/>
    <x v="5"/>
    <s v="DF22621-251100A"/>
    <x v="19"/>
    <x v="19"/>
    <s v="MESA TRL 2 INCH RELO"/>
    <n v="44.4"/>
  </r>
  <r>
    <n v="202512"/>
    <s v="032"/>
    <s v="16025.0106-Plant in Serv-Delay Plnt"/>
    <s v="XX"/>
    <s v="XX"/>
    <s v="0000"/>
    <s v="00000"/>
    <s v="Non Unitized"/>
    <s v="Non-unitized"/>
    <s v="MLE - Hualapai Shadows"/>
    <s v="Addition"/>
    <s v="Addition-NonUnit"/>
    <d v="2025-11-01T00:00:00"/>
    <d v="2025-11-04T00:00:00"/>
    <s v="G380"/>
    <x v="5"/>
    <s v="DK22547-252100A"/>
    <x v="7"/>
    <x v="7"/>
    <s v="MLE - Hualapai Shadows"/>
    <n v="54.23"/>
  </r>
  <r>
    <n v="202512"/>
    <s v="032"/>
    <s v="16025.0106-Plant in Serv-Delay Plnt"/>
    <s v="XX"/>
    <s v="XX"/>
    <s v="0000"/>
    <s v="00000"/>
    <s v="Non Unitized"/>
    <s v="Non-unitized"/>
    <s v="MLE - Serena Grace Meadows"/>
    <s v="Addition"/>
    <s v="Addition-NonUnit"/>
    <d v="2025-12-01T00:00:00"/>
    <d v="2025-12-10T00:00:00"/>
    <s v="G380"/>
    <x v="5"/>
    <s v="DK22616-252100A"/>
    <x v="7"/>
    <x v="7"/>
    <s v="MLE - Serena Grace Meadows"/>
    <n v="6885.94"/>
  </r>
  <r>
    <n v="202512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80"/>
    <x v="5"/>
    <s v="DK22574-252100A"/>
    <x v="7"/>
    <x v="7"/>
    <s v="MLE - Southern Vista Tract H"/>
    <n v="566.16999999999996"/>
  </r>
  <r>
    <n v="202512"/>
    <s v="032"/>
    <s v="16025.0106-Plant in Serv-Delay Plnt"/>
    <s v="XX"/>
    <s v="XX"/>
    <s v="0000"/>
    <s v="00000"/>
    <s v="Non Unitized"/>
    <s v="Non-unitized"/>
    <s v="MLE 1818 E Arrowhead Ln - PT"/>
    <s v="Addition"/>
    <s v="Addition-NonUnit"/>
    <d v="2025-11-01T00:00:00"/>
    <d v="2025-11-21T00:00:00"/>
    <s v="G380"/>
    <x v="5"/>
    <s v="DL22503-257100A"/>
    <x v="3"/>
    <x v="3"/>
    <s v="MLE 1818 E Arrowhead Ln - PT"/>
    <n v="101.77"/>
  </r>
  <r>
    <n v="202512"/>
    <s v="032"/>
    <s v="16025.0106-Plant in Serv-Delay Plnt"/>
    <s v="XX"/>
    <s v="XX"/>
    <s v="0000"/>
    <s v="00000"/>
    <s v="Non Unitized"/>
    <s v="Non-unitized"/>
    <s v="MLE 335 E 6th North St - SF"/>
    <s v="Addition"/>
    <s v="Addition-NonUnit"/>
    <d v="2025-10-01T00:00:00"/>
    <d v="2025-10-27T00:00:00"/>
    <s v="G380"/>
    <x v="5"/>
    <s v="DL22542-257100A"/>
    <x v="3"/>
    <x v="3"/>
    <s v="MLE 335 E 6th North St - SF"/>
    <n v="87.19"/>
  </r>
  <r>
    <n v="202512"/>
    <s v="032"/>
    <s v="16025.0106-Plant in Serv-Delay Plnt"/>
    <s v="XX"/>
    <s v="XX"/>
    <s v="0000"/>
    <s v="00000"/>
    <s v="Non Unitized"/>
    <s v="Non-unitized"/>
    <s v="MLE 964 S Mccabe Ln - LS"/>
    <s v="Addition"/>
    <s v="Addition-NonUnit"/>
    <d v="2025-11-01T00:00:00"/>
    <d v="2025-11-18T00:00:00"/>
    <s v="G380"/>
    <x v="5"/>
    <s v="DL22614-257100A"/>
    <x v="3"/>
    <x v="3"/>
    <s v="MLE 964 S Mccabe Ln - LS"/>
    <n v="5.19"/>
  </r>
  <r>
    <n v="202512"/>
    <s v="032"/>
    <s v="16025.0106-Plant in Serv-Delay Plnt"/>
    <s v="XX"/>
    <s v="XX"/>
    <s v="0000"/>
    <s v="00000"/>
    <s v="Non Unitized"/>
    <s v="Non-unitized"/>
    <s v="MLE Autumn Harvest Subdivision - SF"/>
    <s v="Addition"/>
    <s v="Addition-NonUnit"/>
    <d v="2025-10-01T00:00:00"/>
    <d v="2025-10-17T00:00:00"/>
    <s v="G380"/>
    <x v="5"/>
    <s v="DL22557-257100A"/>
    <x v="3"/>
    <x v="3"/>
    <s v="MLE Autumn Harvest Subdivision - SF"/>
    <n v="-75.08"/>
  </r>
  <r>
    <n v="202512"/>
    <s v="032"/>
    <s v="16025.0106-Plant in Serv-Delay Plnt"/>
    <s v="XX"/>
    <s v="XX"/>
    <s v="0000"/>
    <s v="00000"/>
    <s v="Non Unitized"/>
    <s v="Non-unitized"/>
    <s v="Pinon Pl Relocate"/>
    <s v="Addition"/>
    <s v="Addition-NonUnit"/>
    <d v="2025-09-01T00:00:00"/>
    <d v="2025-08-18T00:00:00"/>
    <s v="G380"/>
    <x v="5"/>
    <s v="DP22419-253500B"/>
    <x v="9"/>
    <x v="9"/>
    <s v="Pinon Pl Relocate"/>
    <n v="370.91"/>
  </r>
  <r>
    <n v="202512"/>
    <s v="032"/>
    <s v="16025.0106-Plant in Serv-Delay Plnt"/>
    <s v="XX"/>
    <s v="XX"/>
    <s v="0000"/>
    <s v="00000"/>
    <s v="Non Unitized"/>
    <s v="Non-unitized"/>
    <s v="Pronghorn Ranch, Phase 3"/>
    <s v="Addition"/>
    <s v="Addition-NonUnit"/>
    <d v="2025-10-01T00:00:00"/>
    <d v="2025-10-06T00:00:00"/>
    <s v="G380"/>
    <x v="5"/>
    <s v="DP22496-253100A"/>
    <x v="13"/>
    <x v="13"/>
    <s v="Pronghorn Ranch, Phase 3"/>
    <n v="32.71"/>
  </r>
  <r>
    <n v="202512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5-01-01T00:00:00"/>
    <d v="2025-01-01T00:00:00"/>
    <s v="G380"/>
    <x v="5"/>
    <s v="DK00044-252404S"/>
    <x v="43"/>
    <x v="43"/>
    <s v="Replace PVC Services in KGM"/>
    <n v="19000"/>
  </r>
  <r>
    <n v="202512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5-01-01T00:00:00"/>
    <d v="2025-01-01T00:00:00"/>
    <s v="G380"/>
    <x v="5"/>
    <s v="251380R"/>
    <x v="48"/>
    <x v="48"/>
    <s v="Service Repl - Flag"/>
    <n v="3026.36"/>
  </r>
  <r>
    <n v="202512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5-01-01T00:00:00"/>
    <d v="2025-01-01T00:00:00"/>
    <s v="G380"/>
    <x v="5"/>
    <s v="252380R"/>
    <x v="44"/>
    <x v="44"/>
    <s v="Service Repl - King"/>
    <n v="5439.76"/>
  </r>
  <r>
    <n v="202512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5-01-01T00:00:00"/>
    <d v="2025-01-01T00:00:00"/>
    <s v="G380"/>
    <x v="5"/>
    <s v="253380R"/>
    <x v="45"/>
    <x v="45"/>
    <s v="Service Repl - Pres"/>
    <n v="6238.92"/>
  </r>
  <r>
    <n v="202512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5-01-01T00:00:00"/>
    <d v="2025-01-01T00:00:00"/>
    <s v="G380"/>
    <x v="5"/>
    <s v="251380A"/>
    <x v="36"/>
    <x v="36"/>
    <s v="Services - Bl - Flag"/>
    <n v="22353.82"/>
  </r>
  <r>
    <n v="202512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5-01-01T00:00:00"/>
    <d v="2025-01-01T00:00:00"/>
    <s v="G380"/>
    <x v="5"/>
    <s v="253380A"/>
    <x v="38"/>
    <x v="38"/>
    <s v="Services - Bl - Pres"/>
    <n v="8036.04"/>
  </r>
  <r>
    <n v="202512"/>
    <s v="032"/>
    <s v="16025.0106-Plant in Serv-Delay Plnt"/>
    <s v="XX"/>
    <s v="XX"/>
    <s v="0000"/>
    <s v="00000"/>
    <s v="Non Unitized"/>
    <s v="Non-unitized"/>
    <s v="Stringfield Ph1B"/>
    <s v="Addition"/>
    <s v="Addition-NonUnit"/>
    <d v="2025-09-01T00:00:00"/>
    <d v="2025-09-24T00:00:00"/>
    <s v="G380"/>
    <x v="5"/>
    <s v="DP22441-253100A"/>
    <x v="13"/>
    <x v="13"/>
    <s v="Stringfield Ph1B"/>
    <n v="-6.9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0-01-01T00:00:00"/>
    <d v="2020-01-01T00:00:00"/>
    <s v="G380"/>
    <x v="5"/>
    <s v="255380R"/>
    <x v="52"/>
    <x v="52"/>
    <s v="Service Repl - Verde"/>
    <n v="-7648.67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1-01-01T00:00:00"/>
    <d v="2021-01-01T00:00:00"/>
    <s v="G380"/>
    <x v="5"/>
    <s v="255380R"/>
    <x v="52"/>
    <x v="52"/>
    <s v="Service Repl - Verde"/>
    <n v="-4650.28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2-01-01T00:00:00"/>
    <d v="2022-01-01T00:00:00"/>
    <s v="G380"/>
    <x v="5"/>
    <s v="255380R"/>
    <x v="52"/>
    <x v="52"/>
    <s v="Service Repl - Verde"/>
    <n v="5705.15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3-01-01T00:00:00"/>
    <d v="2023-01-01T00:00:00"/>
    <s v="G380"/>
    <x v="5"/>
    <s v="253380C"/>
    <x v="51"/>
    <x v="51"/>
    <s v="PI Service Repl - Prescott Val"/>
    <n v="-6871.95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3-02-01T00:00:00"/>
    <d v="2023-02-01T00:00:00"/>
    <s v="G380"/>
    <x v="5"/>
    <s v="255380R"/>
    <x v="52"/>
    <x v="52"/>
    <s v="Service Repl - Verde"/>
    <n v="7681.8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4-01-01T00:00:00"/>
    <d v="2024-01-01T00:00:00"/>
    <s v="G380"/>
    <x v="5"/>
    <s v="255380R"/>
    <x v="52"/>
    <x v="52"/>
    <s v="Service Repl - Verde"/>
    <n v="-17314.89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4-09-01T00:00:00"/>
    <d v="2024-09-01T00:00:00"/>
    <s v="G380"/>
    <x v="5"/>
    <s v="253380C"/>
    <x v="51"/>
    <x v="51"/>
    <s v="PI Service Repl - Prescott Val"/>
    <n v="-1869.37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A"/>
    <x v="36"/>
    <x v="36"/>
    <s v="Services - Bl - Flag"/>
    <n v="-95064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R"/>
    <x v="48"/>
    <x v="48"/>
    <s v="Service Repl - Flag"/>
    <n v="-3419.8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A"/>
    <x v="37"/>
    <x v="37"/>
    <s v="Install Services - Bl - King"/>
    <n v="-45843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R"/>
    <x v="44"/>
    <x v="44"/>
    <s v="Service Repl - King"/>
    <n v="-70290.34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402S"/>
    <x v="6"/>
    <x v="6"/>
    <s v="Drisco Pipe Replacement"/>
    <n v="-183.91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A"/>
    <x v="38"/>
    <x v="38"/>
    <s v="Services - Bl - Pres"/>
    <n v="-90673.0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B"/>
    <x v="50"/>
    <x v="50"/>
    <s v="PI Services Repl - Prescott"/>
    <n v="-8312.7800000000007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R"/>
    <x v="45"/>
    <x v="45"/>
    <s v="Service Repl - Pres"/>
    <n v="-4606.6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5380A"/>
    <x v="39"/>
    <x v="39"/>
    <s v="Services - Bl - Verde"/>
    <n v="-37153.71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5380R"/>
    <x v="52"/>
    <x v="52"/>
    <s v="Service Repl - Verde"/>
    <n v="-20459.9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6380A"/>
    <x v="40"/>
    <x v="40"/>
    <s v="Services - Bl - Nog"/>
    <n v="1463.6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6380R"/>
    <x v="49"/>
    <x v="49"/>
    <s v="Service Repl - Santa Cruz"/>
    <n v="-7273.2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A"/>
    <x v="41"/>
    <x v="41"/>
    <s v="Services - Bl - SL"/>
    <n v="-16480.89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7380R"/>
    <x v="46"/>
    <x v="46"/>
    <s v="Service Repl - Show Low"/>
    <n v="-6686.98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H00045-252405S"/>
    <x v="42"/>
    <x v="42"/>
    <s v="PVC Blanket Servcie Replacement LHC"/>
    <n v="-331.13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K00044-252404S"/>
    <x v="43"/>
    <x v="43"/>
    <s v="Replace PVC Services in KGM"/>
    <n v="-27336.98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7-29T00:00:00"/>
    <s v="G380"/>
    <x v="5"/>
    <s v="DP21892-253100A"/>
    <x v="13"/>
    <x v="13"/>
    <s v="Ponderosa Meadows"/>
    <n v="-2012.5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7-29T00:00:00"/>
    <s v="G380"/>
    <x v="5"/>
    <s v="DP21892-253100A"/>
    <x v="13"/>
    <x v="13"/>
    <s v="Ponderosa Meadows"/>
    <n v="-103.33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09-30T00:00:00"/>
    <s v="G380"/>
    <x v="5"/>
    <s v="DP22209-253100A"/>
    <x v="13"/>
    <x v="13"/>
    <s v="Main St-Humboldt Relocate"/>
    <n v="-31918.62"/>
  </r>
  <r>
    <n v="202601"/>
    <s v="032"/>
    <s v="16025.0106-Plant in Serv-Delay Plnt"/>
    <s v="XX"/>
    <s v="XX"/>
    <s v="0000"/>
    <s v="00000"/>
    <s v="Non Unitized"/>
    <s v="Non-unitized"/>
    <s v="2&quot; PE MLE North Pointe Phase F"/>
    <s v="Addition"/>
    <s v="Addition-NonUnit"/>
    <d v="2025-11-01T00:00:00"/>
    <d v="2025-11-20T00:00:00"/>
    <s v="G380"/>
    <x v="5"/>
    <s v="DH22586-252100A"/>
    <x v="7"/>
    <x v="7"/>
    <s v="2&quot; PE MLE North Pointe Phase F"/>
    <n v="258.01"/>
  </r>
  <r>
    <n v="202601"/>
    <s v="032"/>
    <s v="16025.0106-Plant in Serv-Delay Plnt"/>
    <s v="XX"/>
    <s v="XX"/>
    <s v="0000"/>
    <s v="00000"/>
    <s v="Non Unitized"/>
    <s v="Non-unitized"/>
    <s v="5701 E RAILHEAD AVE - ADOT MLE"/>
    <s v="Addition"/>
    <s v="Addition-NonUnit"/>
    <d v="2026-01-01T00:00:00"/>
    <d v="2026-01-07T00:00:00"/>
    <s v="G380"/>
    <x v="5"/>
    <s v="DF22618-251100A"/>
    <x v="19"/>
    <x v="19"/>
    <s v="5701 E RAILHEAD AVE - ADOT MLE"/>
    <n v="14120.42"/>
  </r>
  <r>
    <n v="202601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6-01-01T00:00:00"/>
    <d v="2026-01-01T00:00:00"/>
    <s v="G380"/>
    <x v="5"/>
    <s v="252402S"/>
    <x v="6"/>
    <x v="6"/>
    <s v="Drisco Pipe Replacement"/>
    <n v="132.25"/>
  </r>
  <r>
    <n v="202601"/>
    <s v="032"/>
    <s v="16025.0106-Plant in Serv-Delay Plnt"/>
    <s v="XX"/>
    <s v="XX"/>
    <s v="0000"/>
    <s v="00000"/>
    <s v="Non Unitized"/>
    <s v="Non-unitized"/>
    <s v="GOLDEN MEADOWS TRL 2&quot; PE MLE"/>
    <s v="Addition"/>
    <s v="Addition-NonUnit"/>
    <d v="2025-11-01T00:00:00"/>
    <d v="2025-11-03T00:00:00"/>
    <s v="G380"/>
    <x v="5"/>
    <s v="DF22594-251100A"/>
    <x v="19"/>
    <x v="19"/>
    <s v="GOLDEN MEADOWS TRL 2&quot; PE MLE"/>
    <n v="2.39"/>
  </r>
  <r>
    <n v="202601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6-01-01T00:00:00"/>
    <d v="2026-01-01T00:00:00"/>
    <s v="G380"/>
    <x v="5"/>
    <s v="252380A"/>
    <x v="37"/>
    <x v="37"/>
    <s v="Install Services - Bl - King"/>
    <n v="38129.29"/>
  </r>
  <r>
    <n v="202601"/>
    <s v="032"/>
    <s v="16025.0106-Plant in Serv-Delay Plnt"/>
    <s v="XX"/>
    <s v="XX"/>
    <s v="0000"/>
    <s v="00000"/>
    <s v="Non Unitized"/>
    <s v="Non-unitized"/>
    <s v="MESA TRL 2 INCH RELO"/>
    <s v="Addition"/>
    <s v="Addition-NonUnit"/>
    <d v="2025-12-01T00:00:00"/>
    <d v="2025-11-10T00:00:00"/>
    <s v="G380"/>
    <x v="5"/>
    <s v="DF22621-251100A"/>
    <x v="19"/>
    <x v="19"/>
    <s v="MESA TRL 2 INCH RELO"/>
    <n v="13.94"/>
  </r>
  <r>
    <n v="202601"/>
    <s v="032"/>
    <s v="16025.0106-Plant in Serv-Delay Plnt"/>
    <s v="XX"/>
    <s v="XX"/>
    <s v="0000"/>
    <s v="00000"/>
    <s v="Non Unitized"/>
    <s v="Non-unitized"/>
    <s v="MLE - Airfield to Pacific on Apache"/>
    <s v="Addition"/>
    <s v="Addition-NonUnit"/>
    <d v="2026-01-01T00:00:00"/>
    <d v="2026-01-05T00:00:00"/>
    <s v="G380"/>
    <x v="5"/>
    <s v="DK22642-252100A"/>
    <x v="7"/>
    <x v="7"/>
    <s v="MLE - Airfield to Pacific on Apache"/>
    <n v="1438.69"/>
  </r>
  <r>
    <n v="202601"/>
    <s v="032"/>
    <s v="16025.0106-Plant in Serv-Delay Plnt"/>
    <s v="XX"/>
    <s v="XX"/>
    <s v="0000"/>
    <s v="00000"/>
    <s v="Non Unitized"/>
    <s v="Non-unitized"/>
    <s v="MLE - Serena Grace Meadows"/>
    <s v="Addition"/>
    <s v="Addition-NonUnit"/>
    <d v="2025-12-01T00:00:00"/>
    <d v="2025-12-10T00:00:00"/>
    <s v="G380"/>
    <x v="5"/>
    <s v="DK22616-252100A"/>
    <x v="7"/>
    <x v="7"/>
    <s v="MLE - Serena Grace Meadows"/>
    <n v="2798.19"/>
  </r>
  <r>
    <n v="202601"/>
    <s v="032"/>
    <s v="16025.0106-Plant in Serv-Delay Plnt"/>
    <s v="XX"/>
    <s v="XX"/>
    <s v="0000"/>
    <s v="00000"/>
    <s v="Non Unitized"/>
    <s v="Non-unitized"/>
    <s v="MLE - Southern Vista Tract H"/>
    <s v="Addition"/>
    <s v="Addition-NonUnit"/>
    <d v="2025-10-01T00:00:00"/>
    <d v="2025-10-21T00:00:00"/>
    <s v="G380"/>
    <x v="5"/>
    <s v="DK22574-252100A"/>
    <x v="7"/>
    <x v="7"/>
    <s v="MLE - Southern Vista Tract H"/>
    <n v="17.09"/>
  </r>
  <r>
    <n v="202601"/>
    <s v="032"/>
    <s v="16025.0106-Plant in Serv-Delay Plnt"/>
    <s v="XX"/>
    <s v="XX"/>
    <s v="0000"/>
    <s v="00000"/>
    <s v="Non Unitized"/>
    <s v="Non-unitized"/>
    <s v="MLE 1818 E Arrowhead Ln - PT"/>
    <s v="Addition"/>
    <s v="Addition-NonUnit"/>
    <d v="2025-11-01T00:00:00"/>
    <d v="2025-11-21T00:00:00"/>
    <s v="G380"/>
    <x v="5"/>
    <s v="DL22503-257100A"/>
    <x v="3"/>
    <x v="3"/>
    <s v="MLE 1818 E Arrowhead Ln - PT"/>
    <n v="27.5"/>
  </r>
  <r>
    <n v="202601"/>
    <s v="032"/>
    <s v="16025.0106-Plant in Serv-Delay Plnt"/>
    <s v="XX"/>
    <s v="XX"/>
    <s v="0000"/>
    <s v="00000"/>
    <s v="Non Unitized"/>
    <s v="Non-unitized"/>
    <s v="MLE 964 S Mccabe Ln - LS"/>
    <s v="Addition"/>
    <s v="Addition-NonUnit"/>
    <d v="2025-11-01T00:00:00"/>
    <d v="2025-11-18T00:00:00"/>
    <s v="G380"/>
    <x v="5"/>
    <s v="DL22614-257100A"/>
    <x v="3"/>
    <x v="3"/>
    <s v="MLE 964 S Mccabe Ln - LS"/>
    <n v="0.04"/>
  </r>
  <r>
    <n v="202601"/>
    <s v="032"/>
    <s v="16025.0106-Plant in Serv-Delay Plnt"/>
    <s v="XX"/>
    <s v="XX"/>
    <s v="0000"/>
    <s v="00000"/>
    <s v="Non Unitized"/>
    <s v="Non-unitized"/>
    <s v="MLE Hidden Ridge Tr - SL"/>
    <s v="Addition"/>
    <s v="Addition-NonUnit"/>
    <d v="2026-01-01T00:00:00"/>
    <d v="2026-01-26T00:00:00"/>
    <s v="G380"/>
    <x v="5"/>
    <s v="DL22622-257100A"/>
    <x v="3"/>
    <x v="3"/>
    <s v="MLE Hidden Ridge Tr - SL"/>
    <n v="325.91000000000003"/>
  </r>
  <r>
    <n v="202601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6-01-01T00:00:00"/>
    <d v="2026-01-01T00:00:00"/>
    <s v="G380"/>
    <x v="5"/>
    <s v="DK00044-252404S"/>
    <x v="43"/>
    <x v="43"/>
    <s v="Replace PVC Services in KGM"/>
    <n v="89176.42"/>
  </r>
  <r>
    <n v="202601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6-01-01T00:00:00"/>
    <d v="2026-01-01T00:00:00"/>
    <s v="G380"/>
    <x v="5"/>
    <s v="251380R"/>
    <x v="48"/>
    <x v="48"/>
    <s v="Service Repl - Flag"/>
    <n v="10158.83"/>
  </r>
  <r>
    <n v="202601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6-01-01T00:00:00"/>
    <d v="2026-01-01T00:00:00"/>
    <s v="G380"/>
    <x v="5"/>
    <s v="252380R"/>
    <x v="44"/>
    <x v="44"/>
    <s v="Service Repl - King"/>
    <n v="31514.9"/>
  </r>
  <r>
    <n v="202601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6-01-01T00:00:00"/>
    <d v="2026-01-01T00:00:00"/>
    <s v="G380"/>
    <x v="5"/>
    <s v="253380R"/>
    <x v="45"/>
    <x v="45"/>
    <s v="Service Repl - Pres"/>
    <n v="10818.66"/>
  </r>
  <r>
    <n v="202601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d v="2026-01-01T00:00:00"/>
    <d v="2026-01-01T00:00:00"/>
    <s v="G380"/>
    <x v="5"/>
    <s v="256380R"/>
    <x v="49"/>
    <x v="49"/>
    <s v="Service Repl - Santa Cruz"/>
    <n v="256.24"/>
  </r>
  <r>
    <n v="202601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d v="2026-01-01T00:00:00"/>
    <d v="2026-01-01T00:00:00"/>
    <s v="G380"/>
    <x v="5"/>
    <s v="257380R"/>
    <x v="46"/>
    <x v="46"/>
    <s v="Service Repl - Show Low"/>
    <n v="2229"/>
  </r>
  <r>
    <n v="202601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6-01-01T00:00:00"/>
    <d v="2026-01-01T00:00:00"/>
    <s v="G380"/>
    <x v="5"/>
    <s v="255380R"/>
    <x v="52"/>
    <x v="52"/>
    <s v="Service Repl - Verde"/>
    <n v="26673.24"/>
  </r>
  <r>
    <n v="202601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6-01-01T00:00:00"/>
    <d v="2026-01-01T00:00:00"/>
    <s v="G380"/>
    <x v="5"/>
    <s v="251380A"/>
    <x v="36"/>
    <x v="36"/>
    <s v="Services - Bl - Flag"/>
    <n v="147036.47"/>
  </r>
  <r>
    <n v="202601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d v="2026-01-01T00:00:00"/>
    <d v="2026-01-01T00:00:00"/>
    <s v="G380"/>
    <x v="5"/>
    <s v="256380A"/>
    <x v="40"/>
    <x v="40"/>
    <s v="Services - Bl - Nog"/>
    <n v="962.01"/>
  </r>
  <r>
    <n v="202601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6-01-01T00:00:00"/>
    <d v="2026-01-01T00:00:00"/>
    <s v="G380"/>
    <x v="5"/>
    <s v="253380A"/>
    <x v="38"/>
    <x v="38"/>
    <s v="Services - Bl - Pres"/>
    <n v="110213.7"/>
  </r>
  <r>
    <n v="202601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6-01-01T00:00:00"/>
    <d v="2026-01-01T00:00:00"/>
    <s v="G380"/>
    <x v="5"/>
    <s v="257380A"/>
    <x v="41"/>
    <x v="41"/>
    <s v="Services - Bl - SL"/>
    <n v="10747.64"/>
  </r>
  <r>
    <n v="202601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d v="2026-01-01T00:00:00"/>
    <d v="2026-01-01T00:00:00"/>
    <s v="G380"/>
    <x v="5"/>
    <s v="255380A"/>
    <x v="39"/>
    <x v="39"/>
    <s v="Services - Bl - Verde"/>
    <n v="21928.19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1380A"/>
    <x v="36"/>
    <x v="36"/>
    <s v="Services - Bl - Flag"/>
    <n v="-22353.82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380A"/>
    <x v="37"/>
    <x v="37"/>
    <s v="Install Services - Bl - King"/>
    <n v="-926.77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3380A"/>
    <x v="38"/>
    <x v="38"/>
    <s v="Services - Bl - Pres"/>
    <n v="-8036.04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DK00044-252404S"/>
    <x v="43"/>
    <x v="43"/>
    <s v="Replace PVC Services in KGM"/>
    <n v="-19000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9-24T00:00:00"/>
    <s v="G380"/>
    <x v="5"/>
    <s v="DP22441-253100A"/>
    <x v="13"/>
    <x v="13"/>
    <s v="Stringfield Ph1B"/>
    <n v="-3995.76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9-29T00:00:00"/>
    <s v="G380"/>
    <x v="5"/>
    <s v="DL22578-257100A"/>
    <x v="3"/>
    <x v="3"/>
    <s v="MLE 1551 W Papermill Rd - TY"/>
    <n v="-1220.06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6T00:00:00"/>
    <s v="G380"/>
    <x v="5"/>
    <s v="DP22496-253100A"/>
    <x v="13"/>
    <x v="13"/>
    <s v="Pronghorn Ranch, Phase 3"/>
    <n v="-5633.08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17T00:00:00"/>
    <s v="G380"/>
    <x v="5"/>
    <s v="DL22557-257100A"/>
    <x v="3"/>
    <x v="3"/>
    <s v="MLE Autumn Harvest Subdivision - SF"/>
    <n v="-229.37"/>
  </r>
  <r>
    <n v="202602"/>
    <s v="032"/>
    <s v="16025.0106-Plant in Serv-Delay Plnt"/>
    <s v="XX"/>
    <s v="XX"/>
    <s v="0000"/>
    <s v="00000"/>
    <s v="Non Unitized"/>
    <s v="Non-unitized"/>
    <s v="5701 E RAILHEAD AVE - ADOT MLE"/>
    <s v="Addition"/>
    <s v="Addition-NonUnit"/>
    <d v="2026-02-01T00:00:00"/>
    <d v="2026-01-07T00:00:00"/>
    <s v="G380"/>
    <x v="5"/>
    <s v="DF22618-251100A"/>
    <x v="19"/>
    <x v="19"/>
    <s v="5701 E RAILHEAD AVE - ADOT MLE"/>
    <n v="11642.69"/>
  </r>
  <r>
    <n v="202602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6-01-01T00:00:00"/>
    <d v="2026-01-01T00:00:00"/>
    <s v="G380"/>
    <x v="5"/>
    <s v="252402S"/>
    <x v="6"/>
    <x v="6"/>
    <s v="Drisco Pipe Replacement"/>
    <n v="129720.51"/>
  </r>
  <r>
    <n v="202602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6-01-01T00:00:00"/>
    <d v="2026-01-01T00:00:00"/>
    <s v="G380"/>
    <x v="5"/>
    <s v="252380A"/>
    <x v="37"/>
    <x v="37"/>
    <s v="Install Services - Bl - King"/>
    <n v="3385.49"/>
  </r>
  <r>
    <n v="202602"/>
    <s v="032"/>
    <s v="16025.0106-Plant in Serv-Delay Plnt"/>
    <s v="XX"/>
    <s v="XX"/>
    <s v="0000"/>
    <s v="00000"/>
    <s v="Non Unitized"/>
    <s v="Non-unitized"/>
    <s v="MLE - Airfield to Pacific on Apache"/>
    <s v="Addition"/>
    <s v="Addition-NonUnit"/>
    <d v="2026-02-01T00:00:00"/>
    <d v="2026-01-05T00:00:00"/>
    <s v="G380"/>
    <x v="5"/>
    <s v="DK22642-252100A"/>
    <x v="7"/>
    <x v="7"/>
    <s v="MLE - Airfield to Pacific on Apache"/>
    <n v="733.33"/>
  </r>
  <r>
    <n v="202602"/>
    <s v="032"/>
    <s v="16025.0106-Plant in Serv-Delay Plnt"/>
    <s v="XX"/>
    <s v="XX"/>
    <s v="0000"/>
    <s v="00000"/>
    <s v="Non Unitized"/>
    <s v="Non-unitized"/>
    <s v="MLE - Hualapai Shadows"/>
    <s v="Addition"/>
    <s v="Addition-NonUnit"/>
    <d v="2026-02-01T00:00:00"/>
    <d v="2025-11-04T00:00:00"/>
    <s v="G380"/>
    <x v="5"/>
    <s v="DK22547-252100A"/>
    <x v="7"/>
    <x v="7"/>
    <s v="MLE - Hualapai Shadows"/>
    <n v="349.31"/>
  </r>
  <r>
    <n v="202602"/>
    <s v="032"/>
    <s v="16025.0106-Plant in Serv-Delay Plnt"/>
    <s v="XX"/>
    <s v="XX"/>
    <s v="0000"/>
    <s v="00000"/>
    <s v="Non Unitized"/>
    <s v="Non-unitized"/>
    <s v="MLE - Serena Grace Meadows"/>
    <s v="Addition"/>
    <s v="Addition-NonUnit"/>
    <d v="2026-02-01T00:00:00"/>
    <d v="2025-12-10T00:00:00"/>
    <s v="G380"/>
    <x v="5"/>
    <s v="DK22616-252100A"/>
    <x v="7"/>
    <x v="7"/>
    <s v="MLE - Serena Grace Meadows"/>
    <n v="439.09"/>
  </r>
  <r>
    <n v="202602"/>
    <s v="032"/>
    <s v="16025.0106-Plant in Serv-Delay Plnt"/>
    <s v="XX"/>
    <s v="XX"/>
    <s v="0000"/>
    <s v="00000"/>
    <s v="Non Unitized"/>
    <s v="Non-unitized"/>
    <s v="MLE Hidden Ridge Tr - SL"/>
    <s v="Addition"/>
    <s v="Addition-NonUnit"/>
    <d v="2026-02-01T00:00:00"/>
    <d v="2026-01-26T00:00:00"/>
    <s v="G380"/>
    <x v="5"/>
    <s v="DL22622-257100A"/>
    <x v="3"/>
    <x v="3"/>
    <s v="MLE Hidden Ridge Tr - SL"/>
    <n v="11.6"/>
  </r>
  <r>
    <n v="202602"/>
    <s v="032"/>
    <s v="16025.0106-Plant in Serv-Delay Plnt"/>
    <s v="XX"/>
    <s v="XX"/>
    <s v="0000"/>
    <s v="00000"/>
    <s v="Non Unitized"/>
    <s v="Non-unitized"/>
    <s v="MLE at Circulo Sabino in Tubac (Abo"/>
    <s v="Addition"/>
    <s v="Addition-NonUnit"/>
    <d v="2026-02-01T00:00:00"/>
    <d v="2026-02-19T00:00:00"/>
    <s v="G380"/>
    <x v="5"/>
    <s v="DS22666-256100A"/>
    <x v="24"/>
    <x v="24"/>
    <s v="MLE at Circulo Sabino in Tubac (Abo"/>
    <n v="1295.23"/>
  </r>
  <r>
    <n v="202602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d v="2026-02-01T00:00:00"/>
    <d v="2026-02-01T00:00:00"/>
    <s v="G380"/>
    <x v="5"/>
    <s v="253380B"/>
    <x v="50"/>
    <x v="50"/>
    <s v="PI Services Repl - Prescott"/>
    <n v="2149.0500000000002"/>
  </r>
  <r>
    <n v="202602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6-01-01T00:00:00"/>
    <d v="2026-01-01T00:00:00"/>
    <s v="G380"/>
    <x v="5"/>
    <s v="DK00044-252404S"/>
    <x v="43"/>
    <x v="43"/>
    <s v="Replace PVC Services in KGM"/>
    <n v="58510.84"/>
  </r>
  <r>
    <n v="202602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6-01-01T00:00:00"/>
    <d v="2026-01-01T00:00:00"/>
    <s v="G380"/>
    <x v="5"/>
    <s v="251380R"/>
    <x v="48"/>
    <x v="48"/>
    <s v="Service Repl - Flag"/>
    <n v="1714.6"/>
  </r>
  <r>
    <n v="202602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6-01-01T00:00:00"/>
    <d v="2026-01-01T00:00:00"/>
    <s v="G380"/>
    <x v="5"/>
    <s v="252380R"/>
    <x v="44"/>
    <x v="44"/>
    <s v="Service Repl - King"/>
    <n v="24137.65"/>
  </r>
  <r>
    <n v="202602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6-01-01T00:00:00"/>
    <d v="2026-01-01T00:00:00"/>
    <s v="G380"/>
    <x v="5"/>
    <s v="253380R"/>
    <x v="45"/>
    <x v="45"/>
    <s v="Service Repl - Pres"/>
    <n v="11337.26"/>
  </r>
  <r>
    <n v="202602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d v="2026-01-01T00:00:00"/>
    <d v="2026-01-01T00:00:00"/>
    <s v="G380"/>
    <x v="5"/>
    <s v="256380R"/>
    <x v="49"/>
    <x v="49"/>
    <s v="Service Repl - Santa Cruz"/>
    <n v="-496.51"/>
  </r>
  <r>
    <n v="202602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d v="2026-01-01T00:00:00"/>
    <d v="2026-01-01T00:00:00"/>
    <s v="G380"/>
    <x v="5"/>
    <s v="257380R"/>
    <x v="46"/>
    <x v="46"/>
    <s v="Service Repl - Show Low"/>
    <n v="6341.31"/>
  </r>
  <r>
    <n v="202602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6-01-01T00:00:00"/>
    <d v="2026-01-01T00:00:00"/>
    <s v="G380"/>
    <x v="5"/>
    <s v="255380R"/>
    <x v="52"/>
    <x v="52"/>
    <s v="Service Repl - Verde"/>
    <n v="-7278.05"/>
  </r>
  <r>
    <n v="202602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6-01-01T00:00:00"/>
    <d v="2026-01-01T00:00:00"/>
    <s v="G380"/>
    <x v="5"/>
    <s v="251380A"/>
    <x v="36"/>
    <x v="36"/>
    <s v="Services - Bl - Flag"/>
    <n v="41535.160000000003"/>
  </r>
  <r>
    <n v="202602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6-01-01T00:00:00"/>
    <d v="2026-01-01T00:00:00"/>
    <s v="G380"/>
    <x v="5"/>
    <s v="253380A"/>
    <x v="38"/>
    <x v="38"/>
    <s v="Services - Bl - Pres"/>
    <n v="57913.35"/>
  </r>
  <r>
    <n v="202602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6-01-01T00:00:00"/>
    <d v="2026-01-01T00:00:00"/>
    <s v="G380"/>
    <x v="5"/>
    <s v="257380A"/>
    <x v="41"/>
    <x v="41"/>
    <s v="Services - Bl - SL"/>
    <n v="-1986"/>
  </r>
  <r>
    <n v="202602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d v="2026-01-01T00:00:00"/>
    <d v="2026-01-01T00:00:00"/>
    <s v="G380"/>
    <x v="5"/>
    <s v="255380A"/>
    <x v="39"/>
    <x v="39"/>
    <s v="Services - Bl - Verde"/>
    <n v="2010.22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0"/>
    <x v="5"/>
    <s v="252402S"/>
    <x v="6"/>
    <x v="6"/>
    <s v="Drisco Pipe Replacement"/>
    <n v="-173619.92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9-01T00:00:00"/>
    <d v="2025-08-18T00:00:00"/>
    <s v="G380"/>
    <x v="5"/>
    <s v="DP22419-253500B"/>
    <x v="9"/>
    <x v="9"/>
    <s v="Pinon Pl Relocate"/>
    <n v="-38988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9T00:00:00"/>
    <s v="G380"/>
    <x v="5"/>
    <s v="DH22527-252100A"/>
    <x v="7"/>
    <x v="7"/>
    <s v="2&quot; PE Main Extension at 1642 Linda"/>
    <n v="-972.06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21T00:00:00"/>
    <s v="G380"/>
    <x v="5"/>
    <s v="DK22574-252100A"/>
    <x v="7"/>
    <x v="7"/>
    <s v="MLE - Southern Vista Tract H"/>
    <n v="-15532.7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27T00:00:00"/>
    <s v="G380"/>
    <x v="5"/>
    <s v="DL22542-257100A"/>
    <x v="3"/>
    <x v="3"/>
    <s v="MLE 335 E 6th North St - SF"/>
    <n v="-563.62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03T00:00:00"/>
    <s v="G380"/>
    <x v="5"/>
    <s v="DF22594-251100A"/>
    <x v="19"/>
    <x v="19"/>
    <s v="GOLDEN MEADOWS TRL 2&quot; PE MLE"/>
    <n v="-628.1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18T00:00:00"/>
    <s v="G380"/>
    <x v="5"/>
    <s v="DL22614-257100A"/>
    <x v="3"/>
    <x v="3"/>
    <s v="MLE 964 S Mccabe Ln - LS"/>
    <n v="-39.01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20T00:00:00"/>
    <s v="G380"/>
    <x v="5"/>
    <s v="DH22586-252100A"/>
    <x v="7"/>
    <x v="7"/>
    <s v="2&quot; PE MLE North Pointe Phase F"/>
    <n v="-7297.54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21T00:00:00"/>
    <s v="G380"/>
    <x v="5"/>
    <s v="DL22503-257100A"/>
    <x v="3"/>
    <x v="3"/>
    <s v="MLE 1818 E Arrowhead Ln - PT"/>
    <n v="-227.0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1-10T00:00:00"/>
    <s v="G380"/>
    <x v="5"/>
    <s v="DF22621-251100A"/>
    <x v="19"/>
    <x v="19"/>
    <s v="MESA TRL 2 INCH RELO"/>
    <n v="-58.34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1380A"/>
    <x v="36"/>
    <x v="36"/>
    <s v="Services - Bl - Flag"/>
    <n v="-147036.4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2380A"/>
    <x v="37"/>
    <x v="37"/>
    <s v="Install Services - Bl - King"/>
    <n v="-38129.2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2402S"/>
    <x v="6"/>
    <x v="6"/>
    <s v="Drisco Pipe Replacement"/>
    <n v="-132.25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3380A"/>
    <x v="38"/>
    <x v="38"/>
    <s v="Services - Bl - Pres"/>
    <n v="-110213.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5380A"/>
    <x v="39"/>
    <x v="39"/>
    <s v="Services - Bl - Verde"/>
    <n v="-21928.1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6380A"/>
    <x v="40"/>
    <x v="40"/>
    <s v="Services - Bl - Nog"/>
    <n v="-962.01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7380A"/>
    <x v="41"/>
    <x v="41"/>
    <s v="Services - Bl - SL"/>
    <n v="-10747.64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DK00044-252404S"/>
    <x v="43"/>
    <x v="43"/>
    <s v="Replace PVC Services in KGM"/>
    <n v="-89176.42"/>
  </r>
  <r>
    <n v="202603"/>
    <s v="032"/>
    <s v="16025.0106-Plant in Serv-Delay Plnt"/>
    <s v="XX"/>
    <s v="XX"/>
    <s v="0000"/>
    <s v="00000"/>
    <s v="Non Unitized"/>
    <s v="Non-unitized"/>
    <s v="255100A-RELOCATE 90FT 2&quot; STEEL MAIN"/>
    <s v="Addition"/>
    <s v="Addition-NonUnit"/>
    <d v="2026-03-01T00:00:00"/>
    <d v="2026-03-06T00:00:00"/>
    <s v="G380"/>
    <x v="5"/>
    <s v="DV22688-255100A"/>
    <x v="10"/>
    <x v="10"/>
    <s v="255100A-RELOCATE 90FT 2&quot; STEEL MAIN"/>
    <n v="254.71"/>
  </r>
  <r>
    <n v="202603"/>
    <s v="032"/>
    <s v="16025.0106-Plant in Serv-Delay Plnt"/>
    <s v="XX"/>
    <s v="XX"/>
    <s v="0000"/>
    <s v="00000"/>
    <s v="Non Unitized"/>
    <s v="Non-unitized"/>
    <s v="5701 E RAILHEAD AVE - ADOT MLE"/>
    <s v="Addition"/>
    <s v="Addition-NonUnit"/>
    <d v="2026-03-01T00:00:00"/>
    <d v="2026-01-07T00:00:00"/>
    <s v="G380"/>
    <x v="5"/>
    <s v="DF22618-251100A"/>
    <x v="19"/>
    <x v="19"/>
    <s v="5701 E RAILHEAD AVE - ADOT MLE"/>
    <n v="2353.83"/>
  </r>
  <r>
    <n v="202603"/>
    <s v="032"/>
    <s v="16025.0106-Plant in Serv-Delay Plnt"/>
    <s v="XX"/>
    <s v="XX"/>
    <s v="0000"/>
    <s v="00000"/>
    <s v="Non Unitized"/>
    <s v="Non-unitized"/>
    <s v="Cherry Dr. Relocate"/>
    <s v="Addition"/>
    <s v="Addition-NonUnit"/>
    <d v="2026-03-01T00:00:00"/>
    <d v="2026-02-16T00:00:00"/>
    <s v="G380"/>
    <x v="5"/>
    <s v="DP22644-253500B"/>
    <x v="9"/>
    <x v="9"/>
    <s v="Cherry Dr. Relocate"/>
    <n v="15417.1"/>
  </r>
  <r>
    <n v="202603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d v="2026-01-01T00:00:00"/>
    <d v="2026-01-01T00:00:00"/>
    <s v="G380"/>
    <x v="5"/>
    <s v="252402S"/>
    <x v="6"/>
    <x v="6"/>
    <s v="Drisco Pipe Replacement"/>
    <n v="135688.84"/>
  </r>
  <r>
    <n v="202603"/>
    <s v="032"/>
    <s v="16025.0106-Plant in Serv-Delay Plnt"/>
    <s v="XX"/>
    <s v="XX"/>
    <s v="0000"/>
    <s v="00000"/>
    <s v="Non Unitized"/>
    <s v="Non-unitized"/>
    <s v="Granite St. Relocate"/>
    <s v="Addition"/>
    <s v="Addition-NonUnit"/>
    <d v="2026-03-01T00:00:00"/>
    <d v="2026-01-29T00:00:00"/>
    <s v="G380"/>
    <x v="5"/>
    <s v="DP22607-253100A"/>
    <x v="13"/>
    <x v="13"/>
    <s v="Granite St. Relocate"/>
    <n v="1114.1500000000001"/>
  </r>
  <r>
    <n v="202603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d v="2026-01-01T00:00:00"/>
    <d v="2026-01-01T00:00:00"/>
    <s v="G380"/>
    <x v="5"/>
    <s v="252380A"/>
    <x v="37"/>
    <x v="37"/>
    <s v="Install Services - Bl - King"/>
    <n v="10855.12"/>
  </r>
  <r>
    <n v="202603"/>
    <s v="032"/>
    <s v="16025.0106-Plant in Serv-Delay Plnt"/>
    <s v="XX"/>
    <s v="XX"/>
    <s v="0000"/>
    <s v="00000"/>
    <s v="Non Unitized"/>
    <s v="Non-unitized"/>
    <s v="MLE 151 W Whipple - SL"/>
    <s v="Addition"/>
    <s v="Addition-NonUnit"/>
    <d v="2026-03-01T00:00:00"/>
    <d v="2026-03-18T00:00:00"/>
    <s v="G380"/>
    <x v="5"/>
    <s v="DL22627-257100A"/>
    <x v="3"/>
    <x v="3"/>
    <s v="MLE 151 W Whipple - SL"/>
    <n v="357.36"/>
  </r>
  <r>
    <n v="202603"/>
    <s v="032"/>
    <s v="16025.0106-Plant in Serv-Delay Plnt"/>
    <s v="XX"/>
    <s v="XX"/>
    <s v="0000"/>
    <s v="00000"/>
    <s v="Non Unitized"/>
    <s v="Non-unitized"/>
    <s v="MLE Hidden Ridge Tr - SL"/>
    <s v="Addition"/>
    <s v="Addition-NonUnit"/>
    <d v="2026-03-01T00:00:00"/>
    <d v="2026-01-26T00:00:00"/>
    <s v="G380"/>
    <x v="5"/>
    <s v="DL22622-257100A"/>
    <x v="3"/>
    <x v="3"/>
    <s v="MLE Hidden Ridge Tr - SL"/>
    <n v="3.82"/>
  </r>
  <r>
    <n v="202603"/>
    <s v="032"/>
    <s v="16025.0106-Plant in Serv-Delay Plnt"/>
    <s v="XX"/>
    <s v="XX"/>
    <s v="0000"/>
    <s v="00000"/>
    <s v="Non Unitized"/>
    <s v="Non-unitized"/>
    <s v="MLE at Circulo Sabino in Tubac (Abo"/>
    <s v="Addition"/>
    <s v="Addition-NonUnit"/>
    <d v="2026-03-01T00:00:00"/>
    <d v="2026-02-19T00:00:00"/>
    <s v="G380"/>
    <x v="5"/>
    <s v="DS22666-256100A"/>
    <x v="24"/>
    <x v="24"/>
    <s v="MLE at Circulo Sabino in Tubac (Abo"/>
    <n v="92.15"/>
  </r>
  <r>
    <n v="202603"/>
    <s v="032"/>
    <s v="16025.0106-Plant in Serv-Delay Plnt"/>
    <s v="XX"/>
    <s v="XX"/>
    <s v="0000"/>
    <s v="00000"/>
    <s v="Non Unitized"/>
    <s v="Non-unitized"/>
    <s v="MLE at Mission Ct in Tubac (130' of"/>
    <s v="Addition"/>
    <s v="Addition-NonUnit"/>
    <d v="2026-03-01T00:00:00"/>
    <d v="2026-02-24T00:00:00"/>
    <s v="G380"/>
    <x v="5"/>
    <s v="DS22669-256100A"/>
    <x v="24"/>
    <x v="24"/>
    <s v="MLE at Mission Ct in Tubac (130' of"/>
    <n v="1376.86"/>
  </r>
  <r>
    <n v="202603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d v="2026-02-01T00:00:00"/>
    <d v="2026-02-01T00:00:00"/>
    <s v="G380"/>
    <x v="5"/>
    <s v="253380B"/>
    <x v="50"/>
    <x v="50"/>
    <s v="PI Services Repl - Prescott"/>
    <n v="3188.72"/>
  </r>
  <r>
    <n v="202603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d v="2026-01-01T00:00:00"/>
    <d v="2026-01-01T00:00:00"/>
    <s v="G380"/>
    <x v="5"/>
    <s v="DK00044-252404S"/>
    <x v="43"/>
    <x v="43"/>
    <s v="Replace PVC Services in KGM"/>
    <n v="44450.73"/>
  </r>
  <r>
    <n v="202603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d v="2026-01-01T00:00:00"/>
    <d v="2026-01-01T00:00:00"/>
    <s v="G380"/>
    <x v="5"/>
    <s v="251380R"/>
    <x v="48"/>
    <x v="48"/>
    <s v="Service Repl - Flag"/>
    <n v="-5149.75"/>
  </r>
  <r>
    <n v="202603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d v="2026-01-01T00:00:00"/>
    <d v="2026-01-01T00:00:00"/>
    <s v="G380"/>
    <x v="5"/>
    <s v="252380R"/>
    <x v="44"/>
    <x v="44"/>
    <s v="Service Repl - King"/>
    <n v="26399.19"/>
  </r>
  <r>
    <n v="202603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d v="2026-01-01T00:00:00"/>
    <d v="2026-01-01T00:00:00"/>
    <s v="G380"/>
    <x v="5"/>
    <s v="253380R"/>
    <x v="45"/>
    <x v="45"/>
    <s v="Service Repl - Pres"/>
    <n v="28369.27"/>
  </r>
  <r>
    <n v="202603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d v="2026-01-01T00:00:00"/>
    <d v="2026-01-01T00:00:00"/>
    <s v="G380"/>
    <x v="5"/>
    <s v="256380R"/>
    <x v="49"/>
    <x v="49"/>
    <s v="Service Repl - Santa Cruz"/>
    <n v="27755.81"/>
  </r>
  <r>
    <n v="202603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d v="2026-01-01T00:00:00"/>
    <d v="2026-01-01T00:00:00"/>
    <s v="G380"/>
    <x v="5"/>
    <s v="257380R"/>
    <x v="46"/>
    <x v="46"/>
    <s v="Service Repl - Show Low"/>
    <n v="13463.94"/>
  </r>
  <r>
    <n v="202603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d v="2026-01-01T00:00:00"/>
    <d v="2026-01-01T00:00:00"/>
    <s v="G380"/>
    <x v="5"/>
    <s v="255380R"/>
    <x v="52"/>
    <x v="52"/>
    <s v="Service Repl - Verde"/>
    <n v="1846.48"/>
  </r>
  <r>
    <n v="202603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d v="2026-01-01T00:00:00"/>
    <d v="2026-01-01T00:00:00"/>
    <s v="G380"/>
    <x v="5"/>
    <s v="251380A"/>
    <x v="36"/>
    <x v="36"/>
    <s v="Services - Bl - Flag"/>
    <n v="73424.899999999994"/>
  </r>
  <r>
    <n v="202603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d v="2026-01-01T00:00:00"/>
    <d v="2026-01-01T00:00:00"/>
    <s v="G380"/>
    <x v="5"/>
    <s v="253380A"/>
    <x v="38"/>
    <x v="38"/>
    <s v="Services - Bl - Pres"/>
    <n v="88805.47"/>
  </r>
  <r>
    <n v="202603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d v="2026-01-01T00:00:00"/>
    <d v="2026-01-01T00:00:00"/>
    <s v="G380"/>
    <x v="5"/>
    <s v="257380A"/>
    <x v="41"/>
    <x v="41"/>
    <s v="Services - Bl - SL"/>
    <n v="-1312.5"/>
  </r>
  <r>
    <n v="202603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d v="2026-01-01T00:00:00"/>
    <d v="2026-01-01T00:00:00"/>
    <s v="G380"/>
    <x v="5"/>
    <s v="255380A"/>
    <x v="39"/>
    <x v="39"/>
    <s v="Services - Bl - Verde"/>
    <n v="-928.5"/>
  </r>
  <r>
    <n v="202603"/>
    <s v="032"/>
    <s v="16025.0106-Plant in Serv-Delay Plnt"/>
    <s v="XX"/>
    <s v="XX"/>
    <s v="0000"/>
    <s v="00000"/>
    <s v="Non Unitized"/>
    <s v="Non-unitized"/>
    <s v="South Ranch 4A"/>
    <s v="Addition"/>
    <s v="Addition-NonUnit"/>
    <d v="2026-03-01T00:00:00"/>
    <d v="2026-03-18T00:00:00"/>
    <s v="G380"/>
    <x v="5"/>
    <s v="DP22650-253100A"/>
    <x v="13"/>
    <x v="13"/>
    <s v="South Ranch 4A"/>
    <n v="9277.77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1-01T00:00:00"/>
    <d v="2025-11-04T00:00:00"/>
    <s v="G380"/>
    <x v="5"/>
    <s v="DK22547-252100A"/>
    <x v="7"/>
    <x v="7"/>
    <s v="MLE - Hualapai Shadows"/>
    <n v="-5307.38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2-01T00:00:00"/>
    <d v="2025-12-10T00:00:00"/>
    <s v="G380"/>
    <x v="5"/>
    <s v="DK22616-252100A"/>
    <x v="7"/>
    <x v="7"/>
    <s v="MLE - Serena Grace Meadows"/>
    <n v="-9684.1299999999992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1380A"/>
    <x v="36"/>
    <x v="36"/>
    <s v="Services - Bl - Flag"/>
    <n v="-41535.160000000003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2380A"/>
    <x v="37"/>
    <x v="37"/>
    <s v="Install Services - Bl - King"/>
    <n v="-3385.4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2402S"/>
    <x v="6"/>
    <x v="6"/>
    <s v="Drisco Pipe Replacement"/>
    <n v="-129720.5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3380A"/>
    <x v="38"/>
    <x v="38"/>
    <s v="Services - Bl - Pres"/>
    <n v="-57913.3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5380A"/>
    <x v="39"/>
    <x v="39"/>
    <s v="Services - Bl - Verde"/>
    <n v="-2010.22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257380A"/>
    <x v="41"/>
    <x v="41"/>
    <s v="Services - Bl - SL"/>
    <n v="1986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0"/>
    <x v="5"/>
    <s v="DK00044-252404S"/>
    <x v="43"/>
    <x v="43"/>
    <s v="Replace PVC Services in KGM"/>
    <n v="-58510.84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5T00:00:00"/>
    <s v="G380"/>
    <x v="5"/>
    <s v="DK22642-252100A"/>
    <x v="7"/>
    <x v="7"/>
    <s v="MLE - Airfield to Pacific on Apache"/>
    <n v="-1438.6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1-04T00:00:00"/>
    <s v="G380"/>
    <x v="5"/>
    <s v="DK22547-252100A"/>
    <x v="7"/>
    <x v="7"/>
    <s v="MLE - Hualapai Shadows"/>
    <n v="-349.3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5-12-10T00:00:00"/>
    <s v="G380"/>
    <x v="5"/>
    <s v="DK22616-252100A"/>
    <x v="7"/>
    <x v="7"/>
    <s v="MLE - Serena Grace Meadows"/>
    <n v="-439.0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1-05T00:00:00"/>
    <s v="G380"/>
    <x v="5"/>
    <s v="DK22642-252100A"/>
    <x v="7"/>
    <x v="7"/>
    <s v="MLE - Airfield to Pacific on Apache"/>
    <n v="-733.3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1"/>
    <x v="6"/>
    <s v="252383A"/>
    <x v="70"/>
    <x v="70"/>
    <s v="Regulators - Blanket - King"/>
    <n v="-1246.9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01T00:00:00"/>
    <s v="G381"/>
    <x v="6"/>
    <s v="252381A"/>
    <x v="53"/>
    <x v="53"/>
    <s v="Meters - Bl - King"/>
    <n v="-2611.1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1"/>
    <x v="6"/>
    <s v="255381A"/>
    <x v="56"/>
    <x v="56"/>
    <s v="Meters - Bl - Verde"/>
    <n v="-2611.09"/>
  </r>
  <r>
    <n v="202508"/>
    <s v="032"/>
    <s v="16025.0106-Plant in Serv-Delay Plnt"/>
    <s v="XX"/>
    <s v="XX"/>
    <s v="0000"/>
    <s v="00000"/>
    <s v="Non Unitized"/>
    <s v="Non-unitized"/>
    <s v="Meters - Bl - SL"/>
    <s v="Addition"/>
    <s v="Addition-NonUnit"/>
    <d v="2025-04-01T00:00:00"/>
    <d v="2025-04-01T00:00:00"/>
    <s v="G381"/>
    <x v="6"/>
    <s v="257381A"/>
    <x v="62"/>
    <x v="62"/>
    <s v="Meters - Bl - SL"/>
    <n v="10659.87"/>
  </r>
  <r>
    <n v="202509"/>
    <s v="032"/>
    <s v="16025.0106-Plant in Serv-Delay Plnt"/>
    <s v="XX"/>
    <s v="XX"/>
    <s v="0000"/>
    <s v="00000"/>
    <s v="Non Unitized"/>
    <s v="Non-unitized"/>
    <s v="Meters - Bl - Pres"/>
    <s v="Addition"/>
    <s v="Addition-NonUnit"/>
    <d v="2025-02-01T00:00:00"/>
    <d v="2025-02-01T00:00:00"/>
    <s v="G381"/>
    <x v="6"/>
    <s v="253381A"/>
    <x v="54"/>
    <x v="54"/>
    <s v="Meters - Bl - Pres"/>
    <n v="586047.63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01T00:00:00"/>
    <s v="G381"/>
    <x v="6"/>
    <s v="251385A"/>
    <x v="59"/>
    <x v="59"/>
    <s v="Industrial Metering - Flag"/>
    <n v="-1004.3"/>
  </r>
  <r>
    <n v="202510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5-03-01T00:00:00"/>
    <d v="2025-03-01T00:00:00"/>
    <s v="G381"/>
    <x v="6"/>
    <s v="251385A"/>
    <x v="59"/>
    <x v="59"/>
    <s v="Industrial Metering - Flag"/>
    <n v="214.91"/>
  </r>
  <r>
    <n v="202510"/>
    <s v="032"/>
    <s v="16025.0106-Plant in Serv-Delay Plnt"/>
    <s v="XX"/>
    <s v="XX"/>
    <s v="0000"/>
    <s v="00000"/>
    <s v="Non Unitized"/>
    <s v="Non-unitized"/>
    <s v="Meters - Bl - Flag"/>
    <s v="Addition"/>
    <s v="Addition-NonUnit"/>
    <d v="2025-10-01T00:00:00"/>
    <d v="2025-10-01T00:00:00"/>
    <s v="G381"/>
    <x v="6"/>
    <s v="251381A"/>
    <x v="58"/>
    <x v="58"/>
    <s v="Meters - Bl - Flag"/>
    <n v="8037.47"/>
  </r>
  <r>
    <n v="202510"/>
    <s v="032"/>
    <s v="16025.0106-Plant in Serv-Delay Plnt"/>
    <s v="XX"/>
    <s v="XX"/>
    <s v="0000"/>
    <s v="00000"/>
    <s v="Non Unitized"/>
    <s v="Non-unitized"/>
    <s v="Meters - Bl - Nog"/>
    <s v="Addition"/>
    <s v="Addition-NonUnit"/>
    <d v="2025-10-01T00:00:00"/>
    <d v="2025-10-01T00:00:00"/>
    <s v="G381"/>
    <x v="6"/>
    <s v="256381A"/>
    <x v="57"/>
    <x v="57"/>
    <s v="Meters - Bl - Nog"/>
    <n v="2986.18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1"/>
    <x v="6"/>
    <s v="255385A"/>
    <x v="61"/>
    <x v="61"/>
    <s v="Industrial Metering - Verde"/>
    <n v="-4214.2700000000004"/>
  </r>
  <r>
    <n v="202511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5-03-01T00:00:00"/>
    <d v="2025-03-01T00:00:00"/>
    <s v="G381"/>
    <x v="6"/>
    <s v="251385A"/>
    <x v="59"/>
    <x v="59"/>
    <s v="Industrial Metering - Flag"/>
    <n v="18.55"/>
  </r>
  <r>
    <n v="202511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d v="2025-02-01T00:00:00"/>
    <d v="2025-02-01T00:00:00"/>
    <s v="G381"/>
    <x v="6"/>
    <s v="255385A"/>
    <x v="61"/>
    <x v="61"/>
    <s v="Industrial Metering - Verde"/>
    <n v="4922.5"/>
  </r>
  <r>
    <n v="202511"/>
    <s v="032"/>
    <s v="16025.0106-Plant in Serv-Delay Plnt"/>
    <s v="XX"/>
    <s v="XX"/>
    <s v="0000"/>
    <s v="00000"/>
    <s v="Non Unitized"/>
    <s v="Non-unitized"/>
    <s v="Meters - Bl - Nog"/>
    <s v="Addition"/>
    <s v="Addition-NonUnit"/>
    <d v="2025-10-01T00:00:00"/>
    <d v="2025-10-01T00:00:00"/>
    <s v="G381"/>
    <x v="6"/>
    <s v="256381A"/>
    <x v="57"/>
    <x v="57"/>
    <s v="Meters - Bl - Nog"/>
    <n v="202.55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1"/>
    <x v="6"/>
    <s v="253381A"/>
    <x v="54"/>
    <x v="54"/>
    <s v="Meters - Bl - Pres"/>
    <n v="-586047.63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4-01T00:00:00"/>
    <d v="2025-04-01T00:00:00"/>
    <s v="G381"/>
    <x v="6"/>
    <s v="257381A"/>
    <x v="62"/>
    <x v="62"/>
    <s v="Meters - Bl - SL"/>
    <n v="-16140.46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1"/>
    <x v="6"/>
    <s v="251381A"/>
    <x v="58"/>
    <x v="58"/>
    <s v="Meters - Bl - Flag"/>
    <n v="-8037.47"/>
  </r>
  <r>
    <n v="202512"/>
    <s v="032"/>
    <s v="16025.0106-Plant in Serv-Delay Plnt"/>
    <s v="XX"/>
    <s v="XX"/>
    <s v="0000"/>
    <s v="00000"/>
    <s v="Non Unitized"/>
    <s v="Non-unitized"/>
    <s v="Meters - Bl - Nog"/>
    <s v="Addition"/>
    <s v="Addition-NonUnit"/>
    <d v="2025-10-01T00:00:00"/>
    <d v="2025-10-01T00:00:00"/>
    <s v="G381"/>
    <x v="6"/>
    <s v="256381A"/>
    <x v="57"/>
    <x v="57"/>
    <s v="Meters - Bl - Nog"/>
    <n v="-101.11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01T00:00:00"/>
    <s v="G381"/>
    <x v="6"/>
    <s v="251385A"/>
    <x v="59"/>
    <x v="59"/>
    <s v="Industrial Metering - Flag"/>
    <n v="-233.46"/>
  </r>
  <r>
    <n v="202601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6-01-01T00:00:00"/>
    <d v="2026-01-01T00:00:00"/>
    <s v="G381"/>
    <x v="6"/>
    <s v="251385A"/>
    <x v="59"/>
    <x v="59"/>
    <s v="Industrial Metering - Flag"/>
    <n v="604.79999999999995"/>
  </r>
  <r>
    <n v="202601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d v="2026-01-01T00:00:00"/>
    <d v="2026-01-01T00:00:00"/>
    <s v="G381"/>
    <x v="6"/>
    <s v="253385A"/>
    <x v="55"/>
    <x v="55"/>
    <s v="Industrial Metering - Pres"/>
    <n v="200.11"/>
  </r>
  <r>
    <n v="202602"/>
    <s v="032"/>
    <s v="16025.0106-Plant in Serv-Delay Plnt"/>
    <s v="XX"/>
    <s v="XX"/>
    <s v="0000"/>
    <s v="00000"/>
    <s v="Non Unitized"/>
    <s v="Non-unitized"/>
    <s v="Meters - Bl - King"/>
    <s v="Addition"/>
    <s v="Addition-NonUnit"/>
    <d v="2026-02-01T00:00:00"/>
    <d v="2026-02-01T00:00:00"/>
    <s v="G381"/>
    <x v="6"/>
    <s v="252381A"/>
    <x v="53"/>
    <x v="53"/>
    <s v="Meters - Bl - King"/>
    <n v="2659.65"/>
  </r>
  <r>
    <n v="202602"/>
    <s v="032"/>
    <s v="16025.0106-Plant in Serv-Delay Plnt"/>
    <s v="XX"/>
    <s v="XX"/>
    <s v="0000"/>
    <s v="00000"/>
    <s v="Non Unitized"/>
    <s v="Non-unitized"/>
    <s v="Meters - Bl - SL"/>
    <s v="Addition"/>
    <s v="Addition-NonUnit"/>
    <d v="2026-02-01T00:00:00"/>
    <d v="2026-02-01T00:00:00"/>
    <s v="G381"/>
    <x v="6"/>
    <s v="257381A"/>
    <x v="62"/>
    <x v="62"/>
    <s v="Meters - Bl - SL"/>
    <n v="2717.49"/>
  </r>
  <r>
    <n v="202602"/>
    <s v="032"/>
    <s v="16025.0106-Plant in Serv-Delay Plnt"/>
    <s v="XX"/>
    <s v="XX"/>
    <s v="0000"/>
    <s v="00000"/>
    <s v="Non Unitized"/>
    <s v="Non-unitized"/>
    <s v="Meters - Bl - Verde"/>
    <s v="Addition"/>
    <s v="Addition-NonUnit"/>
    <d v="2026-02-01T00:00:00"/>
    <d v="2026-02-01T00:00:00"/>
    <s v="G381"/>
    <x v="6"/>
    <s v="255381A"/>
    <x v="56"/>
    <x v="56"/>
    <s v="Meters - Bl - Verde"/>
    <n v="2659.63"/>
  </r>
  <r>
    <n v="202602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d v="2026-02-01T00:00:00"/>
    <d v="2026-02-01T00:00:00"/>
    <s v="G381"/>
    <x v="6"/>
    <s v="252383A"/>
    <x v="70"/>
    <x v="70"/>
    <s v="Regulators - Blanket - King"/>
    <n v="589.9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1"/>
    <x v="6"/>
    <s v="256381A"/>
    <x v="57"/>
    <x v="57"/>
    <s v="Meters - Bl - Nog"/>
    <n v="-3087.62"/>
  </r>
  <r>
    <n v="202603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d v="2026-01-01T00:00:00"/>
    <d v="2026-01-01T00:00:00"/>
    <s v="G381"/>
    <x v="6"/>
    <s v="253385A"/>
    <x v="55"/>
    <x v="55"/>
    <s v="Industrial Metering - Pres"/>
    <n v="2522.83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81"/>
    <x v="6"/>
    <s v="252381A"/>
    <x v="53"/>
    <x v="53"/>
    <s v="Meters - Bl - King"/>
    <n v="-2659.6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81"/>
    <x v="6"/>
    <s v="252383A"/>
    <x v="70"/>
    <x v="70"/>
    <s v="Regulators - Blanket - King"/>
    <n v="-589.97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1382A"/>
    <x v="63"/>
    <x v="63"/>
    <s v="Meter Installations - Bl -Flag"/>
    <n v="-1264.2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3382A"/>
    <x v="64"/>
    <x v="64"/>
    <s v="Meter Installations -Bl - Pres"/>
    <n v="-5096.5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2382A"/>
    <x v="65"/>
    <x v="65"/>
    <s v="Meter Installations -Bl - King"/>
    <n v="-2966.44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5382A"/>
    <x v="66"/>
    <x v="66"/>
    <s v="Meter Installations-Bl - Verde"/>
    <n v="-333.43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7382A"/>
    <x v="67"/>
    <x v="67"/>
    <s v="Meter Installations - Bl -SL"/>
    <n v="-1992.16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2"/>
    <x v="7"/>
    <s v="256382A"/>
    <x v="68"/>
    <x v="68"/>
    <s v="Meter Installations - Bl - Nog"/>
    <n v="-2553.39"/>
  </r>
  <r>
    <n v="202508"/>
    <s v="032"/>
    <s v="16025.0106-Plant in Serv-Delay Plnt"/>
    <s v="XX"/>
    <s v="XX"/>
    <s v="0000"/>
    <s v="00000"/>
    <s v="Non Unitized"/>
    <s v="Non-unitized"/>
    <s v="Meter Installations - Bl - Nog"/>
    <s v="Addition"/>
    <s v="Addition-NonUnit"/>
    <d v="2025-06-01T00:00:00"/>
    <d v="2025-06-01T00:00:00"/>
    <s v="G382"/>
    <x v="7"/>
    <s v="256382A"/>
    <x v="68"/>
    <x v="68"/>
    <s v="Meter Installations - Bl - Nog"/>
    <n v="780.28"/>
  </r>
  <r>
    <n v="202508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d v="2025-01-01T00:00:00"/>
    <d v="2025-01-01T00:00:00"/>
    <s v="G382"/>
    <x v="7"/>
    <s v="251382A"/>
    <x v="63"/>
    <x v="63"/>
    <s v="Meter Installations - Bl -Flag"/>
    <n v="2051.7600000000002"/>
  </r>
  <r>
    <n v="202508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d v="2025-02-01T00:00:00"/>
    <d v="2025-02-01T00:00:00"/>
    <s v="G382"/>
    <x v="7"/>
    <s v="257382A"/>
    <x v="67"/>
    <x v="67"/>
    <s v="Meter Installations - Bl -SL"/>
    <n v="1591.35"/>
  </r>
  <r>
    <n v="202508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d v="2025-02-01T00:00:00"/>
    <d v="2025-02-01T00:00:00"/>
    <s v="G382"/>
    <x v="7"/>
    <s v="252382A"/>
    <x v="65"/>
    <x v="65"/>
    <s v="Meter Installations -Bl - King"/>
    <n v="23.86"/>
  </r>
  <r>
    <n v="202508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d v="2025-01-01T00:00:00"/>
    <d v="2025-01-01T00:00:00"/>
    <s v="G382"/>
    <x v="7"/>
    <s v="253382A"/>
    <x v="64"/>
    <x v="64"/>
    <s v="Meter Installations -Bl - Pres"/>
    <n v="5536.45"/>
  </r>
  <r>
    <n v="202508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d v="2025-02-01T00:00:00"/>
    <d v="2025-02-01T00:00:00"/>
    <s v="G382"/>
    <x v="7"/>
    <s v="255382A"/>
    <x v="66"/>
    <x v="66"/>
    <s v="Meter Installations-Bl - Verde"/>
    <n v="302.64999999999998"/>
  </r>
  <r>
    <n v="202509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d v="2025-02-01T00:00:00"/>
    <d v="2025-02-01T00:00:00"/>
    <s v="G382"/>
    <x v="7"/>
    <s v="257382A"/>
    <x v="67"/>
    <x v="67"/>
    <s v="Meter Installations - Bl -SL"/>
    <n v="2805.06"/>
  </r>
  <r>
    <n v="202509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d v="2025-01-01T00:00:00"/>
    <d v="2025-01-01T00:00:00"/>
    <s v="G382"/>
    <x v="7"/>
    <s v="253382A"/>
    <x v="64"/>
    <x v="64"/>
    <s v="Meter Installations -Bl - Pres"/>
    <n v="259.04000000000002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1382A"/>
    <x v="63"/>
    <x v="63"/>
    <s v="Meter Installations - Bl -Flag"/>
    <n v="-2051.7600000000002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3382A"/>
    <x v="64"/>
    <x v="64"/>
    <s v="Meter Installations -Bl - Pres"/>
    <n v="-5536.4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2382A"/>
    <x v="65"/>
    <x v="65"/>
    <s v="Meter Installations -Bl - King"/>
    <n v="-23.8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5382A"/>
    <x v="66"/>
    <x v="66"/>
    <s v="Meter Installations-Bl - Verde"/>
    <n v="-302.64999999999998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7382A"/>
    <x v="67"/>
    <x v="67"/>
    <s v="Meter Installations - Bl -SL"/>
    <n v="-1591.35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2"/>
    <x v="7"/>
    <s v="256382A"/>
    <x v="68"/>
    <x v="68"/>
    <s v="Meter Installations - Bl - Nog"/>
    <n v="-780.28"/>
  </r>
  <r>
    <n v="202510"/>
    <s v="032"/>
    <s v="16025.0106-Plant in Serv-Delay Plnt"/>
    <s v="XX"/>
    <s v="XX"/>
    <s v="0000"/>
    <s v="00000"/>
    <s v="Non Unitized"/>
    <s v="Non-unitized"/>
    <s v="Meter Installations - Bl - Nog"/>
    <s v="Addition"/>
    <s v="Addition-NonUnit"/>
    <d v="2025-06-01T00:00:00"/>
    <d v="2025-06-01T00:00:00"/>
    <s v="G382"/>
    <x v="7"/>
    <s v="256382A"/>
    <x v="68"/>
    <x v="68"/>
    <s v="Meter Installations - Bl - Nog"/>
    <n v="714.36"/>
  </r>
  <r>
    <n v="202510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d v="2025-01-01T00:00:00"/>
    <d v="2025-01-01T00:00:00"/>
    <s v="G382"/>
    <x v="7"/>
    <s v="251382A"/>
    <x v="63"/>
    <x v="63"/>
    <s v="Meter Installations - Bl -Flag"/>
    <n v="5490.92"/>
  </r>
  <r>
    <n v="202510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d v="2025-02-01T00:00:00"/>
    <d v="2025-02-01T00:00:00"/>
    <s v="G382"/>
    <x v="7"/>
    <s v="257382A"/>
    <x v="67"/>
    <x v="67"/>
    <s v="Meter Installations - Bl -SL"/>
    <n v="1879.58"/>
  </r>
  <r>
    <n v="202510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d v="2025-02-01T00:00:00"/>
    <d v="2025-02-01T00:00:00"/>
    <s v="G382"/>
    <x v="7"/>
    <s v="252382A"/>
    <x v="65"/>
    <x v="65"/>
    <s v="Meter Installations -Bl - King"/>
    <n v="2397.37"/>
  </r>
  <r>
    <n v="202510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d v="2025-01-01T00:00:00"/>
    <d v="2025-01-01T00:00:00"/>
    <s v="G382"/>
    <x v="7"/>
    <s v="253382A"/>
    <x v="64"/>
    <x v="64"/>
    <s v="Meter Installations -Bl - Pres"/>
    <n v="10758.82"/>
  </r>
  <r>
    <n v="202510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d v="2025-02-01T00:00:00"/>
    <d v="2025-02-01T00:00:00"/>
    <s v="G382"/>
    <x v="7"/>
    <s v="255382A"/>
    <x v="66"/>
    <x v="66"/>
    <s v="Meter Installations-Bl - Verde"/>
    <n v="944.39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3382A"/>
    <x v="64"/>
    <x v="64"/>
    <s v="Meter Installations -Bl - Pres"/>
    <n v="-259.04000000000002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7382A"/>
    <x v="67"/>
    <x v="67"/>
    <s v="Meter Installations - Bl -SL"/>
    <n v="-2805.06"/>
  </r>
  <r>
    <n v="202511"/>
    <s v="032"/>
    <s v="16025.0106-Plant in Serv-Delay Plnt"/>
    <s v="XX"/>
    <s v="XX"/>
    <s v="0000"/>
    <s v="00000"/>
    <s v="Non Unitized"/>
    <s v="Non-unitized"/>
    <s v="Meter Installations - Bl - Nog"/>
    <s v="Addition"/>
    <s v="Addition-NonUnit"/>
    <d v="2025-06-01T00:00:00"/>
    <d v="2025-06-01T00:00:00"/>
    <s v="G382"/>
    <x v="7"/>
    <s v="256382A"/>
    <x v="68"/>
    <x v="68"/>
    <s v="Meter Installations - Bl - Nog"/>
    <n v="342.79"/>
  </r>
  <r>
    <n v="202511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d v="2025-01-01T00:00:00"/>
    <d v="2025-01-01T00:00:00"/>
    <s v="G382"/>
    <x v="7"/>
    <s v="251382A"/>
    <x v="63"/>
    <x v="63"/>
    <s v="Meter Installations - Bl -Flag"/>
    <n v="1181.32"/>
  </r>
  <r>
    <n v="202511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d v="2025-02-01T00:00:00"/>
    <d v="2025-02-01T00:00:00"/>
    <s v="G382"/>
    <x v="7"/>
    <s v="257382A"/>
    <x v="67"/>
    <x v="67"/>
    <s v="Meter Installations - Bl -SL"/>
    <n v="1133.83"/>
  </r>
  <r>
    <n v="202511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d v="2025-02-01T00:00:00"/>
    <d v="2025-02-01T00:00:00"/>
    <s v="G382"/>
    <x v="7"/>
    <s v="252382A"/>
    <x v="65"/>
    <x v="65"/>
    <s v="Meter Installations -Bl - King"/>
    <n v="1633.49"/>
  </r>
  <r>
    <n v="202511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d v="2025-01-01T00:00:00"/>
    <d v="2025-01-01T00:00:00"/>
    <s v="G382"/>
    <x v="7"/>
    <s v="253382A"/>
    <x v="64"/>
    <x v="64"/>
    <s v="Meter Installations -Bl - Pres"/>
    <n v="3635.16"/>
  </r>
  <r>
    <n v="202511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d v="2025-02-01T00:00:00"/>
    <d v="2025-02-01T00:00:00"/>
    <s v="G382"/>
    <x v="7"/>
    <s v="255382A"/>
    <x v="66"/>
    <x v="66"/>
    <s v="Meter Installations-Bl - Verde"/>
    <n v="1282.1600000000001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1382A"/>
    <x v="63"/>
    <x v="63"/>
    <s v="Meter Installations - Bl -Flag"/>
    <n v="-5490.9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3382A"/>
    <x v="64"/>
    <x v="64"/>
    <s v="Meter Installations -Bl - Pres"/>
    <n v="-10758.8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2382A"/>
    <x v="65"/>
    <x v="65"/>
    <s v="Meter Installations -Bl - King"/>
    <n v="-2397.37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5382A"/>
    <x v="66"/>
    <x v="66"/>
    <s v="Meter Installations-Bl - Verde"/>
    <n v="-944.39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7382A"/>
    <x v="67"/>
    <x v="67"/>
    <s v="Meter Installations - Bl -SL"/>
    <n v="-1879.58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2"/>
    <x v="7"/>
    <s v="256382A"/>
    <x v="68"/>
    <x v="68"/>
    <s v="Meter Installations - Bl - Nog"/>
    <n v="-714.3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1382A"/>
    <x v="63"/>
    <x v="63"/>
    <s v="Meter Installations - Bl -Flag"/>
    <n v="-1181.3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1-01T00:00:00"/>
    <d v="2025-01-01T00:00:00"/>
    <s v="G382"/>
    <x v="7"/>
    <s v="253382A"/>
    <x v="64"/>
    <x v="64"/>
    <s v="Meter Installations -Bl - Pres"/>
    <n v="-3635.1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2382A"/>
    <x v="65"/>
    <x v="65"/>
    <s v="Meter Installations -Bl - King"/>
    <n v="-1633.49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5382A"/>
    <x v="66"/>
    <x v="66"/>
    <s v="Meter Installations-Bl - Verde"/>
    <n v="-1282.1600000000001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2"/>
    <x v="7"/>
    <s v="257382A"/>
    <x v="67"/>
    <x v="67"/>
    <s v="Meter Installations - Bl -SL"/>
    <n v="-1133.83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2"/>
    <x v="7"/>
    <s v="256382A"/>
    <x v="68"/>
    <x v="68"/>
    <s v="Meter Installations - Bl - Nog"/>
    <n v="-342.79"/>
  </r>
  <r>
    <n v="202601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d v="2026-01-01T00:00:00"/>
    <d v="2026-01-01T00:00:00"/>
    <s v="G382"/>
    <x v="7"/>
    <s v="251382A"/>
    <x v="63"/>
    <x v="63"/>
    <s v="Meter Installations - Bl -Flag"/>
    <n v="1069.49"/>
  </r>
  <r>
    <n v="202601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d v="2026-01-01T00:00:00"/>
    <d v="2026-01-01T00:00:00"/>
    <s v="G382"/>
    <x v="7"/>
    <s v="257382A"/>
    <x v="67"/>
    <x v="67"/>
    <s v="Meter Installations - Bl -SL"/>
    <n v="523"/>
  </r>
  <r>
    <n v="202601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d v="2026-01-01T00:00:00"/>
    <d v="2026-01-01T00:00:00"/>
    <s v="G382"/>
    <x v="7"/>
    <s v="252382A"/>
    <x v="65"/>
    <x v="65"/>
    <s v="Meter Installations -Bl - King"/>
    <n v="914.8"/>
  </r>
  <r>
    <n v="202601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d v="2026-01-01T00:00:00"/>
    <d v="2026-01-01T00:00:00"/>
    <s v="G382"/>
    <x v="7"/>
    <s v="253382A"/>
    <x v="64"/>
    <x v="64"/>
    <s v="Meter Installations -Bl - Pres"/>
    <n v="2315.73"/>
  </r>
  <r>
    <n v="202601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d v="2026-01-01T00:00:00"/>
    <d v="2026-01-01T00:00:00"/>
    <s v="G382"/>
    <x v="7"/>
    <s v="255382A"/>
    <x v="66"/>
    <x v="66"/>
    <s v="Meter Installations-Bl - Verde"/>
    <n v="954.13"/>
  </r>
  <r>
    <n v="202602"/>
    <s v="032"/>
    <s v="16025.0106-Plant in Serv-Delay Plnt"/>
    <s v="XX"/>
    <s v="XX"/>
    <s v="0000"/>
    <s v="00000"/>
    <s v="Non Unitized"/>
    <s v="Non-unitized"/>
    <s v="Meter Installations - Bl - Nog"/>
    <s v="Addition"/>
    <s v="Addition-NonUnit"/>
    <d v="2026-02-01T00:00:00"/>
    <d v="2026-02-01T00:00:00"/>
    <s v="G382"/>
    <x v="7"/>
    <s v="256382A"/>
    <x v="68"/>
    <x v="68"/>
    <s v="Meter Installations - Bl - Nog"/>
    <n v="2824.65"/>
  </r>
  <r>
    <n v="202602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d v="2026-01-01T00:00:00"/>
    <d v="2026-01-01T00:00:00"/>
    <s v="G382"/>
    <x v="7"/>
    <s v="251382A"/>
    <x v="63"/>
    <x v="63"/>
    <s v="Meter Installations - Bl -Flag"/>
    <n v="3858.38"/>
  </r>
  <r>
    <n v="202602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d v="2026-01-01T00:00:00"/>
    <d v="2026-01-01T00:00:00"/>
    <s v="G382"/>
    <x v="7"/>
    <s v="257382A"/>
    <x v="67"/>
    <x v="67"/>
    <s v="Meter Installations - Bl -SL"/>
    <n v="6192.84"/>
  </r>
  <r>
    <n v="202602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d v="2026-01-01T00:00:00"/>
    <d v="2026-01-01T00:00:00"/>
    <s v="G382"/>
    <x v="7"/>
    <s v="252382A"/>
    <x v="65"/>
    <x v="65"/>
    <s v="Meter Installations -Bl - King"/>
    <n v="4654.93"/>
  </r>
  <r>
    <n v="202602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d v="2026-01-01T00:00:00"/>
    <d v="2026-01-01T00:00:00"/>
    <s v="G382"/>
    <x v="7"/>
    <s v="253382A"/>
    <x v="64"/>
    <x v="64"/>
    <s v="Meter Installations -Bl - Pres"/>
    <n v="5517.05"/>
  </r>
  <r>
    <n v="202602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d v="2026-01-01T00:00:00"/>
    <d v="2026-01-01T00:00:00"/>
    <s v="G382"/>
    <x v="7"/>
    <s v="255382A"/>
    <x v="66"/>
    <x v="66"/>
    <s v="Meter Installations-Bl - Verde"/>
    <n v="2976.1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1382A"/>
    <x v="63"/>
    <x v="63"/>
    <s v="Meter Installations - Bl -Flag"/>
    <n v="-1069.49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2382A"/>
    <x v="65"/>
    <x v="65"/>
    <s v="Meter Installations -Bl - King"/>
    <n v="-914.8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3382A"/>
    <x v="64"/>
    <x v="64"/>
    <s v="Meter Installations -Bl - Pres"/>
    <n v="-2315.73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5382A"/>
    <x v="66"/>
    <x v="66"/>
    <s v="Meter Installations-Bl - Verde"/>
    <n v="-954.13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7382A"/>
    <x v="67"/>
    <x v="67"/>
    <s v="Meter Installations - Bl -SL"/>
    <n v="-523"/>
  </r>
  <r>
    <n v="202603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d v="2026-01-01T00:00:00"/>
    <d v="2026-01-01T00:00:00"/>
    <s v="G382"/>
    <x v="7"/>
    <s v="257382A"/>
    <x v="67"/>
    <x v="67"/>
    <s v="Meter Installations - Bl -SL"/>
    <n v="5486.47"/>
  </r>
  <r>
    <n v="202603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d v="2026-01-01T00:00:00"/>
    <d v="2026-01-01T00:00:00"/>
    <s v="G382"/>
    <x v="7"/>
    <s v="253382A"/>
    <x v="64"/>
    <x v="64"/>
    <s v="Meter Installations -Bl - Pres"/>
    <n v="487.04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1382A"/>
    <x v="63"/>
    <x v="63"/>
    <s v="Meter Installations - Bl -Flag"/>
    <n v="-3858.38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2382A"/>
    <x v="65"/>
    <x v="65"/>
    <s v="Meter Installations -Bl - King"/>
    <n v="-4654.93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3382A"/>
    <x v="64"/>
    <x v="64"/>
    <s v="Meter Installations -Bl - Pres"/>
    <n v="-5517.0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5382A"/>
    <x v="66"/>
    <x v="66"/>
    <s v="Meter Installations-Bl - Verde"/>
    <n v="-2976.1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2"/>
    <x v="7"/>
    <s v="257382A"/>
    <x v="67"/>
    <x v="67"/>
    <s v="Meter Installations - Bl -SL"/>
    <n v="-6192.84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82"/>
    <x v="7"/>
    <s v="256382A"/>
    <x v="68"/>
    <x v="68"/>
    <s v="Meter Installations - Bl - Nog"/>
    <n v="-2824.65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3"/>
    <x v="8"/>
    <s v="252383A"/>
    <x v="70"/>
    <x v="70"/>
    <s v="Regulators - Blanket - King"/>
    <n v="-1246.95"/>
  </r>
  <r>
    <n v="2025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3"/>
    <x v="8"/>
    <s v="257383A"/>
    <x v="73"/>
    <x v="73"/>
    <s v="Regulators - Blanket - SL"/>
    <n v="-998.68"/>
  </r>
  <r>
    <n v="202508"/>
    <s v="032"/>
    <s v="16025.0106-Plant in Serv-Delay Plnt"/>
    <s v="XX"/>
    <s v="XX"/>
    <s v="0000"/>
    <s v="00000"/>
    <s v="Non Unitized"/>
    <s v="Non-unitized"/>
    <s v="Regulators - Blanket - Flag"/>
    <s v="Addition"/>
    <s v="Addition-NonUnit"/>
    <d v="2025-08-01T00:00:00"/>
    <d v="2025-08-01T00:00:00"/>
    <s v="G383"/>
    <x v="8"/>
    <s v="251383A"/>
    <x v="69"/>
    <x v="69"/>
    <s v="Regulators - Blanket - Flag"/>
    <n v="1294.76"/>
  </r>
  <r>
    <n v="202508"/>
    <s v="032"/>
    <s v="16025.0106-Plant in Serv-Delay Plnt"/>
    <s v="XX"/>
    <s v="XX"/>
    <s v="0000"/>
    <s v="00000"/>
    <s v="Non Unitized"/>
    <s v="Non-unitized"/>
    <s v="Regulators - Blanket - Nog"/>
    <s v="Addition"/>
    <s v="Addition-NonUnit"/>
    <d v="2025-08-01T00:00:00"/>
    <d v="2025-08-01T00:00:00"/>
    <s v="G383"/>
    <x v="8"/>
    <s v="256383A"/>
    <x v="74"/>
    <x v="74"/>
    <s v="Regulators - Blanket - Nog"/>
    <n v="43.16"/>
  </r>
  <r>
    <n v="202508"/>
    <s v="032"/>
    <s v="16025.0106-Plant in Serv-Delay Plnt"/>
    <s v="XX"/>
    <s v="XX"/>
    <s v="0000"/>
    <s v="00000"/>
    <s v="Non Unitized"/>
    <s v="Non-unitized"/>
    <s v="Regulators - Blanket - Pres"/>
    <s v="Addition"/>
    <s v="Addition-NonUnit"/>
    <d v="2025-02-01T00:00:00"/>
    <d v="2025-02-01T00:00:00"/>
    <s v="G383"/>
    <x v="8"/>
    <s v="253383A"/>
    <x v="71"/>
    <x v="71"/>
    <s v="Regulators - Blanket - Pres"/>
    <n v="1470.6"/>
  </r>
  <r>
    <n v="202508"/>
    <s v="032"/>
    <s v="16025.0106-Plant in Serv-Delay Plnt"/>
    <s v="XX"/>
    <s v="XX"/>
    <s v="0000"/>
    <s v="00000"/>
    <s v="Non Unitized"/>
    <s v="Non-unitized"/>
    <s v="Regulators - Blanket - SL"/>
    <s v="Addition"/>
    <s v="Addition-NonUnit"/>
    <d v="2025-06-01T00:00:00"/>
    <d v="2025-06-01T00:00:00"/>
    <s v="G383"/>
    <x v="8"/>
    <s v="257383A"/>
    <x v="73"/>
    <x v="73"/>
    <s v="Regulators - Blanket - SL"/>
    <n v="3009.23"/>
  </r>
  <r>
    <n v="202509"/>
    <s v="032"/>
    <s v="16025.0106-Plant in Serv-Delay Plnt"/>
    <s v="XX"/>
    <s v="XX"/>
    <s v="0000"/>
    <s v="00000"/>
    <s v="Non Unitized"/>
    <s v="Non-unitized"/>
    <s v="Regulators - Blanket - SL"/>
    <s v="Addition"/>
    <s v="Addition-NonUnit"/>
    <d v="2025-06-01T00:00:00"/>
    <d v="2025-06-01T00:00:00"/>
    <s v="G383"/>
    <x v="8"/>
    <s v="257383A"/>
    <x v="73"/>
    <x v="73"/>
    <s v="Regulators - Blanket - SL"/>
    <n v="1245.6500000000001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3"/>
    <x v="8"/>
    <s v="253383A"/>
    <x v="71"/>
    <x v="71"/>
    <s v="Regulators - Blanket - Pres"/>
    <n v="-1470.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01T00:00:00"/>
    <s v="G383"/>
    <x v="8"/>
    <s v="251385A"/>
    <x v="59"/>
    <x v="59"/>
    <s v="Industrial Metering - Flag"/>
    <n v="-1004.27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8-01T00:00:00"/>
    <s v="G383"/>
    <x v="8"/>
    <s v="251383A"/>
    <x v="69"/>
    <x v="69"/>
    <s v="Regulators - Blanket - Flag"/>
    <n v="-1294.76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8-01T00:00:00"/>
    <s v="G383"/>
    <x v="8"/>
    <s v="256383A"/>
    <x v="74"/>
    <x v="74"/>
    <s v="Regulators - Blanket - Nog"/>
    <n v="-43.16"/>
  </r>
  <r>
    <n v="202510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5-03-01T00:00:00"/>
    <d v="2025-03-01T00:00:00"/>
    <s v="G383"/>
    <x v="8"/>
    <s v="251385A"/>
    <x v="59"/>
    <x v="59"/>
    <s v="Industrial Metering - Flag"/>
    <n v="214.91"/>
  </r>
  <r>
    <n v="202510"/>
    <s v="032"/>
    <s v="16025.0106-Plant in Serv-Delay Plnt"/>
    <s v="XX"/>
    <s v="XX"/>
    <s v="0000"/>
    <s v="00000"/>
    <s v="Non Unitized"/>
    <s v="Non-unitized"/>
    <s v="Regulators - Blanket - Flag"/>
    <s v="Addition"/>
    <s v="Addition-NonUnit"/>
    <d v="2025-08-01T00:00:00"/>
    <d v="2025-08-01T00:00:00"/>
    <s v="G383"/>
    <x v="8"/>
    <s v="251383A"/>
    <x v="69"/>
    <x v="69"/>
    <s v="Regulators - Blanket - Flag"/>
    <n v="3638.15"/>
  </r>
  <r>
    <n v="202510"/>
    <s v="032"/>
    <s v="16025.0106-Plant in Serv-Delay Plnt"/>
    <s v="XX"/>
    <s v="XX"/>
    <s v="0000"/>
    <s v="00000"/>
    <s v="Non Unitized"/>
    <s v="Non-unitized"/>
    <s v="Regulators - Blanket - Nog"/>
    <s v="Addition"/>
    <s v="Addition-NonUnit"/>
    <d v="2025-08-01T00:00:00"/>
    <d v="2025-08-01T00:00:00"/>
    <s v="G383"/>
    <x v="8"/>
    <s v="256383A"/>
    <x v="74"/>
    <x v="74"/>
    <s v="Regulators - Blanket - Nog"/>
    <n v="84.22"/>
  </r>
  <r>
    <n v="202510"/>
    <s v="032"/>
    <s v="16025.0106-Plant in Serv-Delay Plnt"/>
    <s v="XX"/>
    <s v="XX"/>
    <s v="0000"/>
    <s v="00000"/>
    <s v="Non Unitized"/>
    <s v="Non-unitized"/>
    <s v="Regulators - Blanket - Pres"/>
    <s v="Addition"/>
    <s v="Addition-NonUnit"/>
    <d v="2025-02-01T00:00:00"/>
    <d v="2025-02-01T00:00:00"/>
    <s v="G383"/>
    <x v="8"/>
    <s v="253383A"/>
    <x v="71"/>
    <x v="71"/>
    <s v="Regulators - Blanket - Pres"/>
    <n v="42.12"/>
  </r>
  <r>
    <n v="202510"/>
    <s v="032"/>
    <s v="16025.0106-Plant in Serv-Delay Plnt"/>
    <s v="XX"/>
    <s v="XX"/>
    <s v="0000"/>
    <s v="00000"/>
    <s v="Non Unitized"/>
    <s v="Non-unitized"/>
    <s v="Regulators - Blanket - Verde"/>
    <s v="Addition"/>
    <s v="Addition-NonUnit"/>
    <d v="2025-02-01T00:00:00"/>
    <d v="2025-02-01T00:00:00"/>
    <s v="G383"/>
    <x v="8"/>
    <s v="255383A"/>
    <x v="72"/>
    <x v="72"/>
    <s v="Regulators - Blanket - Verde"/>
    <n v="519.73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3"/>
    <x v="8"/>
    <s v="255385A"/>
    <x v="61"/>
    <x v="61"/>
    <s v="Industrial Metering - Verde"/>
    <n v="-4214.26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3"/>
    <x v="8"/>
    <s v="257383A"/>
    <x v="73"/>
    <x v="73"/>
    <s v="Regulators - Blanket - SL"/>
    <n v="-4254.88"/>
  </r>
  <r>
    <n v="202511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5-03-01T00:00:00"/>
    <d v="2025-03-01T00:00:00"/>
    <s v="G383"/>
    <x v="8"/>
    <s v="251385A"/>
    <x v="59"/>
    <x v="59"/>
    <s v="Industrial Metering - Flag"/>
    <n v="18.54"/>
  </r>
  <r>
    <n v="202511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d v="2025-02-01T00:00:00"/>
    <d v="2025-02-01T00:00:00"/>
    <s v="G383"/>
    <x v="8"/>
    <s v="255385A"/>
    <x v="61"/>
    <x v="61"/>
    <s v="Industrial Metering - Verde"/>
    <n v="4922.4799999999996"/>
  </r>
  <r>
    <n v="202511"/>
    <s v="032"/>
    <s v="16025.0106-Plant in Serv-Delay Plnt"/>
    <s v="XX"/>
    <s v="XX"/>
    <s v="0000"/>
    <s v="00000"/>
    <s v="Non Unitized"/>
    <s v="Non-unitized"/>
    <s v="Regulators - Blanket - Nog"/>
    <s v="Addition"/>
    <s v="Addition-NonUnit"/>
    <d v="2025-08-01T00:00:00"/>
    <d v="2025-08-01T00:00:00"/>
    <s v="G383"/>
    <x v="8"/>
    <s v="256383A"/>
    <x v="74"/>
    <x v="74"/>
    <s v="Regulators - Blanket - Nog"/>
    <n v="42.1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3"/>
    <x v="8"/>
    <s v="253383A"/>
    <x v="71"/>
    <x v="71"/>
    <s v="Regulators - Blanket - Pres"/>
    <n v="-42.1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2-01T00:00:00"/>
    <d v="2025-02-01T00:00:00"/>
    <s v="G383"/>
    <x v="8"/>
    <s v="255383A"/>
    <x v="72"/>
    <x v="72"/>
    <s v="Regulators - Blanket - Verde"/>
    <n v="-519.73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8-01T00:00:00"/>
    <s v="G383"/>
    <x v="8"/>
    <s v="256383A"/>
    <x v="74"/>
    <x v="74"/>
    <s v="Regulators - Blanket - Nog"/>
    <n v="-84.22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3-01T00:00:00"/>
    <d v="2025-03-01T00:00:00"/>
    <s v="G383"/>
    <x v="8"/>
    <s v="251385A"/>
    <x v="59"/>
    <x v="59"/>
    <s v="Industrial Metering - Flag"/>
    <n v="-233.45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8-01T00:00:00"/>
    <s v="G383"/>
    <x v="8"/>
    <s v="256383A"/>
    <x v="74"/>
    <x v="74"/>
    <s v="Regulators - Blanket - Nog"/>
    <n v="-42.12"/>
  </r>
  <r>
    <n v="202601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6-01-01T00:00:00"/>
    <d v="2026-01-01T00:00:00"/>
    <s v="G383"/>
    <x v="8"/>
    <s v="251385A"/>
    <x v="59"/>
    <x v="59"/>
    <s v="Industrial Metering - Flag"/>
    <n v="604.82000000000005"/>
  </r>
  <r>
    <n v="202601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d v="2026-01-01T00:00:00"/>
    <d v="2026-01-01T00:00:00"/>
    <s v="G383"/>
    <x v="8"/>
    <s v="253385A"/>
    <x v="55"/>
    <x v="55"/>
    <s v="Industrial Metering - Pres"/>
    <n v="200.15"/>
  </r>
  <r>
    <n v="202601"/>
    <s v="032"/>
    <s v="16025.0106-Plant in Serv-Delay Plnt"/>
    <s v="XX"/>
    <s v="XX"/>
    <s v="0000"/>
    <s v="00000"/>
    <s v="Non Unitized"/>
    <s v="Non-unitized"/>
    <s v="Regulators - Blanket - Verde"/>
    <s v="Addition"/>
    <s v="Addition-NonUnit"/>
    <d v="2026-01-01T00:00:00"/>
    <d v="2026-01-01T00:00:00"/>
    <s v="G383"/>
    <x v="8"/>
    <s v="255383A"/>
    <x v="72"/>
    <x v="72"/>
    <s v="Regulators - Blanket - Verde"/>
    <n v="1912.13"/>
  </r>
  <r>
    <n v="2026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8-01T00:00:00"/>
    <d v="2025-08-01T00:00:00"/>
    <s v="G383"/>
    <x v="8"/>
    <s v="251383A"/>
    <x v="69"/>
    <x v="69"/>
    <s v="Regulators - Blanket - Flag"/>
    <n v="-3638.15"/>
  </r>
  <r>
    <n v="202602"/>
    <s v="032"/>
    <s v="16025.0106-Plant in Serv-Delay Plnt"/>
    <s v="XX"/>
    <s v="XX"/>
    <s v="0000"/>
    <s v="00000"/>
    <s v="Non Unitized"/>
    <s v="Non-unitized"/>
    <s v="Regulators - Blanket - Flag"/>
    <s v="Addition"/>
    <s v="Addition-NonUnit"/>
    <d v="2026-02-01T00:00:00"/>
    <d v="2026-02-01T00:00:00"/>
    <s v="G383"/>
    <x v="8"/>
    <s v="251383A"/>
    <x v="69"/>
    <x v="69"/>
    <s v="Regulators - Blanket - Flag"/>
    <n v="1474.98"/>
  </r>
  <r>
    <n v="202602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d v="2026-02-01T00:00:00"/>
    <d v="2026-02-01T00:00:00"/>
    <s v="G383"/>
    <x v="8"/>
    <s v="252383A"/>
    <x v="70"/>
    <x v="70"/>
    <s v="Regulators - Blanket - King"/>
    <n v="589.99"/>
  </r>
  <r>
    <n v="202602"/>
    <s v="032"/>
    <s v="16025.0106-Plant in Serv-Delay Plnt"/>
    <s v="XX"/>
    <s v="XX"/>
    <s v="0000"/>
    <s v="00000"/>
    <s v="Non Unitized"/>
    <s v="Non-unitized"/>
    <s v="Regulators - Blanket - Nog"/>
    <s v="Addition"/>
    <s v="Addition-NonUnit"/>
    <d v="2026-02-01T00:00:00"/>
    <d v="2026-02-01T00:00:00"/>
    <s v="G383"/>
    <x v="8"/>
    <s v="256383A"/>
    <x v="74"/>
    <x v="74"/>
    <s v="Regulators - Blanket - Nog"/>
    <n v="193.37"/>
  </r>
  <r>
    <n v="202602"/>
    <s v="032"/>
    <s v="16025.0106-Plant in Serv-Delay Plnt"/>
    <s v="XX"/>
    <s v="XX"/>
    <s v="0000"/>
    <s v="00000"/>
    <s v="Non Unitized"/>
    <s v="Non-unitized"/>
    <s v="Regulators - Blanket - SL"/>
    <s v="Addition"/>
    <s v="Addition-NonUnit"/>
    <d v="2026-02-01T00:00:00"/>
    <d v="2026-02-01T00:00:00"/>
    <s v="G383"/>
    <x v="8"/>
    <s v="257383A"/>
    <x v="73"/>
    <x v="73"/>
    <s v="Regulators - Blanket - SL"/>
    <n v="1687.82"/>
  </r>
  <r>
    <n v="202602"/>
    <s v="032"/>
    <s v="16025.0106-Plant in Serv-Delay Plnt"/>
    <s v="XX"/>
    <s v="XX"/>
    <s v="0000"/>
    <s v="00000"/>
    <s v="Non Unitized"/>
    <s v="Non-unitized"/>
    <s v="Regulators - Blanket - Verde"/>
    <s v="Addition"/>
    <s v="Addition-NonUnit"/>
    <d v="2026-01-01T00:00:00"/>
    <d v="2026-01-01T00:00:00"/>
    <s v="G383"/>
    <x v="8"/>
    <s v="255383A"/>
    <x v="72"/>
    <x v="72"/>
    <s v="Regulators - Blanket - Verde"/>
    <n v="747.75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3"/>
    <x v="8"/>
    <s v="255383A"/>
    <x v="72"/>
    <x v="72"/>
    <s v="Regulators - Blanket - Verde"/>
    <n v="-1912.13"/>
  </r>
  <r>
    <n v="202603"/>
    <s v="032"/>
    <s v="16025.0106-Plant in Serv-Delay Plnt"/>
    <s v="XX"/>
    <s v="XX"/>
    <s v="0000"/>
    <s v="00000"/>
    <s v="Non Unitized"/>
    <s v="Non-unitized"/>
    <s v="Regulators - Blanket - Pres"/>
    <s v="Addition"/>
    <s v="Addition-NonUnit"/>
    <d v="2026-03-01T00:00:00"/>
    <d v="2026-03-01T00:00:00"/>
    <s v="G383"/>
    <x v="8"/>
    <s v="253383A"/>
    <x v="71"/>
    <x v="71"/>
    <s v="Regulators - Blanket - Pres"/>
    <n v="42.68"/>
  </r>
  <r>
    <n v="202603"/>
    <s v="032"/>
    <s v="16025.0106-Plant in Serv-Delay Plnt"/>
    <s v="XX"/>
    <s v="XX"/>
    <s v="0000"/>
    <s v="00000"/>
    <s v="Non Unitized"/>
    <s v="Non-unitized"/>
    <s v="Regulators - Blanket - SL"/>
    <s v="Addition"/>
    <s v="Addition-NonUnit"/>
    <d v="2026-02-01T00:00:00"/>
    <d v="2026-02-01T00:00:00"/>
    <s v="G383"/>
    <x v="8"/>
    <s v="257383A"/>
    <x v="73"/>
    <x v="73"/>
    <s v="Regulators - Blanket - SL"/>
    <n v="3856.1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3"/>
    <x v="8"/>
    <s v="255383A"/>
    <x v="72"/>
    <x v="72"/>
    <s v="Regulators - Blanket - Verde"/>
    <n v="-747.75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83"/>
    <x v="8"/>
    <s v="251383A"/>
    <x v="69"/>
    <x v="69"/>
    <s v="Regulators - Blanket - Flag"/>
    <n v="-1474.98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83"/>
    <x v="8"/>
    <s v="252383A"/>
    <x v="70"/>
    <x v="70"/>
    <s v="Regulators - Blanket - King"/>
    <n v="-589.99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83"/>
    <x v="8"/>
    <s v="256383A"/>
    <x v="74"/>
    <x v="74"/>
    <s v="Regulators - Blanket - Nog"/>
    <n v="-193.37"/>
  </r>
  <r>
    <n v="2026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2-01T00:00:00"/>
    <d v="2026-02-01T00:00:00"/>
    <s v="G383"/>
    <x v="8"/>
    <s v="257383A"/>
    <x v="73"/>
    <x v="73"/>
    <s v="Regulators - Blanket - SL"/>
    <n v="-1687.82"/>
  </r>
  <r>
    <n v="202510"/>
    <s v="032"/>
    <s v="16025.0106-Plant in Serv-Delay Plnt"/>
    <s v="XX"/>
    <s v="XX"/>
    <s v="0000"/>
    <s v="00000"/>
    <s v="Non Unitized"/>
    <s v="Non-unitized"/>
    <s v="Regulator Install - Bl - Flag"/>
    <s v="Addition"/>
    <s v="Addition-NonUnit"/>
    <d v="2025-10-01T00:00:00"/>
    <d v="2025-10-01T00:00:00"/>
    <s v="G384"/>
    <x v="9"/>
    <s v="251384A"/>
    <x v="75"/>
    <x v="75"/>
    <s v="Regulator Install - Bl - Flag"/>
    <n v="1985.82"/>
  </r>
  <r>
    <n v="202510"/>
    <s v="032"/>
    <s v="16025.0106-Plant in Serv-Delay Plnt"/>
    <s v="XX"/>
    <s v="XX"/>
    <s v="0000"/>
    <s v="00000"/>
    <s v="Non Unitized"/>
    <s v="Non-unitized"/>
    <s v="Regulator Install - Bl - King"/>
    <s v="Addition"/>
    <s v="Addition-NonUnit"/>
    <d v="2025-10-01T00:00:00"/>
    <d v="2025-10-01T00:00:00"/>
    <s v="G384"/>
    <x v="9"/>
    <s v="252384A"/>
    <x v="76"/>
    <x v="76"/>
    <s v="Regulator Install - Bl - King"/>
    <n v="1649.41"/>
  </r>
  <r>
    <n v="202510"/>
    <s v="032"/>
    <s v="16025.0106-Plant in Serv-Delay Plnt"/>
    <s v="XX"/>
    <s v="XX"/>
    <s v="0000"/>
    <s v="00000"/>
    <s v="Non Unitized"/>
    <s v="Non-unitized"/>
    <s v="Regulator Install - Bl - Pres"/>
    <s v="Addition"/>
    <s v="Addition-NonUnit"/>
    <d v="2025-10-01T00:00:00"/>
    <d v="2025-10-01T00:00:00"/>
    <s v="G384"/>
    <x v="9"/>
    <s v="253384A"/>
    <x v="77"/>
    <x v="77"/>
    <s v="Regulator Install - Bl - Pres"/>
    <n v="5172.71"/>
  </r>
  <r>
    <n v="202510"/>
    <s v="032"/>
    <s v="16025.0106-Plant in Serv-Delay Plnt"/>
    <s v="XX"/>
    <s v="XX"/>
    <s v="0000"/>
    <s v="00000"/>
    <s v="Non Unitized"/>
    <s v="Non-unitized"/>
    <s v="Regulator Install - Bl - SL"/>
    <s v="Addition"/>
    <s v="Addition-NonUnit"/>
    <d v="2025-10-01T00:00:00"/>
    <d v="2025-10-01T00:00:00"/>
    <s v="G384"/>
    <x v="9"/>
    <s v="257384A"/>
    <x v="79"/>
    <x v="79"/>
    <s v="Regulator Install - Bl - SL"/>
    <n v="1324.6"/>
  </r>
  <r>
    <n v="202510"/>
    <s v="032"/>
    <s v="16025.0106-Plant in Serv-Delay Plnt"/>
    <s v="XX"/>
    <s v="XX"/>
    <s v="0000"/>
    <s v="00000"/>
    <s v="Non Unitized"/>
    <s v="Non-unitized"/>
    <s v="Regulator Install- Bl - Verde"/>
    <s v="Addition"/>
    <s v="Addition-NonUnit"/>
    <d v="2025-10-01T00:00:00"/>
    <d v="2025-10-01T00:00:00"/>
    <s v="G384"/>
    <x v="9"/>
    <s v="255384A"/>
    <x v="78"/>
    <x v="78"/>
    <s v="Regulator Install- Bl - Verde"/>
    <n v="1684.17"/>
  </r>
  <r>
    <n v="202511"/>
    <s v="032"/>
    <s v="16025.0106-Plant in Serv-Delay Plnt"/>
    <s v="XX"/>
    <s v="XX"/>
    <s v="0000"/>
    <s v="00000"/>
    <s v="Non Unitized"/>
    <s v="Non-unitized"/>
    <s v="Regulator Install - Bl - Flag"/>
    <s v="Addition"/>
    <s v="Addition-NonUnit"/>
    <d v="2025-10-01T00:00:00"/>
    <d v="2025-10-01T00:00:00"/>
    <s v="G384"/>
    <x v="9"/>
    <s v="251384A"/>
    <x v="75"/>
    <x v="75"/>
    <s v="Regulator Install - Bl - Flag"/>
    <n v="424.25"/>
  </r>
  <r>
    <n v="202511"/>
    <s v="032"/>
    <s v="16025.0106-Plant in Serv-Delay Plnt"/>
    <s v="XX"/>
    <s v="XX"/>
    <s v="0000"/>
    <s v="00000"/>
    <s v="Non Unitized"/>
    <s v="Non-unitized"/>
    <s v="Regulator Install - Bl - King"/>
    <s v="Addition"/>
    <s v="Addition-NonUnit"/>
    <d v="2025-10-01T00:00:00"/>
    <d v="2025-10-01T00:00:00"/>
    <s v="G384"/>
    <x v="9"/>
    <s v="252384A"/>
    <x v="76"/>
    <x v="76"/>
    <s v="Regulator Install - Bl - King"/>
    <n v="1236.17"/>
  </r>
  <r>
    <n v="202511"/>
    <s v="032"/>
    <s v="16025.0106-Plant in Serv-Delay Plnt"/>
    <s v="XX"/>
    <s v="XX"/>
    <s v="0000"/>
    <s v="00000"/>
    <s v="Non Unitized"/>
    <s v="Non-unitized"/>
    <s v="Regulator Install - Bl - Pres"/>
    <s v="Addition"/>
    <s v="Addition-NonUnit"/>
    <d v="2025-10-01T00:00:00"/>
    <d v="2025-10-01T00:00:00"/>
    <s v="G384"/>
    <x v="9"/>
    <s v="253384A"/>
    <x v="77"/>
    <x v="77"/>
    <s v="Regulator Install - Bl - Pres"/>
    <n v="4179.79"/>
  </r>
  <r>
    <n v="202511"/>
    <s v="032"/>
    <s v="16025.0106-Plant in Serv-Delay Plnt"/>
    <s v="XX"/>
    <s v="XX"/>
    <s v="0000"/>
    <s v="00000"/>
    <s v="Non Unitized"/>
    <s v="Non-unitized"/>
    <s v="Regulator Install - Bl - SL"/>
    <s v="Addition"/>
    <s v="Addition-NonUnit"/>
    <d v="2025-10-01T00:00:00"/>
    <d v="2025-10-01T00:00:00"/>
    <s v="G384"/>
    <x v="9"/>
    <s v="257384A"/>
    <x v="79"/>
    <x v="79"/>
    <s v="Regulator Install - Bl - SL"/>
    <n v="1744.72"/>
  </r>
  <r>
    <n v="202511"/>
    <s v="032"/>
    <s v="16025.0106-Plant in Serv-Delay Plnt"/>
    <s v="XX"/>
    <s v="XX"/>
    <s v="0000"/>
    <s v="00000"/>
    <s v="Non Unitized"/>
    <s v="Non-unitized"/>
    <s v="Regulator Install- Bl - Verde"/>
    <s v="Addition"/>
    <s v="Addition-NonUnit"/>
    <d v="2025-10-01T00:00:00"/>
    <d v="2025-10-01T00:00:00"/>
    <s v="G384"/>
    <x v="9"/>
    <s v="255384A"/>
    <x v="78"/>
    <x v="78"/>
    <s v="Regulator Install- Bl - Verde"/>
    <n v="2442.21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1384A"/>
    <x v="75"/>
    <x v="75"/>
    <s v="Regulator Install - Bl - Flag"/>
    <n v="-1985.82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2384A"/>
    <x v="76"/>
    <x v="76"/>
    <s v="Regulator Install - Bl - King"/>
    <n v="-1649.41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3384A"/>
    <x v="77"/>
    <x v="77"/>
    <s v="Regulator Install - Bl - Pres"/>
    <n v="-5172.71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5384A"/>
    <x v="78"/>
    <x v="78"/>
    <s v="Regulator Install- Bl - Verde"/>
    <n v="-1684.17"/>
  </r>
  <r>
    <n v="2025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7384A"/>
    <x v="79"/>
    <x v="79"/>
    <s v="Regulator Install - Bl - SL"/>
    <n v="-1324.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1384A"/>
    <x v="75"/>
    <x v="75"/>
    <s v="Regulator Install - Bl - Flag"/>
    <n v="-424.25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2384A"/>
    <x v="76"/>
    <x v="76"/>
    <s v="Regulator Install - Bl - King"/>
    <n v="-1236.17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3384A"/>
    <x v="77"/>
    <x v="77"/>
    <s v="Regulator Install - Bl - Pres"/>
    <n v="-4179.79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5384A"/>
    <x v="78"/>
    <x v="78"/>
    <s v="Regulator Install- Bl - Verde"/>
    <n v="-2442.21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10-01T00:00:00"/>
    <d v="2025-10-01T00:00:00"/>
    <s v="G384"/>
    <x v="9"/>
    <s v="257384A"/>
    <x v="79"/>
    <x v="79"/>
    <s v="Regulator Install - Bl - SL"/>
    <n v="-1744.72"/>
  </r>
  <r>
    <n v="202601"/>
    <s v="032"/>
    <s v="16025.0106-Plant in Serv-Delay Plnt"/>
    <s v="XX"/>
    <s v="XX"/>
    <s v="0000"/>
    <s v="00000"/>
    <s v="Non Unitized"/>
    <s v="Non-unitized"/>
    <s v="Regulator Install - Bl - Flag"/>
    <s v="Addition"/>
    <s v="Addition-NonUnit"/>
    <d v="2026-01-01T00:00:00"/>
    <d v="2026-01-01T00:00:00"/>
    <s v="G384"/>
    <x v="9"/>
    <s v="251384A"/>
    <x v="75"/>
    <x v="75"/>
    <s v="Regulator Install - Bl - Flag"/>
    <n v="429.27"/>
  </r>
  <r>
    <n v="202601"/>
    <s v="032"/>
    <s v="16025.0106-Plant in Serv-Delay Plnt"/>
    <s v="XX"/>
    <s v="XX"/>
    <s v="0000"/>
    <s v="00000"/>
    <s v="Non Unitized"/>
    <s v="Non-unitized"/>
    <s v="Regulator Install - Bl - King"/>
    <s v="Addition"/>
    <s v="Addition-NonUnit"/>
    <d v="2026-01-01T00:00:00"/>
    <d v="2026-01-01T00:00:00"/>
    <s v="G384"/>
    <x v="9"/>
    <s v="252384A"/>
    <x v="76"/>
    <x v="76"/>
    <s v="Regulator Install - Bl - King"/>
    <n v="1130.98"/>
  </r>
  <r>
    <n v="202601"/>
    <s v="032"/>
    <s v="16025.0106-Plant in Serv-Delay Plnt"/>
    <s v="XX"/>
    <s v="XX"/>
    <s v="0000"/>
    <s v="00000"/>
    <s v="Non Unitized"/>
    <s v="Non-unitized"/>
    <s v="Regulator Install - Bl - Pres"/>
    <s v="Addition"/>
    <s v="Addition-NonUnit"/>
    <d v="2026-01-01T00:00:00"/>
    <d v="2026-01-01T00:00:00"/>
    <s v="G384"/>
    <x v="9"/>
    <s v="253384A"/>
    <x v="77"/>
    <x v="77"/>
    <s v="Regulator Install - Bl - Pres"/>
    <n v="2395.16"/>
  </r>
  <r>
    <n v="202601"/>
    <s v="032"/>
    <s v="16025.0106-Plant in Serv-Delay Plnt"/>
    <s v="XX"/>
    <s v="XX"/>
    <s v="0000"/>
    <s v="00000"/>
    <s v="Non Unitized"/>
    <s v="Non-unitized"/>
    <s v="Regulator Install - Bl - SL"/>
    <s v="Addition"/>
    <s v="Addition-NonUnit"/>
    <d v="2026-01-01T00:00:00"/>
    <d v="2026-01-01T00:00:00"/>
    <s v="G384"/>
    <x v="9"/>
    <s v="257384A"/>
    <x v="79"/>
    <x v="79"/>
    <s v="Regulator Install - Bl - SL"/>
    <n v="683.13"/>
  </r>
  <r>
    <n v="202601"/>
    <s v="032"/>
    <s v="16025.0106-Plant in Serv-Delay Plnt"/>
    <s v="XX"/>
    <s v="XX"/>
    <s v="0000"/>
    <s v="00000"/>
    <s v="Non Unitized"/>
    <s v="Non-unitized"/>
    <s v="Regulator Install- Bl - Verde"/>
    <s v="Addition"/>
    <s v="Addition-NonUnit"/>
    <d v="2026-01-01T00:00:00"/>
    <d v="2026-01-01T00:00:00"/>
    <s v="G384"/>
    <x v="9"/>
    <s v="255384A"/>
    <x v="78"/>
    <x v="78"/>
    <s v="Regulator Install- Bl - Verde"/>
    <n v="1817.38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4"/>
    <x v="9"/>
    <s v="251384A"/>
    <x v="75"/>
    <x v="75"/>
    <s v="Regulator Install - Bl - Flag"/>
    <n v="-429.27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4"/>
    <x v="9"/>
    <s v="252384A"/>
    <x v="76"/>
    <x v="76"/>
    <s v="Regulator Install - Bl - King"/>
    <n v="-1130.98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4"/>
    <x v="9"/>
    <s v="253384A"/>
    <x v="77"/>
    <x v="77"/>
    <s v="Regulator Install - Bl - Pres"/>
    <n v="-2395.16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4"/>
    <x v="9"/>
    <s v="255384A"/>
    <x v="78"/>
    <x v="78"/>
    <s v="Regulator Install- Bl - Verde"/>
    <n v="-1817.38"/>
  </r>
  <r>
    <n v="2026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6-01-01T00:00:00"/>
    <d v="2026-01-01T00:00:00"/>
    <s v="G384"/>
    <x v="9"/>
    <s v="257384A"/>
    <x v="79"/>
    <x v="79"/>
    <s v="Regulator Install - Bl - SL"/>
    <n v="-683.13"/>
  </r>
  <r>
    <n v="202507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d v="2025-01-01T00:00:00"/>
    <d v="2025-01-01T00:00:00"/>
    <s v="G385"/>
    <x v="10"/>
    <s v="256385A"/>
    <x v="106"/>
    <x v="106"/>
    <s v="Industrial Metering - Nog"/>
    <n v="1004.09"/>
  </r>
  <r>
    <n v="202507"/>
    <s v="032"/>
    <s v="16025.0106-Plant in Serv-Delay Plnt"/>
    <s v="XX"/>
    <s v="XX"/>
    <s v="0000"/>
    <s v="00000"/>
    <s v="Non Unitized"/>
    <s v="Non-unitized"/>
    <s v="METER - 5M @ Blake Ranch Reg Stn"/>
    <s v="Addition"/>
    <s v="Addition-NonUnit"/>
    <d v="2025-07-01T00:00:00"/>
    <d v="2025-04-10T00:00:00"/>
    <s v="G385"/>
    <x v="10"/>
    <s v="DK22500-252379A"/>
    <x v="81"/>
    <x v="81"/>
    <s v="METER - 5M @ Blake Ranch Reg Stn"/>
    <n v="4035.85"/>
  </r>
  <r>
    <n v="202508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5-05-01T00:00:00"/>
    <d v="2025-05-01T00:00:00"/>
    <s v="G385"/>
    <x v="10"/>
    <s v="251385A"/>
    <x v="59"/>
    <x v="59"/>
    <s v="Industrial Metering - Flag"/>
    <n v="13826.93"/>
  </r>
  <r>
    <n v="202508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d v="2025-01-01T00:00:00"/>
    <d v="2025-01-01T00:00:00"/>
    <s v="G385"/>
    <x v="10"/>
    <s v="256385A"/>
    <x v="106"/>
    <x v="106"/>
    <s v="Industrial Metering - Nog"/>
    <n v="157.66999999999999"/>
  </r>
  <r>
    <n v="2025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7-01T00:00:00"/>
    <d v="2025-04-10T00:00:00"/>
    <s v="G385"/>
    <x v="10"/>
    <s v="DK22500-252379A"/>
    <x v="81"/>
    <x v="81"/>
    <s v="METER - 5M @ Blake Ranch Reg Stn"/>
    <n v="-4035.85"/>
  </r>
  <r>
    <n v="202509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d v="2025-05-01T00:00:00"/>
    <d v="2025-05-01T00:00:00"/>
    <s v="G385"/>
    <x v="10"/>
    <s v="253385A"/>
    <x v="55"/>
    <x v="55"/>
    <s v="Industrial Metering - Pres"/>
    <n v="1546.63"/>
  </r>
  <r>
    <n v="2025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1T00:00:00"/>
    <s v="G385"/>
    <x v="10"/>
    <s v="251385A"/>
    <x v="59"/>
    <x v="59"/>
    <s v="Industrial Metering - Flag"/>
    <n v="-14490.23"/>
  </r>
  <r>
    <n v="202510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5-05-01T00:00:00"/>
    <d v="2025-05-01T00:00:00"/>
    <s v="G385"/>
    <x v="10"/>
    <s v="251385A"/>
    <x v="59"/>
    <x v="59"/>
    <s v="Industrial Metering - Flag"/>
    <n v="214.91"/>
  </r>
  <r>
    <n v="2025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6-01T00:00:00"/>
    <d v="2025-06-01T00:00:00"/>
    <s v="G385"/>
    <x v="10"/>
    <s v="255385A"/>
    <x v="61"/>
    <x v="61"/>
    <s v="Industrial Metering - Verde"/>
    <n v="7774.38"/>
  </r>
  <r>
    <n v="202511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5-05-01T00:00:00"/>
    <d v="2025-05-01T00:00:00"/>
    <s v="G385"/>
    <x v="10"/>
    <s v="251385A"/>
    <x v="59"/>
    <x v="59"/>
    <s v="Industrial Metering - Flag"/>
    <n v="18.55"/>
  </r>
  <r>
    <n v="202511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d v="2025-06-01T00:00:00"/>
    <d v="2025-06-01T00:00:00"/>
    <s v="G385"/>
    <x v="10"/>
    <s v="255385A"/>
    <x v="61"/>
    <x v="61"/>
    <s v="Industrial Metering - Verde"/>
    <n v="4922.5"/>
  </r>
  <r>
    <n v="202512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d v="2025-06-01T00:00:00"/>
    <d v="2025-06-01T00:00:00"/>
    <s v="G385"/>
    <x v="10"/>
    <s v="255385A"/>
    <x v="61"/>
    <x v="61"/>
    <s v="Industrial Metering - Verde"/>
    <n v="144.55000000000001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1T00:00:00"/>
    <s v="G385"/>
    <x v="10"/>
    <s v="251385A"/>
    <x v="59"/>
    <x v="59"/>
    <s v="Industrial Metering - Flag"/>
    <n v="-233.46"/>
  </r>
  <r>
    <n v="2025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d v="2025-05-01T00:00:00"/>
    <d v="2025-05-01T00:00:00"/>
    <s v="G385"/>
    <x v="10"/>
    <s v="253385A"/>
    <x v="55"/>
    <x v="55"/>
    <s v="Industrial Metering - Pres"/>
    <n v="-1546.63"/>
  </r>
  <r>
    <n v="202601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6-01-01T00:00:00"/>
    <d v="2026-01-01T00:00:00"/>
    <s v="G385"/>
    <x v="10"/>
    <s v="251385A"/>
    <x v="59"/>
    <x v="59"/>
    <s v="Industrial Metering - Flag"/>
    <n v="604.79999999999995"/>
  </r>
  <r>
    <n v="202601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d v="2026-01-01T00:00:00"/>
    <d v="2026-01-01T00:00:00"/>
    <s v="G385"/>
    <x v="10"/>
    <s v="253385A"/>
    <x v="55"/>
    <x v="55"/>
    <s v="Industrial Metering - Pres"/>
    <n v="200.11"/>
  </r>
  <r>
    <n v="202601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d v="2026-01-01T00:00:00"/>
    <d v="2026-01-01T00:00:00"/>
    <s v="G385"/>
    <x v="10"/>
    <s v="255385A"/>
    <x v="61"/>
    <x v="61"/>
    <s v="Industrial Metering - Verde"/>
    <n v="-28.18"/>
  </r>
  <r>
    <n v="202602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6-01-01T00:00:00"/>
    <d v="2026-01-01T00:00:00"/>
    <s v="G385"/>
    <x v="10"/>
    <s v="251385A"/>
    <x v="59"/>
    <x v="59"/>
    <s v="Industrial Metering - Flag"/>
    <n v="768.02"/>
  </r>
  <r>
    <n v="202602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d v="2026-02-01T00:00:00"/>
    <d v="2026-02-01T00:00:00"/>
    <s v="G385"/>
    <x v="10"/>
    <s v="256385A"/>
    <x v="106"/>
    <x v="106"/>
    <s v="Industrial Metering - Nog"/>
    <n v="134.01"/>
  </r>
  <r>
    <n v="202603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d v="2026-01-01T00:00:00"/>
    <d v="2026-01-01T00:00:00"/>
    <s v="G385"/>
    <x v="10"/>
    <s v="251385A"/>
    <x v="59"/>
    <x v="59"/>
    <s v="Industrial Metering - Flag"/>
    <n v="360.57"/>
  </r>
  <r>
    <n v="202603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d v="2026-02-01T00:00:00"/>
    <d v="2026-02-01T00:00:00"/>
    <s v="G385"/>
    <x v="10"/>
    <s v="256385A"/>
    <x v="106"/>
    <x v="106"/>
    <s v="Industrial Metering - Nog"/>
    <n v="36.43"/>
  </r>
  <r>
    <n v="202507"/>
    <s v="032"/>
    <s v="16025.0106-Plant in Serv-Delay Plnt"/>
    <s v="XX"/>
    <s v="XX"/>
    <s v="0000"/>
    <s v="FLAGA"/>
    <s v="Non Unitized"/>
    <s v="Non-unitized"/>
    <s v="Purchase of 1 LG Red 1.5 ton Mini S"/>
    <s v="Addition"/>
    <s v="Addition-NonUnit"/>
    <d v="2025-07-01T00:00:00"/>
    <d v="2025-04-30T00:00:00"/>
    <s v="G390"/>
    <x v="11"/>
    <s v="DA10360-250900A"/>
    <x v="83"/>
    <x v="83"/>
    <s v="Purchase of 1 LG Red 1.5 ton Mini S"/>
    <n v="7990"/>
  </r>
  <r>
    <n v="202508"/>
    <s v="032"/>
    <s v="16025.0106-Plant in Serv-Delay Plnt"/>
    <s v="XX"/>
    <s v="XX"/>
    <s v="0000"/>
    <s v="FLAGA"/>
    <s v="Non Unitized"/>
    <s v="Non-unitized"/>
    <s v="Purchase of 1 LG Red 1.5 ton Mini S"/>
    <s v="Addition"/>
    <s v="Addition-NonUnit"/>
    <d v="2025-07-01T00:00:00"/>
    <d v="2025-04-30T00:00:00"/>
    <s v="G390"/>
    <x v="11"/>
    <s v="DA10360-250900A"/>
    <x v="83"/>
    <x v="83"/>
    <s v="Purchase of 1 LG Red 1.5 ton Mini S"/>
    <n v="-878.9"/>
  </r>
  <r>
    <n v="202508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3-12T00:00:00"/>
    <s v="G390"/>
    <x v="11"/>
    <s v="DP11085-253900A"/>
    <x v="82"/>
    <x v="82"/>
    <s v="Installing a new Rudd Furnaces/AC f"/>
    <n v="-12440.57"/>
  </r>
  <r>
    <n v="202508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3-12T00:00:00"/>
    <s v="G390"/>
    <x v="11"/>
    <s v="DP11086-253900A"/>
    <x v="82"/>
    <x v="82"/>
    <s v="Replace Sprinkler System for Presco"/>
    <n v="-7339.85"/>
  </r>
  <r>
    <n v="202509"/>
    <s v="032"/>
    <s v="16025.0106-Plant in Serv-Delay Plnt"/>
    <s v="XX"/>
    <s v="XX"/>
    <s v="0000"/>
    <s v="FLAGA"/>
    <s v="Non Unitized"/>
    <s v="Non-unitized"/>
    <s v="New and complete additions to Flags"/>
    <s v="Addition"/>
    <s v="Addition-NonUnit"/>
    <d v="2025-09-01T00:00:00"/>
    <d v="2025-07-30T00:00:00"/>
    <s v="G390"/>
    <x v="11"/>
    <s v="DF10756-251900A"/>
    <x v="85"/>
    <x v="85"/>
    <s v="New and complete additions to Flags"/>
    <n v="240072.33"/>
  </r>
  <r>
    <n v="202509"/>
    <s v="032"/>
    <s v="16025.0106-Plant in Serv-Delay Plnt"/>
    <s v="XX"/>
    <s v="XX"/>
    <s v="0000"/>
    <s v="FLAGA"/>
    <s v="Non Unitized"/>
    <s v="Non-unitized"/>
    <s v="Work Order Addition"/>
    <s v="Addition"/>
    <s v="Addition-Unit"/>
    <d v="2025-07-01T00:00:00"/>
    <d v="2025-04-30T00:00:00"/>
    <s v="G390"/>
    <x v="11"/>
    <s v="DA10360-250900A"/>
    <x v="83"/>
    <x v="83"/>
    <s v="Purchase of 1 LG Red 1.5 ton Mini S"/>
    <n v="-7111.1"/>
  </r>
  <r>
    <n v="202509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2T00:00:00"/>
    <s v="G390"/>
    <x v="11"/>
    <s v="DP11083-253900A"/>
    <x v="82"/>
    <x v="82"/>
    <s v="Prescott Phase 1 New Offices Adding"/>
    <n v="-132766.41"/>
  </r>
  <r>
    <n v="202509"/>
    <s v="032"/>
    <s v="16025.0106-Plant in Serv-Delay Plnt"/>
    <s v="XX"/>
    <s v="XX"/>
    <s v="0000"/>
    <s v="SHOWL"/>
    <s v="Non Unitized"/>
    <s v="Non-unitized"/>
    <s v="Work Order Addition"/>
    <s v="Addition"/>
    <s v="Addition-Unit"/>
    <d v="2025-06-01T00:00:00"/>
    <d v="2025-05-28T00:00:00"/>
    <s v="G390"/>
    <x v="11"/>
    <s v="DL10460-257900A"/>
    <x v="84"/>
    <x v="84"/>
    <s v="Installing new completed seperating"/>
    <n v="-7399.96"/>
  </r>
  <r>
    <n v="202509"/>
    <s v="032"/>
    <s v="16025.0106-Plant in Serv-Delay Plnt"/>
    <s v="XX"/>
    <s v="XX"/>
    <s v="0000"/>
    <s v="SHOWL"/>
    <s v="Non Unitized"/>
    <s v="Non-unitized"/>
    <s v="Work Order Addition"/>
    <s v="Addition"/>
    <s v="Addition-Unit"/>
    <d v="2025-06-01T00:00:00"/>
    <d v="2025-05-30T00:00:00"/>
    <s v="G390"/>
    <x v="11"/>
    <s v="DL10461-257900A"/>
    <x v="84"/>
    <x v="84"/>
    <s v="Installing Three New High Efficienc"/>
    <n v="-14694.63"/>
  </r>
  <r>
    <n v="202510"/>
    <s v="032"/>
    <s v="16025.0106-Plant in Serv-Delay Plnt"/>
    <s v="XX"/>
    <s v="XX"/>
    <s v="0000"/>
    <s v="FLAGA"/>
    <s v="Non Unitized"/>
    <s v="Non-unitized"/>
    <s v="New and complete additions to Flags"/>
    <s v="Addition"/>
    <s v="Addition-NonUnit"/>
    <d v="2025-09-01T00:00:00"/>
    <d v="2025-07-30T00:00:00"/>
    <s v="G390"/>
    <x v="11"/>
    <s v="DF10756-251900A"/>
    <x v="85"/>
    <x v="85"/>
    <s v="New and complete additions to Flags"/>
    <n v="-41752.28"/>
  </r>
  <r>
    <n v="202510"/>
    <s v="032"/>
    <s v="16025.0106-Plant in Serv-Delay Plnt"/>
    <s v="XX"/>
    <s v="XX"/>
    <s v="0000"/>
    <s v="PRESC"/>
    <s v="Non Unitized"/>
    <s v="Non-unitized"/>
    <s v="Installing New Mini Split Heat Pump"/>
    <s v="Addition"/>
    <s v="Addition-NonUnit"/>
    <d v="2025-10-01T00:00:00"/>
    <d v="2025-10-31T00:00:00"/>
    <s v="G390"/>
    <x v="11"/>
    <s v="DP11091-253900A"/>
    <x v="82"/>
    <x v="82"/>
    <s v="Installing New Mini Split Heat Pump"/>
    <n v="9450"/>
  </r>
  <r>
    <n v="202510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2-01T00:00:00"/>
    <d v="2025-02-25T00:00:00"/>
    <s v="G390"/>
    <x v="11"/>
    <s v="DP11081-253900A"/>
    <x v="82"/>
    <x v="82"/>
    <s v="Materials Storage Lot Landscaping a"/>
    <n v="-385736.48"/>
  </r>
  <r>
    <n v="202511"/>
    <s v="032"/>
    <s v="16025.0106-Plant in Serv-Delay Plnt"/>
    <s v="XX"/>
    <s v="XX"/>
    <s v="0000"/>
    <s v="FLAGA"/>
    <s v="Non Unitized"/>
    <s v="Non-unitized"/>
    <s v="Work Order Addition"/>
    <s v="Addition"/>
    <s v="Addition-Unit"/>
    <d v="2025-09-01T00:00:00"/>
    <d v="2025-07-30T00:00:00"/>
    <s v="G390"/>
    <x v="11"/>
    <s v="DF10756-251900A"/>
    <x v="85"/>
    <x v="85"/>
    <s v="New and complete additions to Flags"/>
    <n v="-198320.05"/>
  </r>
  <r>
    <n v="202511"/>
    <s v="032"/>
    <s v="16025.0106-Plant in Serv-Delay Plnt"/>
    <s v="XX"/>
    <s v="XX"/>
    <s v="0000"/>
    <s v="PRESC"/>
    <s v="Non Unitized"/>
    <s v="Non-unitized"/>
    <s v="Installing New Mini Split Heat Pump"/>
    <s v="Addition"/>
    <s v="Addition-NonUnit"/>
    <d v="2025-10-01T00:00:00"/>
    <d v="2025-10-31T00:00:00"/>
    <s v="G390"/>
    <x v="11"/>
    <s v="DP11091-253900A"/>
    <x v="82"/>
    <x v="82"/>
    <s v="Installing New Mini Split Heat Pump"/>
    <n v="9549.9599999999991"/>
  </r>
  <r>
    <n v="202512"/>
    <s v="032"/>
    <s v="16025.0106-Plant in Serv-Delay Plnt"/>
    <s v="XX"/>
    <s v="XX"/>
    <s v="0000"/>
    <s v="PRESC"/>
    <s v="Non Unitized"/>
    <s v="Non-unitized"/>
    <s v="Replace carpet and vinyl flooring t"/>
    <s v="Addition"/>
    <s v="Addition-NonUnit"/>
    <d v="2025-12-01T00:00:00"/>
    <d v="2025-10-31T00:00:00"/>
    <s v="G390"/>
    <x v="11"/>
    <s v="DP11088-253900A"/>
    <x v="82"/>
    <x v="82"/>
    <s v="Replace carpet and vinyl flooring t"/>
    <n v="425838.87"/>
  </r>
  <r>
    <n v="202512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10-01T00:00:00"/>
    <d v="2025-10-31T00:00:00"/>
    <s v="G390"/>
    <x v="11"/>
    <s v="DP11091-253900A"/>
    <x v="82"/>
    <x v="82"/>
    <s v="Installing New Mini Split Heat Pump"/>
    <n v="-18999.96"/>
  </r>
  <r>
    <n v="202602"/>
    <s v="032"/>
    <s v="16025.0106-Plant in Serv-Delay Plnt"/>
    <s v="XX"/>
    <s v="XX"/>
    <s v="0000"/>
    <s v="COTTN"/>
    <s v="Non Unitized"/>
    <s v="Non-unitized"/>
    <s v="NEW FENCE AROUND COMPANY PROPERTY A"/>
    <s v="Addition"/>
    <s v="Addition-NonUnit"/>
    <d v="2026-02-01T00:00:00"/>
    <d v="2026-01-27T00:00:00"/>
    <s v="G390"/>
    <x v="11"/>
    <s v="DV10350-255900A"/>
    <x v="104"/>
    <x v="104"/>
    <s v="NEW FENCE AROUND COMPANY PROPERTY A"/>
    <n v="20681.88"/>
  </r>
  <r>
    <n v="202603"/>
    <s v="032"/>
    <s v="16025.0106-Plant in Serv-Delay Plnt"/>
    <s v="XX"/>
    <s v="XX"/>
    <s v="0000"/>
    <s v="COTTN"/>
    <s v="Non Unitized"/>
    <s v="Non-unitized"/>
    <s v="NEW FENCE AROUND COMPANY PROPERTY A"/>
    <s v="Addition"/>
    <s v="Addition-NonUnit"/>
    <d v="2026-03-01T00:00:00"/>
    <d v="2026-01-27T00:00:00"/>
    <s v="G390"/>
    <x v="11"/>
    <s v="DV10350-255900A"/>
    <x v="104"/>
    <x v="104"/>
    <s v="NEW FENCE AROUND COMPANY PROPERTY A"/>
    <n v="1720.15"/>
  </r>
  <r>
    <n v="202603"/>
    <s v="032"/>
    <s v="16025.0106-Plant in Serv-Delay Plnt"/>
    <s v="XX"/>
    <s v="XX"/>
    <s v="0000"/>
    <s v="PRESC"/>
    <s v="Non Unitized"/>
    <s v="Non-unitized"/>
    <s v="Replace carpet and vinyl flooring t"/>
    <s v="Addition"/>
    <s v="Addition-NonUnit"/>
    <d v="2026-03-01T00:00:00"/>
    <d v="2025-10-31T00:00:00"/>
    <s v="G390"/>
    <x v="11"/>
    <s v="DP11088-253900A"/>
    <x v="82"/>
    <x v="82"/>
    <s v="Replace carpet and vinyl flooring t"/>
    <n v="21913.89"/>
  </r>
  <r>
    <n v="202508"/>
    <s v="032"/>
    <s v="16025.0106-Plant in Serv-Delay Plnt"/>
    <s v="NT"/>
    <s v="NT"/>
    <s v="0000"/>
    <s v="FLAGA"/>
    <s v="Non Unitized"/>
    <s v="Non-unitized"/>
    <s v="Comp Equip - UNSG"/>
    <s v="Addition"/>
    <s v="Addition-NonUnit"/>
    <d v="2025-08-01T00:00:00"/>
    <d v="2025-08-01T00:00:00"/>
    <s v="G391"/>
    <x v="12"/>
    <s v="250912A"/>
    <x v="87"/>
    <x v="87"/>
    <s v="Comp Equip - UNSG"/>
    <n v="3499.82"/>
  </r>
  <r>
    <n v="202509"/>
    <s v="032"/>
    <s v="16025.0106-Plant in Serv-Delay Plnt"/>
    <s v="NT"/>
    <s v="NT"/>
    <s v="0000"/>
    <s v="FLAGA"/>
    <s v="Non Unitized"/>
    <s v="Non-unitized"/>
    <s v="Work Order Addition"/>
    <s v="Addition"/>
    <s v="Addition-Unit"/>
    <d v="2025-08-01T00:00:00"/>
    <d v="2025-08-01T00:00:00"/>
    <s v="G391"/>
    <x v="12"/>
    <s v="250912A"/>
    <x v="87"/>
    <x v="87"/>
    <s v="Comp Equip - UNSG"/>
    <n v="-3499.82"/>
  </r>
  <r>
    <n v="202510"/>
    <s v="032"/>
    <s v="16025.0106-Plant in Serv-Delay Plnt"/>
    <s v="NT"/>
    <s v="NT"/>
    <s v="0000"/>
    <s v="FLAGA"/>
    <s v="Non Unitized"/>
    <s v="Non-unitized"/>
    <s v="Comp Equip - UNSG"/>
    <s v="Addition"/>
    <s v="Addition-NonUnit"/>
    <d v="2025-08-01T00:00:00"/>
    <d v="2025-08-01T00:00:00"/>
    <s v="G391"/>
    <x v="12"/>
    <s v="250912A"/>
    <x v="87"/>
    <x v="87"/>
    <s v="Comp Equip - UNSG"/>
    <n v="3500.41"/>
  </r>
  <r>
    <n v="202511"/>
    <s v="032"/>
    <s v="16025.0106-Plant in Serv-Delay Plnt"/>
    <s v="CP"/>
    <s v="CP"/>
    <s v="0000"/>
    <s v="FLAGA"/>
    <s v="Non Unitized"/>
    <s v="Non-unitized"/>
    <s v="Network IT Equip - UNSG"/>
    <s v="Addition"/>
    <s v="Addition-NonUnit"/>
    <d v="2025-11-01T00:00:00"/>
    <d v="2025-11-01T00:00:00"/>
    <s v="G391"/>
    <x v="12"/>
    <s v="250916A"/>
    <x v="86"/>
    <x v="86"/>
    <s v="Network IT Equip - UNSG"/>
    <n v="523.67999999999995"/>
  </r>
  <r>
    <n v="202511"/>
    <s v="032"/>
    <s v="16025.0106-Plant in Serv-Delay Plnt"/>
    <s v="NT"/>
    <s v="NT"/>
    <s v="0000"/>
    <s v="FLAGA"/>
    <s v="Non Unitized"/>
    <s v="Non-unitized"/>
    <s v="Comp Equip - UNSG"/>
    <s v="Addition"/>
    <s v="Addition-NonUnit"/>
    <d v="2025-08-01T00:00:00"/>
    <d v="2025-08-01T00:00:00"/>
    <s v="G391"/>
    <x v="12"/>
    <s v="250912A"/>
    <x v="87"/>
    <x v="87"/>
    <s v="Comp Equip - UNSG"/>
    <n v="11143.44"/>
  </r>
  <r>
    <n v="202511"/>
    <s v="032"/>
    <s v="16025.0106-Plant in Serv-Delay Plnt"/>
    <s v="NT"/>
    <s v="NT"/>
    <s v="0000"/>
    <s v="FLAGA"/>
    <s v="Non Unitized"/>
    <s v="Non-unitized"/>
    <s v="Work Order Addition"/>
    <s v="Addition"/>
    <s v="Addition-Unit"/>
    <d v="2025-08-01T00:00:00"/>
    <d v="2025-08-01T00:00:00"/>
    <s v="G391"/>
    <x v="12"/>
    <s v="250912A"/>
    <x v="87"/>
    <x v="87"/>
    <s v="Comp Equip - UNSG"/>
    <n v="-3500.41"/>
  </r>
  <r>
    <n v="202512"/>
    <s v="032"/>
    <s v="16025.0106-Plant in Serv-Delay Plnt"/>
    <s v="CP"/>
    <s v="CP"/>
    <s v="0000"/>
    <s v="FLAGA"/>
    <s v="Non Unitized"/>
    <s v="Non-unitized"/>
    <s v="Work Order Addition"/>
    <s v="Addition"/>
    <s v="Addition-Unit"/>
    <d v="2025-11-01T00:00:00"/>
    <d v="2025-11-01T00:00:00"/>
    <s v="G391"/>
    <x v="12"/>
    <s v="250916A"/>
    <x v="86"/>
    <x v="86"/>
    <s v="Network IT Equip - UNSG"/>
    <n v="-523.67999999999995"/>
  </r>
  <r>
    <n v="202512"/>
    <s v="032"/>
    <s v="16025.0106-Plant in Serv-Delay Plnt"/>
    <s v="NT"/>
    <s v="NT"/>
    <s v="0000"/>
    <s v="COTTN"/>
    <s v="Non Unitized"/>
    <s v="Non-unitized"/>
    <s v="2025- ND System Infrastructure Grow"/>
    <s v="Addition"/>
    <s v="Addition-NonUnit"/>
    <d v="2025-12-01T00:00:00"/>
    <d v="2025-12-16T00:00:00"/>
    <s v="G391"/>
    <x v="12"/>
    <s v="DA10357-250961B"/>
    <x v="107"/>
    <x v="107"/>
    <s v="2025- ND System Infrastructure Grow"/>
    <n v="84610.51"/>
  </r>
  <r>
    <n v="202512"/>
    <s v="032"/>
    <s v="16025.0106-Plant in Serv-Delay Plnt"/>
    <s v="NT"/>
    <s v="NT"/>
    <s v="0000"/>
    <s v="FLAGA"/>
    <s v="Non Unitized"/>
    <s v="Non-unitized"/>
    <s v="Work Order Addition"/>
    <s v="Addition"/>
    <s v="Addition-Unit"/>
    <d v="2025-08-01T00:00:00"/>
    <d v="2025-08-01T00:00:00"/>
    <s v="G391"/>
    <x v="12"/>
    <s v="250912A"/>
    <x v="87"/>
    <x v="87"/>
    <s v="Comp Equip - UNSG"/>
    <n v="-11143.44"/>
  </r>
  <r>
    <n v="202512"/>
    <s v="032"/>
    <s v="16025.0106-Plant in Serv-Delay Plnt"/>
    <s v="NT"/>
    <s v="NT"/>
    <s v="0000"/>
    <s v="FLAGW"/>
    <s v="Non Unitized"/>
    <s v="Non-unitized"/>
    <s v="2025- ND System Infrastructure Grow"/>
    <s v="Addition"/>
    <s v="Addition-NonUnit"/>
    <d v="2025-12-01T00:00:00"/>
    <d v="2025-12-16T00:00:00"/>
    <s v="G391"/>
    <x v="12"/>
    <s v="DA10357-250961B"/>
    <x v="107"/>
    <x v="107"/>
    <s v="2025- ND System Infrastructure Grow"/>
    <n v="84610.49"/>
  </r>
  <r>
    <n v="202512"/>
    <s v="032"/>
    <s v="16025.0106-Plant in Serv-Delay Plnt"/>
    <s v="NT"/>
    <s v="NT"/>
    <s v="0000"/>
    <s v="PRESC"/>
    <s v="Non Unitized"/>
    <s v="Non-unitized"/>
    <s v="2025- ND System Infrastructure Grow"/>
    <s v="Addition"/>
    <s v="Addition-NonUnit"/>
    <d v="2025-12-01T00:00:00"/>
    <d v="2025-12-16T00:00:00"/>
    <s v="G391"/>
    <x v="12"/>
    <s v="DA10357-250961B"/>
    <x v="107"/>
    <x v="107"/>
    <s v="2025- ND System Infrastructure Grow"/>
    <n v="84610.51"/>
  </r>
  <r>
    <n v="202512"/>
    <s v="032"/>
    <s v="16025.0106-Plant in Serv-Delay Plnt"/>
    <s v="NT"/>
    <s v="NT"/>
    <s v="0000"/>
    <s v="SHOWL"/>
    <s v="Non Unitized"/>
    <s v="Non-unitized"/>
    <s v="2025- ND System Infrastructure Grow"/>
    <s v="Addition"/>
    <s v="Addition-NonUnit"/>
    <d v="2025-12-01T00:00:00"/>
    <d v="2025-12-16T00:00:00"/>
    <s v="G391"/>
    <x v="12"/>
    <s v="DA10357-250961B"/>
    <x v="107"/>
    <x v="107"/>
    <s v="2025- ND System Infrastructure Grow"/>
    <n v="84610.51"/>
  </r>
  <r>
    <n v="202601"/>
    <s v="032"/>
    <s v="16025.0106-Plant in Serv-Delay Plnt"/>
    <s v="NT"/>
    <s v="NT"/>
    <s v="0000"/>
    <s v="FLAGA"/>
    <s v="Non Unitized"/>
    <s v="Non-unitized"/>
    <s v="Comp Equip - UNSG"/>
    <s v="Addition"/>
    <s v="Addition-NonUnit"/>
    <d v="2026-01-01T00:00:00"/>
    <d v="2026-01-01T00:00:00"/>
    <s v="G391"/>
    <x v="12"/>
    <s v="250912A"/>
    <x v="87"/>
    <x v="87"/>
    <s v="Comp Equip - UNSG"/>
    <n v="3594.56"/>
  </r>
  <r>
    <n v="202602"/>
    <s v="032"/>
    <s v="16025.0106-Plant in Serv-Delay Plnt"/>
    <s v="NT"/>
    <s v="NT"/>
    <s v="0000"/>
    <s v="FLAGA"/>
    <s v="Non Unitized"/>
    <s v="Non-unitized"/>
    <s v="Work Order Addition"/>
    <s v="Addition"/>
    <s v="Addition-Unit"/>
    <d v="2026-01-01T00:00:00"/>
    <d v="2026-01-01T00:00:00"/>
    <s v="G391"/>
    <x v="12"/>
    <s v="250912A"/>
    <x v="87"/>
    <x v="87"/>
    <s v="Comp Equip - UNSG"/>
    <n v="-3594.56"/>
  </r>
  <r>
    <n v="202603"/>
    <s v="032"/>
    <s v="16025.0106-Plant in Serv-Delay Plnt"/>
    <s v="OE"/>
    <s v="OE"/>
    <s v="0000"/>
    <s v="PRESC"/>
    <s v="Non Unitized"/>
    <s v="Non-unitized"/>
    <s v="Replace carpet and vinyl flooring t"/>
    <s v="Addition"/>
    <s v="Addition-NonUnit"/>
    <d v="2026-03-01T00:00:00"/>
    <d v="2025-10-31T00:00:00"/>
    <s v="G391"/>
    <x v="12"/>
    <s v="DP11088-253900A"/>
    <x v="82"/>
    <x v="82"/>
    <s v="Replace carpet and vinyl flooring t"/>
    <n v="447.22"/>
  </r>
  <r>
    <n v="202507"/>
    <s v="032"/>
    <s v="16025.0106-Plant in Serv-Delay Plnt"/>
    <s v="C1"/>
    <s v="C1"/>
    <s v="0000"/>
    <s v="00000"/>
    <s v="Non Unitized"/>
    <s v="Non-unitized"/>
    <s v="Gas Service Tech Truck Unit 10477"/>
    <s v="Addition"/>
    <s v="Addition-NonUnit"/>
    <d v="2025-07-01T00:00:00"/>
    <d v="2025-07-21T00:00:00"/>
    <s v="G392"/>
    <x v="13"/>
    <s v="DA10337-250000A"/>
    <x v="89"/>
    <x v="89"/>
    <s v="Gas Service Tech Truck Unit 10477"/>
    <n v="59852.53"/>
  </r>
  <r>
    <n v="202507"/>
    <s v="032"/>
    <s v="16025.0106-Plant in Serv-Delay Plnt"/>
    <s v="C1"/>
    <s v="C1"/>
    <s v="0000"/>
    <s v="00000"/>
    <s v="Non Unitized"/>
    <s v="Non-unitized"/>
    <s v="Gas Service Tech Truck Unit 10478"/>
    <s v="Addition"/>
    <s v="Addition-NonUnit"/>
    <d v="2025-07-01T00:00:00"/>
    <d v="2025-07-29T00:00:00"/>
    <s v="G392"/>
    <x v="13"/>
    <s v="DA10339-250000A"/>
    <x v="89"/>
    <x v="89"/>
    <s v="Gas Service Tech Truck Unit 10478"/>
    <n v="47284.84"/>
  </r>
  <r>
    <n v="202507"/>
    <s v="032"/>
    <s v="16025.0106-Plant in Serv-Delay Plnt"/>
    <s v="C2"/>
    <s v="C2"/>
    <s v="0000"/>
    <s v="00000"/>
    <s v="Non Unitized"/>
    <s v="Non-unitized"/>
    <s v="Truck 3/4 Ton 4x4 CC SB - New unit"/>
    <s v="Addition"/>
    <s v="Addition-NonUnit"/>
    <d v="2025-07-01T00:00:00"/>
    <d v="2025-07-18T00:00:00"/>
    <s v="G392"/>
    <x v="13"/>
    <s v="DA10324-250000A"/>
    <x v="89"/>
    <x v="89"/>
    <s v="Truck 3/4 Ton 4x4 CC SB - New unit"/>
    <n v="65384.76"/>
  </r>
  <r>
    <n v="202507"/>
    <s v="032"/>
    <s v="16025.0106-Plant in Serv-Delay Plnt"/>
    <s v="C9"/>
    <s v="C9"/>
    <s v="0000"/>
    <s v="00000"/>
    <s v="Non Unitized"/>
    <s v="Non-unitized"/>
    <s v="Late Charge Unitization"/>
    <s v="Addition"/>
    <s v="Addition-Unit"/>
    <d v="2025-05-01T00:00:00"/>
    <d v="2025-05-06T00:00:00"/>
    <s v="G392"/>
    <x v="13"/>
    <s v="DA10316-250000A"/>
    <x v="89"/>
    <x v="89"/>
    <s v="Vacuum Trailer - New Unit 90296"/>
    <n v="-50.75"/>
  </r>
  <r>
    <n v="202507"/>
    <s v="032"/>
    <s v="16025.0106-Plant in Serv-Delay Plnt"/>
    <s v="C9"/>
    <s v="C9"/>
    <s v="0000"/>
    <s v="00000"/>
    <s v="Non Unitized"/>
    <s v="Non-unitized"/>
    <s v="Late Charge Unitization"/>
    <s v="Addition"/>
    <s v="Addition-Unit"/>
    <d v="2025-05-01T00:00:00"/>
    <d v="2025-05-06T00:00:00"/>
    <s v="G392"/>
    <x v="13"/>
    <s v="DA10317-250000A"/>
    <x v="89"/>
    <x v="89"/>
    <s v="Vacuum Trailer - New Unit 90297"/>
    <n v="-101.5"/>
  </r>
  <r>
    <n v="202507"/>
    <s v="032"/>
    <s v="16025.0106-Plant in Serv-Delay Plnt"/>
    <s v="C9"/>
    <s v="C9"/>
    <s v="0000"/>
    <s v="00000"/>
    <s v="Non Unitized"/>
    <s v="Non-unitized"/>
    <s v="Vacuum Trailer - New Unit 90297"/>
    <s v="Addition"/>
    <s v="Addition-NonUnit"/>
    <d v="2025-05-01T00:00:00"/>
    <d v="2025-05-06T00:00:00"/>
    <s v="G392"/>
    <x v="13"/>
    <s v="DA10317-250000A"/>
    <x v="89"/>
    <x v="89"/>
    <s v="Vacuum Trailer - New Unit 90297"/>
    <n v="50.75"/>
  </r>
  <r>
    <n v="202508"/>
    <s v="032"/>
    <s v="16025.0106-Plant in Serv-Delay Plnt"/>
    <s v="C1"/>
    <s v="C1"/>
    <s v="0000"/>
    <s v="00000"/>
    <s v="Non Unitized"/>
    <s v="Non-unitized"/>
    <s v="Gas Service Tech Truck Unit 10477"/>
    <s v="Addition"/>
    <s v="Addition-NonUnit"/>
    <d v="2025-07-01T00:00:00"/>
    <d v="2025-07-21T00:00:00"/>
    <s v="G392"/>
    <x v="13"/>
    <s v="DA10337-250000A"/>
    <x v="89"/>
    <x v="89"/>
    <s v="Gas Service Tech Truck Unit 10477"/>
    <n v="110.06"/>
  </r>
  <r>
    <n v="202508"/>
    <s v="032"/>
    <s v="16025.0106-Plant in Serv-Delay Plnt"/>
    <s v="C1"/>
    <s v="C1"/>
    <s v="0000"/>
    <s v="00000"/>
    <s v="Non Unitized"/>
    <s v="Non-unitized"/>
    <s v="Gas Service Tech Truck Unit 10478"/>
    <s v="Addition"/>
    <s v="Addition-NonUnit"/>
    <d v="2025-07-01T00:00:00"/>
    <d v="2025-07-29T00:00:00"/>
    <s v="G392"/>
    <x v="13"/>
    <s v="DA10339-250000A"/>
    <x v="89"/>
    <x v="89"/>
    <s v="Gas Service Tech Truck Unit 10478"/>
    <n v="1155.4000000000001"/>
  </r>
  <r>
    <n v="202508"/>
    <s v="032"/>
    <s v="16025.0106-Plant in Serv-Delay Plnt"/>
    <s v="C2"/>
    <s v="C2"/>
    <s v="0000"/>
    <s v="00000"/>
    <s v="Non Unitized"/>
    <s v="Non-unitized"/>
    <s v="Truck 3/4 Ton 4x4 CC SB - New unit"/>
    <s v="Addition"/>
    <s v="Addition-NonUnit"/>
    <d v="2025-07-01T00:00:00"/>
    <d v="2025-07-18T00:00:00"/>
    <s v="G392"/>
    <x v="13"/>
    <s v="DA10324-250000A"/>
    <x v="89"/>
    <x v="89"/>
    <s v="Truck 3/4 Ton 4x4 CC SB - New unit"/>
    <n v="990.48"/>
  </r>
  <r>
    <n v="202508"/>
    <s v="032"/>
    <s v="16025.0106-Plant in Serv-Delay Plnt"/>
    <s v="C3"/>
    <s v="C3"/>
    <s v="0000"/>
    <s v="00000"/>
    <s v="Non Unitized"/>
    <s v="Non-unitized"/>
    <s v="1 Ton 4x4 EC Gas Service Tech Truck"/>
    <s v="Addition"/>
    <s v="Addition-NonUnit"/>
    <d v="2025-08-01T00:00:00"/>
    <d v="2025-07-31T00:00:00"/>
    <s v="G392"/>
    <x v="13"/>
    <s v="DA10240-250000A"/>
    <x v="89"/>
    <x v="89"/>
    <s v="1 Ton 4x4 EC Gas Service Tech Truck"/>
    <n v="93385.49"/>
  </r>
  <r>
    <n v="202508"/>
    <s v="032"/>
    <s v="16025.0106-Plant in Serv-Delay Plnt"/>
    <s v="C3"/>
    <s v="C3"/>
    <s v="0000"/>
    <s v="00000"/>
    <s v="Non Unitized"/>
    <s v="Non-unitized"/>
    <s v="1 Ton 4x4 EC Gas Service Tech Truck"/>
    <s v="Addition"/>
    <s v="Addition-NonUnit"/>
    <d v="2025-08-01T00:00:00"/>
    <d v="2025-08-22T00:00:00"/>
    <s v="G392"/>
    <x v="13"/>
    <s v="DA10239-250000A"/>
    <x v="89"/>
    <x v="89"/>
    <s v="1 Ton 4x4 EC Gas Service Tech Truck"/>
    <n v="97631.06"/>
  </r>
  <r>
    <n v="202508"/>
    <s v="032"/>
    <s v="16025.0106-Plant in Serv-Delay Plnt"/>
    <s v="C3"/>
    <s v="C3"/>
    <s v="0000"/>
    <s v="00000"/>
    <s v="Non Unitized"/>
    <s v="Non-unitized"/>
    <s v="Gas Service Tech Truck Unit 30127"/>
    <s v="Addition"/>
    <s v="Addition-NonUnit"/>
    <d v="2025-08-01T00:00:00"/>
    <d v="2025-08-22T00:00:00"/>
    <s v="G392"/>
    <x v="13"/>
    <s v="DA10338-250000A"/>
    <x v="89"/>
    <x v="89"/>
    <s v="Gas Service Tech Truck Unit 30127"/>
    <n v="83628.25"/>
  </r>
  <r>
    <n v="202508"/>
    <s v="032"/>
    <s v="16025.0106-Plant in Serv-Delay Plnt"/>
    <s v="C9"/>
    <s v="C9"/>
    <s v="0000"/>
    <s v="00000"/>
    <s v="Non Unitized"/>
    <s v="Non-unitized"/>
    <s v="Late Charge Unitization"/>
    <s v="Addition"/>
    <s v="Addition-Unit"/>
    <d v="2025-05-01T00:00:00"/>
    <d v="2025-05-06T00:00:00"/>
    <s v="G392"/>
    <x v="13"/>
    <s v="DA10317-250000A"/>
    <x v="89"/>
    <x v="89"/>
    <s v="Vacuum Trailer - New Unit 90297"/>
    <n v="-50.75"/>
  </r>
  <r>
    <n v="202508"/>
    <s v="032"/>
    <s v="16025.0106-Plant in Serv-Delay Plnt"/>
    <s v="C9"/>
    <s v="C9"/>
    <s v="0000"/>
    <s v="00000"/>
    <s v="Non Unitized"/>
    <s v="Non-unitized"/>
    <s v="Vacuum Trailer - New Unit 90296"/>
    <s v="Addition"/>
    <s v="Addition-NonUnit"/>
    <d v="2025-08-01T00:00:00"/>
    <d v="2025-05-06T00:00:00"/>
    <s v="G392"/>
    <x v="13"/>
    <s v="DA10316-250000A"/>
    <x v="89"/>
    <x v="89"/>
    <s v="Vacuum Trailer - New Unit 90296"/>
    <n v="2041.84"/>
  </r>
  <r>
    <n v="202509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5-07-01T00:00:00"/>
    <d v="2025-07-21T00:00:00"/>
    <s v="G392"/>
    <x v="13"/>
    <s v="DA10337-250000A"/>
    <x v="89"/>
    <x v="89"/>
    <s v="Gas Service Tech Truck Unit 10477"/>
    <n v="-59962.59"/>
  </r>
  <r>
    <n v="202509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5-07-01T00:00:00"/>
    <d v="2025-07-29T00:00:00"/>
    <s v="G392"/>
    <x v="13"/>
    <s v="DA10339-250000A"/>
    <x v="89"/>
    <x v="89"/>
    <s v="Gas Service Tech Truck Unit 10478"/>
    <n v="-48440.24"/>
  </r>
  <r>
    <n v="202509"/>
    <s v="032"/>
    <s v="16025.0106-Plant in Serv-Delay Plnt"/>
    <s v="C2"/>
    <s v="C2"/>
    <s v="0000"/>
    <s v="00000"/>
    <s v="Non Unitized"/>
    <s v="Non-unitized"/>
    <s v="Work Order Addition"/>
    <s v="Addition"/>
    <s v="Addition-Unit"/>
    <d v="2025-07-01T00:00:00"/>
    <d v="2025-07-18T00:00:00"/>
    <s v="G392"/>
    <x v="13"/>
    <s v="DA10324-250000A"/>
    <x v="89"/>
    <x v="89"/>
    <s v="Truck 3/4 Ton 4x4 CC SB - New unit"/>
    <n v="-66375.240000000005"/>
  </r>
  <r>
    <n v="202509"/>
    <s v="032"/>
    <s v="16025.0106-Plant in Serv-Delay Plnt"/>
    <s v="C3"/>
    <s v="C3"/>
    <s v="0000"/>
    <s v="00000"/>
    <s v="Non Unitized"/>
    <s v="Non-unitized"/>
    <s v="1 Ton 4x4 EC Gas Service Tech Truck"/>
    <s v="Addition"/>
    <s v="Addition-NonUnit"/>
    <d v="2025-09-01T00:00:00"/>
    <d v="2025-07-31T00:00:00"/>
    <s v="G392"/>
    <x v="13"/>
    <s v="DA10240-250000A"/>
    <x v="89"/>
    <x v="89"/>
    <s v="1 Ton 4x4 EC Gas Service Tech Truck"/>
    <n v="201.29"/>
  </r>
  <r>
    <n v="202509"/>
    <s v="032"/>
    <s v="16025.0106-Plant in Serv-Delay Plnt"/>
    <s v="C3"/>
    <s v="C3"/>
    <s v="0000"/>
    <s v="00000"/>
    <s v="Non Unitized"/>
    <s v="Non-unitized"/>
    <s v="1 Ton 4x4 EC Gas Service Tech Truck"/>
    <s v="Addition"/>
    <s v="Addition-NonUnit"/>
    <d v="2025-09-01T00:00:00"/>
    <d v="2025-08-22T00:00:00"/>
    <s v="G392"/>
    <x v="13"/>
    <s v="DA10239-250000A"/>
    <x v="89"/>
    <x v="89"/>
    <s v="1 Ton 4x4 EC Gas Service Tech Truck"/>
    <n v="213.04"/>
  </r>
  <r>
    <n v="202509"/>
    <s v="032"/>
    <s v="16025.0106-Plant in Serv-Delay Plnt"/>
    <s v="C3"/>
    <s v="C3"/>
    <s v="0000"/>
    <s v="00000"/>
    <s v="Non Unitized"/>
    <s v="Non-unitized"/>
    <s v="Gas Service Tech Truck Unit 30127"/>
    <s v="Addition"/>
    <s v="Addition-NonUnit"/>
    <d v="2025-09-01T00:00:00"/>
    <d v="2025-08-22T00:00:00"/>
    <s v="G392"/>
    <x v="13"/>
    <s v="DA10338-250000A"/>
    <x v="89"/>
    <x v="89"/>
    <s v="Gas Service Tech Truck Unit 30127"/>
    <n v="1046.21"/>
  </r>
  <r>
    <n v="202509"/>
    <s v="032"/>
    <s v="16025.0106-Plant in Serv-Delay Plnt"/>
    <s v="C9"/>
    <s v="C9"/>
    <s v="0000"/>
    <s v="00000"/>
    <s v="Non Unitized"/>
    <s v="Non-unitized"/>
    <s v="Late Charge Unitization"/>
    <s v="Addition"/>
    <s v="Addition-Unit"/>
    <d v="2025-08-01T00:00:00"/>
    <d v="2025-05-06T00:00:00"/>
    <s v="G392"/>
    <x v="13"/>
    <s v="DA10316-250000A"/>
    <x v="89"/>
    <x v="89"/>
    <s v="Vacuum Trailer - New Unit 90296"/>
    <n v="-2041.84"/>
  </r>
  <r>
    <n v="202510"/>
    <s v="032"/>
    <s v="16025.0106-Plant in Serv-Delay Plnt"/>
    <s v="C3"/>
    <s v="C3"/>
    <s v="0000"/>
    <s v="00000"/>
    <s v="Non Unitized"/>
    <s v="Non-unitized"/>
    <s v="Gas Service Tech Truck Unit 30127"/>
    <s v="Addition"/>
    <s v="Addition-NonUnit"/>
    <d v="2025-09-01T00:00:00"/>
    <d v="2025-08-22T00:00:00"/>
    <s v="G392"/>
    <x v="13"/>
    <s v="DA10338-250000A"/>
    <x v="89"/>
    <x v="89"/>
    <s v="Gas Service Tech Truck Unit 30127"/>
    <n v="1323.28"/>
  </r>
  <r>
    <n v="202510"/>
    <s v="032"/>
    <s v="16025.0106-Plant in Serv-Delay Plnt"/>
    <s v="C3"/>
    <s v="C3"/>
    <s v="0000"/>
    <s v="00000"/>
    <s v="Non Unitized"/>
    <s v="Non-unitized"/>
    <s v="Truck 1-ton CC Diesel CC 4x4 Unit 3"/>
    <s v="Addition"/>
    <s v="Addition-NonUnit"/>
    <d v="2025-10-01T00:00:00"/>
    <d v="2025-09-09T00:00:00"/>
    <s v="G392"/>
    <x v="13"/>
    <s v="DA10341-250000A"/>
    <x v="89"/>
    <x v="89"/>
    <s v="Truck 1-ton CC Diesel CC 4x4 Unit 3"/>
    <n v="86064.4"/>
  </r>
  <r>
    <n v="202510"/>
    <s v="032"/>
    <s v="16025.0106-Plant in Serv-Delay Plnt"/>
    <s v="C9"/>
    <s v="C9"/>
    <s v="0000"/>
    <s v="00000"/>
    <s v="Non Unitized"/>
    <s v="Non-unitized"/>
    <s v="5x10 Welding Trailer - New unit 902"/>
    <s v="Addition"/>
    <s v="Addition-NonUnit"/>
    <d v="2025-10-01T00:00:00"/>
    <d v="2025-10-16T00:00:00"/>
    <s v="G392"/>
    <x v="13"/>
    <s v="DA10313-250000A"/>
    <x v="89"/>
    <x v="89"/>
    <s v="5x10 Welding Trailer - New unit 902"/>
    <n v="6921.07"/>
  </r>
  <r>
    <n v="202510"/>
    <s v="032"/>
    <s v="16025.0106-Plant in Serv-Delay Plnt"/>
    <s v="C9"/>
    <s v="C9"/>
    <s v="0000"/>
    <s v="00000"/>
    <s v="Non Unitized"/>
    <s v="Non-unitized"/>
    <s v="Welding Trailer- Unit 90299"/>
    <s v="Addition"/>
    <s v="Addition-NonUnit"/>
    <d v="2025-10-01T00:00:00"/>
    <d v="2025-10-16T00:00:00"/>
    <s v="G392"/>
    <x v="13"/>
    <s v="DA10325-250000A"/>
    <x v="89"/>
    <x v="89"/>
    <s v="Welding Trailer- Unit 90299"/>
    <n v="6666.58"/>
  </r>
  <r>
    <n v="202511"/>
    <s v="032"/>
    <s v="16025.0106-Plant in Serv-Delay Plnt"/>
    <s v="C1"/>
    <s v="C1"/>
    <s v="0000"/>
    <s v="00000"/>
    <s v="Non Unitized"/>
    <s v="Non-unitized"/>
    <s v="Gas Service Tech Truck Unit 10479"/>
    <s v="Addition"/>
    <s v="Addition-NonUnit"/>
    <d v="2025-11-01T00:00:00"/>
    <d v="2025-10-16T00:00:00"/>
    <s v="G392"/>
    <x v="13"/>
    <s v="DA10340-250000A"/>
    <x v="89"/>
    <x v="89"/>
    <s v="Gas Service Tech Truck Unit 10479"/>
    <n v="56286.39"/>
  </r>
  <r>
    <n v="202511"/>
    <s v="032"/>
    <s v="16025.0106-Plant in Serv-Delay Plnt"/>
    <s v="C3"/>
    <s v="C3"/>
    <s v="0000"/>
    <s v="00000"/>
    <s v="Non Unitized"/>
    <s v="Non-unitized"/>
    <s v="Truck 1-ton CC Diesel CC 4x4 Unit 3"/>
    <s v="Addition"/>
    <s v="Addition-NonUnit"/>
    <d v="2025-10-01T00:00:00"/>
    <d v="2025-09-09T00:00:00"/>
    <s v="G392"/>
    <x v="13"/>
    <s v="DA10341-250000A"/>
    <x v="89"/>
    <x v="89"/>
    <s v="Truck 1-ton CC Diesel CC 4x4 Unit 3"/>
    <n v="134.13"/>
  </r>
  <r>
    <n v="202511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5-08-01T00:00:00"/>
    <d v="2025-07-31T00:00:00"/>
    <s v="G392"/>
    <x v="13"/>
    <s v="DA10240-250000A"/>
    <x v="89"/>
    <x v="89"/>
    <s v="1 Ton 4x4 EC Gas Service Tech Truck"/>
    <n v="-93385.49"/>
  </r>
  <r>
    <n v="202511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5-08-01T00:00:00"/>
    <d v="2025-08-22T00:00:00"/>
    <s v="G392"/>
    <x v="13"/>
    <s v="DA10239-250000A"/>
    <x v="89"/>
    <x v="89"/>
    <s v="1 Ton 4x4 EC Gas Service Tech Truck"/>
    <n v="-97631.06"/>
  </r>
  <r>
    <n v="202511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5-08-01T00:00:00"/>
    <d v="2025-08-22T00:00:00"/>
    <s v="G392"/>
    <x v="13"/>
    <s v="DA10338-250000A"/>
    <x v="89"/>
    <x v="89"/>
    <s v="Gas Service Tech Truck Unit 30127"/>
    <n v="-83628.25"/>
  </r>
  <r>
    <n v="202511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5-09-01T00:00:00"/>
    <d v="2025-07-31T00:00:00"/>
    <s v="G392"/>
    <x v="13"/>
    <s v="DA10240-250000A"/>
    <x v="89"/>
    <x v="89"/>
    <s v="1 Ton 4x4 EC Gas Service Tech Truck"/>
    <n v="-201.29"/>
  </r>
  <r>
    <n v="202511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5-09-01T00:00:00"/>
    <d v="2025-08-22T00:00:00"/>
    <s v="G392"/>
    <x v="13"/>
    <s v="DA10239-250000A"/>
    <x v="89"/>
    <x v="89"/>
    <s v="1 Ton 4x4 EC Gas Service Tech Truck"/>
    <n v="-213.04"/>
  </r>
  <r>
    <n v="202511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5-09-01T00:00:00"/>
    <d v="2025-08-22T00:00:00"/>
    <s v="G392"/>
    <x v="13"/>
    <s v="DA10338-250000A"/>
    <x v="89"/>
    <x v="89"/>
    <s v="Gas Service Tech Truck Unit 30127"/>
    <n v="-2369.4899999999998"/>
  </r>
  <r>
    <n v="202511"/>
    <s v="032"/>
    <s v="16025.0106-Plant in Serv-Delay Plnt"/>
    <s v="C9"/>
    <s v="C9"/>
    <s v="0000"/>
    <s v="00000"/>
    <s v="Non Unitized"/>
    <s v="Non-unitized"/>
    <s v="5x10 Welding Trailer - New unit 902"/>
    <s v="Addition"/>
    <s v="Addition-NonUnit"/>
    <d v="2025-10-01T00:00:00"/>
    <d v="2025-10-16T00:00:00"/>
    <s v="G392"/>
    <x v="13"/>
    <s v="DA10313-250000A"/>
    <x v="89"/>
    <x v="89"/>
    <s v="5x10 Welding Trailer - New unit 902"/>
    <n v="947.32"/>
  </r>
  <r>
    <n v="202511"/>
    <s v="032"/>
    <s v="16025.0106-Plant in Serv-Delay Plnt"/>
    <s v="C9"/>
    <s v="C9"/>
    <s v="0000"/>
    <s v="00000"/>
    <s v="Non Unitized"/>
    <s v="Non-unitized"/>
    <s v="Welding Trailer- Unit 90299"/>
    <s v="Addition"/>
    <s v="Addition-NonUnit"/>
    <d v="2025-10-01T00:00:00"/>
    <d v="2025-10-16T00:00:00"/>
    <s v="G392"/>
    <x v="13"/>
    <s v="DA10325-250000A"/>
    <x v="89"/>
    <x v="89"/>
    <s v="Welding Trailer- Unit 90299"/>
    <n v="988"/>
  </r>
  <r>
    <n v="2025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5-11-01T00:00:00"/>
    <d v="2025-10-16T00:00:00"/>
    <s v="G392"/>
    <x v="13"/>
    <s v="DA10340-250000A"/>
    <x v="89"/>
    <x v="89"/>
    <s v="Gas Service Tech Truck Unit 10479"/>
    <n v="-56286.39"/>
  </r>
  <r>
    <n v="202512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5-10-01T00:00:00"/>
    <d v="2025-09-09T00:00:00"/>
    <s v="G392"/>
    <x v="13"/>
    <s v="DA10341-250000A"/>
    <x v="89"/>
    <x v="89"/>
    <s v="Truck 1-ton CC Diesel CC 4x4 Unit 3"/>
    <n v="-86198.53"/>
  </r>
  <r>
    <n v="202512"/>
    <s v="032"/>
    <s v="16025.0106-Plant in Serv-Delay Plnt"/>
    <s v="C7"/>
    <s v="C7"/>
    <s v="0000"/>
    <s v="00000"/>
    <s v="Non Unitized"/>
    <s v="Non-unitized"/>
    <s v="Gas Crew Truck - New Unit 70064"/>
    <s v="Addition"/>
    <s v="Addition-NonUnit"/>
    <d v="2025-12-01T00:00:00"/>
    <d v="2025-12-22T00:00:00"/>
    <s v="G392"/>
    <x v="13"/>
    <s v="DA10249-250000A"/>
    <x v="89"/>
    <x v="89"/>
    <s v="Gas Crew Truck - New Unit 70064"/>
    <n v="290802.5"/>
  </r>
  <r>
    <n v="202512"/>
    <s v="032"/>
    <s v="16025.0106-Plant in Serv-Delay Plnt"/>
    <s v="C9"/>
    <s v="C9"/>
    <s v="0000"/>
    <s v="00000"/>
    <s v="Non Unitized"/>
    <s v="Non-unitized"/>
    <s v="Work Order Addition"/>
    <s v="Addition"/>
    <s v="Addition-Unit"/>
    <d v="2025-10-01T00:00:00"/>
    <d v="2025-10-16T00:00:00"/>
    <s v="G392"/>
    <x v="13"/>
    <s v="DA10313-250000A"/>
    <x v="89"/>
    <x v="89"/>
    <s v="5x10 Welding Trailer - New unit 902"/>
    <n v="-7868.39"/>
  </r>
  <r>
    <n v="202512"/>
    <s v="032"/>
    <s v="16025.0106-Plant in Serv-Delay Plnt"/>
    <s v="C9"/>
    <s v="C9"/>
    <s v="0000"/>
    <s v="00000"/>
    <s v="Non Unitized"/>
    <s v="Non-unitized"/>
    <s v="Work Order Addition"/>
    <s v="Addition"/>
    <s v="Addition-Unit"/>
    <d v="2025-10-01T00:00:00"/>
    <d v="2025-10-16T00:00:00"/>
    <s v="G392"/>
    <x v="13"/>
    <s v="DA10325-250000A"/>
    <x v="89"/>
    <x v="89"/>
    <s v="Welding Trailer- Unit 90299"/>
    <n v="-7654.58"/>
  </r>
  <r>
    <n v="202601"/>
    <s v="032"/>
    <s v="16025.0106-Plant in Serv-Delay Plnt"/>
    <s v="C1"/>
    <s v="C1"/>
    <s v="0000"/>
    <s v="00000"/>
    <s v="Non Unitized"/>
    <s v="Non-unitized"/>
    <s v="Small SUV 4x4 - New unit 10480"/>
    <s v="Addition"/>
    <s v="Addition-NonUnit"/>
    <d v="2026-01-01T00:00:00"/>
    <d v="2026-01-16T00:00:00"/>
    <s v="G392"/>
    <x v="13"/>
    <s v="DA10345-250000A"/>
    <x v="89"/>
    <x v="89"/>
    <s v="Small SUV 4x4 - New unit 10480"/>
    <n v="32228.34"/>
  </r>
  <r>
    <n v="202601"/>
    <s v="032"/>
    <s v="16025.0106-Plant in Serv-Delay Plnt"/>
    <s v="C7"/>
    <s v="C7"/>
    <s v="0000"/>
    <s v="00000"/>
    <s v="Non Unitized"/>
    <s v="Non-unitized"/>
    <s v="Gas Crew Truck - New Unit 70064"/>
    <s v="Addition"/>
    <s v="Addition-NonUnit"/>
    <d v="2025-12-01T00:00:00"/>
    <d v="2025-12-22T00:00:00"/>
    <s v="G392"/>
    <x v="13"/>
    <s v="DA10249-250000A"/>
    <x v="89"/>
    <x v="89"/>
    <s v="Gas Crew Truck - New Unit 70064"/>
    <n v="119.23"/>
  </r>
  <r>
    <n v="202602"/>
    <s v="032"/>
    <s v="16025.0106-Plant in Serv-Delay Plnt"/>
    <s v="C1"/>
    <s v="C1"/>
    <s v="0000"/>
    <s v="00000"/>
    <s v="Non Unitized"/>
    <s v="Non-unitized"/>
    <s v="Small SUV 4x4 - New unit 10480"/>
    <s v="Addition"/>
    <s v="Addition-NonUnit"/>
    <d v="2026-02-01T00:00:00"/>
    <d v="2026-01-16T00:00:00"/>
    <s v="G392"/>
    <x v="13"/>
    <s v="DA10345-250000A"/>
    <x v="89"/>
    <x v="89"/>
    <s v="Small SUV 4x4 - New unit 10480"/>
    <n v="1170.76"/>
  </r>
  <r>
    <n v="202602"/>
    <s v="032"/>
    <s v="16025.0106-Plant in Serv-Delay Plnt"/>
    <s v="C1"/>
    <s v="C1"/>
    <s v="0000"/>
    <s v="00000"/>
    <s v="Non Unitized"/>
    <s v="Non-unitized"/>
    <s v="Truck 1/2-Ton CC SB 4x4 - New unit"/>
    <s v="Addition"/>
    <s v="Addition-NonUnit"/>
    <d v="2026-02-01T00:00:00"/>
    <d v="2026-02-19T00:00:00"/>
    <s v="G392"/>
    <x v="13"/>
    <s v="DA10347-250000A"/>
    <x v="89"/>
    <x v="89"/>
    <s v="Truck 1/2-Ton CC SB 4x4 - New unit"/>
    <n v="58332.14"/>
  </r>
  <r>
    <n v="202602"/>
    <s v="032"/>
    <s v="16025.0106-Plant in Serv-Delay Plnt"/>
    <s v="C1"/>
    <s v="C1"/>
    <s v="0000"/>
    <s v="00000"/>
    <s v="Non Unitized"/>
    <s v="Non-unitized"/>
    <s v="Truck 1/2-Ton CC SB 4x4 - New unit"/>
    <s v="Addition"/>
    <s v="Addition-NonUnit"/>
    <d v="2026-02-01T00:00:00"/>
    <d v="2026-02-19T00:00:00"/>
    <s v="G392"/>
    <x v="13"/>
    <s v="DA10362-250000A"/>
    <x v="89"/>
    <x v="89"/>
    <s v="Truck 1/2-Ton CC SB 4x4 - New unit"/>
    <n v="64312.78"/>
  </r>
  <r>
    <n v="202602"/>
    <s v="032"/>
    <s v="16025.0106-Plant in Serv-Delay Plnt"/>
    <s v="C1"/>
    <s v="C1"/>
    <s v="0000"/>
    <s v="00000"/>
    <s v="Non Unitized"/>
    <s v="Non-unitized"/>
    <s v="Truck 1/2-Ton EC SB 4x4 - New unit"/>
    <s v="Addition"/>
    <s v="Addition-NonUnit"/>
    <d v="2026-02-01T00:00:00"/>
    <d v="2026-02-19T00:00:00"/>
    <s v="G392"/>
    <x v="13"/>
    <s v="DA10346-250000A"/>
    <x v="89"/>
    <x v="89"/>
    <s v="Truck 1/2-Ton EC SB 4x4 - New unit"/>
    <n v="56070.52"/>
  </r>
  <r>
    <n v="202602"/>
    <s v="032"/>
    <s v="16025.0106-Plant in Serv-Delay Plnt"/>
    <s v="C2"/>
    <s v="C2"/>
    <s v="0000"/>
    <s v="00000"/>
    <s v="Non Unitized"/>
    <s v="Non-unitized"/>
    <s v="Gas Service Tech Truck Unit 20243"/>
    <s v="Addition"/>
    <s v="Addition-NonUnit"/>
    <d v="2026-02-01T00:00:00"/>
    <d v="2026-02-19T00:00:00"/>
    <s v="G392"/>
    <x v="13"/>
    <s v="DA10336-250000A"/>
    <x v="89"/>
    <x v="89"/>
    <s v="Gas Service Tech Truck Unit 20243"/>
    <n v="101500.2"/>
  </r>
  <r>
    <n v="202602"/>
    <s v="032"/>
    <s v="16025.0106-Plant in Serv-Delay Plnt"/>
    <s v="C2"/>
    <s v="C2"/>
    <s v="0000"/>
    <s v="00000"/>
    <s v="Non Unitized"/>
    <s v="Non-unitized"/>
    <s v="Truck 3/4-ton 4x4 CC SB - Unit 2024"/>
    <s v="Addition"/>
    <s v="Addition-NonUnit"/>
    <d v="2026-02-01T00:00:00"/>
    <d v="2026-02-19T00:00:00"/>
    <s v="G392"/>
    <x v="13"/>
    <s v="DA10342-250000A"/>
    <x v="89"/>
    <x v="89"/>
    <s v="Truck 3/4-ton 4x4 CC SB - Unit 2024"/>
    <n v="54564.92"/>
  </r>
  <r>
    <n v="202602"/>
    <s v="032"/>
    <s v="16025.0106-Plant in Serv-Delay Plnt"/>
    <s v="C3"/>
    <s v="C3"/>
    <s v="0000"/>
    <s v="00000"/>
    <s v="Non Unitized"/>
    <s v="Non-unitized"/>
    <s v="1-Ton 4x4 CC Service Body (Gas Serv"/>
    <s v="Addition"/>
    <s v="Addition-NonUnit"/>
    <d v="2026-02-01T00:00:00"/>
    <d v="2026-02-19T00:00:00"/>
    <s v="G392"/>
    <x v="13"/>
    <s v="DA10326-250000A"/>
    <x v="89"/>
    <x v="89"/>
    <s v="1-Ton 4x4 CC Service Body (Gas Serv"/>
    <n v="104285.91"/>
  </r>
  <r>
    <n v="202602"/>
    <s v="032"/>
    <s v="16025.0106-Plant in Serv-Delay Plnt"/>
    <s v="C3"/>
    <s v="C3"/>
    <s v="0000"/>
    <s v="00000"/>
    <s v="Non Unitized"/>
    <s v="Non-unitized"/>
    <s v="Gas Service Tech Truck Unit 30117"/>
    <s v="Addition"/>
    <s v="Addition-NonUnit"/>
    <d v="2026-02-01T00:00:00"/>
    <d v="2026-02-19T00:00:00"/>
    <s v="G392"/>
    <x v="13"/>
    <s v="DA10320-250000A"/>
    <x v="89"/>
    <x v="89"/>
    <s v="Gas Service Tech Truck Unit 30117"/>
    <n v="103494.12"/>
  </r>
  <r>
    <n v="202602"/>
    <s v="032"/>
    <s v="16025.0106-Plant in Serv-Delay Plnt"/>
    <s v="C3"/>
    <s v="C3"/>
    <s v="0000"/>
    <s v="00000"/>
    <s v="Non Unitized"/>
    <s v="Non-unitized"/>
    <s v="Gas Service Tech Truck Unit 30118"/>
    <s v="Addition"/>
    <s v="Addition-NonUnit"/>
    <d v="2026-02-01T00:00:00"/>
    <d v="2026-02-19T00:00:00"/>
    <s v="G392"/>
    <x v="13"/>
    <s v="DA10321-250000A"/>
    <x v="89"/>
    <x v="89"/>
    <s v="Gas Service Tech Truck Unit 30118"/>
    <n v="104029.91"/>
  </r>
  <r>
    <n v="202602"/>
    <s v="032"/>
    <s v="16025.0106-Plant in Serv-Delay Plnt"/>
    <s v="C3"/>
    <s v="C3"/>
    <s v="0000"/>
    <s v="00000"/>
    <s v="Non Unitized"/>
    <s v="Non-unitized"/>
    <s v="Gas Service Tech Truck Unit 30121"/>
    <s v="Addition"/>
    <s v="Addition-NonUnit"/>
    <d v="2026-02-01T00:00:00"/>
    <d v="2026-02-19T00:00:00"/>
    <s v="G392"/>
    <x v="13"/>
    <s v="DA10330-250000A"/>
    <x v="89"/>
    <x v="89"/>
    <s v="Gas Service Tech Truck Unit 30121"/>
    <n v="101204.2"/>
  </r>
  <r>
    <n v="202602"/>
    <s v="032"/>
    <s v="16025.0106-Plant in Serv-Delay Plnt"/>
    <s v="C3"/>
    <s v="C3"/>
    <s v="0000"/>
    <s v="00000"/>
    <s v="Non Unitized"/>
    <s v="Non-unitized"/>
    <s v="Gas Service Tech Truck Unit 30122"/>
    <s v="Addition"/>
    <s v="Addition-NonUnit"/>
    <d v="2026-02-01T00:00:00"/>
    <d v="2026-02-19T00:00:00"/>
    <s v="G392"/>
    <x v="13"/>
    <s v="DA10331-250000A"/>
    <x v="89"/>
    <x v="89"/>
    <s v="Gas Service Tech Truck Unit 30122"/>
    <n v="100830.99"/>
  </r>
  <r>
    <n v="202602"/>
    <s v="032"/>
    <s v="16025.0106-Plant in Serv-Delay Plnt"/>
    <s v="C3"/>
    <s v="C3"/>
    <s v="0000"/>
    <s v="00000"/>
    <s v="Non Unitized"/>
    <s v="Non-unitized"/>
    <s v="Gas Service Tech Truck Unit 30123"/>
    <s v="Addition"/>
    <s v="Addition-NonUnit"/>
    <d v="2026-02-01T00:00:00"/>
    <d v="2026-02-19T00:00:00"/>
    <s v="G392"/>
    <x v="13"/>
    <s v="DA10332-250000A"/>
    <x v="89"/>
    <x v="89"/>
    <s v="Gas Service Tech Truck Unit 30123"/>
    <n v="103457.61"/>
  </r>
  <r>
    <n v="202602"/>
    <s v="032"/>
    <s v="16025.0106-Plant in Serv-Delay Plnt"/>
    <s v="C3"/>
    <s v="C3"/>
    <s v="0000"/>
    <s v="00000"/>
    <s v="Non Unitized"/>
    <s v="Non-unitized"/>
    <s v="Gas Service Tech Truck Unit 30124"/>
    <s v="Addition"/>
    <s v="Addition-NonUnit"/>
    <d v="2026-02-01T00:00:00"/>
    <d v="2026-02-19T00:00:00"/>
    <s v="G392"/>
    <x v="13"/>
    <s v="DA10333-250000A"/>
    <x v="89"/>
    <x v="89"/>
    <s v="Gas Service Tech Truck Unit 30124"/>
    <n v="102148.18"/>
  </r>
  <r>
    <n v="202602"/>
    <s v="032"/>
    <s v="16025.0106-Plant in Serv-Delay Plnt"/>
    <s v="C3"/>
    <s v="C3"/>
    <s v="0000"/>
    <s v="00000"/>
    <s v="Non Unitized"/>
    <s v="Non-unitized"/>
    <s v="Gas Service Tech Truck Unit 30125"/>
    <s v="Addition"/>
    <s v="Addition-NonUnit"/>
    <d v="2026-02-01T00:00:00"/>
    <d v="2026-02-19T00:00:00"/>
    <s v="G392"/>
    <x v="13"/>
    <s v="DA10334-250000A"/>
    <x v="89"/>
    <x v="89"/>
    <s v="Gas Service Tech Truck Unit 30125"/>
    <n v="103007.03999999999"/>
  </r>
  <r>
    <n v="202602"/>
    <s v="032"/>
    <s v="16025.0106-Plant in Serv-Delay Plnt"/>
    <s v="C3"/>
    <s v="C3"/>
    <s v="0000"/>
    <s v="00000"/>
    <s v="Non Unitized"/>
    <s v="Non-unitized"/>
    <s v="Gas Service Tech Truck Unit 30126"/>
    <s v="Addition"/>
    <s v="Addition-NonUnit"/>
    <d v="2026-02-01T00:00:00"/>
    <d v="2026-02-19T00:00:00"/>
    <s v="G392"/>
    <x v="13"/>
    <s v="DA10335-250000A"/>
    <x v="89"/>
    <x v="89"/>
    <s v="Gas Service Tech Truck Unit 30126"/>
    <n v="102645.48"/>
  </r>
  <r>
    <n v="202602"/>
    <s v="032"/>
    <s v="16025.0106-Plant in Serv-Delay Plnt"/>
    <s v="C3"/>
    <s v="C3"/>
    <s v="0000"/>
    <s v="00000"/>
    <s v="Non Unitized"/>
    <s v="Non-unitized"/>
    <s v="Truck 1-ton 4x4 CC LB Diesel - New"/>
    <s v="Addition"/>
    <s v="Addition-NonUnit"/>
    <d v="2026-02-01T00:00:00"/>
    <d v="2026-02-19T00:00:00"/>
    <s v="G392"/>
    <x v="13"/>
    <s v="DA10314-250000A"/>
    <x v="89"/>
    <x v="89"/>
    <s v="Truck 1-ton 4x4 CC LB Diesel - New"/>
    <n v="85866.74"/>
  </r>
  <r>
    <n v="202602"/>
    <s v="032"/>
    <s v="16025.0106-Plant in Serv-Delay Plnt"/>
    <s v="C5"/>
    <s v="C5"/>
    <s v="0000"/>
    <s v="00000"/>
    <s v="Non Unitized"/>
    <s v="Non-unitized"/>
    <s v="Truck w/18' Stake Bed 4x4 SC - New"/>
    <s v="Addition"/>
    <s v="Addition-NonUnit"/>
    <d v="2026-02-01T00:00:00"/>
    <d v="2026-02-23T00:00:00"/>
    <s v="G392"/>
    <x v="13"/>
    <s v="DA10344-250000A"/>
    <x v="89"/>
    <x v="89"/>
    <s v="Truck w/18' Stake Bed 4x4 SC - New"/>
    <n v="108010.13"/>
  </r>
  <r>
    <n v="202602"/>
    <s v="032"/>
    <s v="16025.0106-Plant in Serv-Delay Plnt"/>
    <s v="C7"/>
    <s v="C7"/>
    <s v="0000"/>
    <s v="00000"/>
    <s v="Non Unitized"/>
    <s v="Non-unitized"/>
    <s v="Gas Crew Truck - New Unit 70066"/>
    <s v="Addition"/>
    <s v="Addition-NonUnit"/>
    <d v="2026-02-01T00:00:00"/>
    <d v="2026-02-17T00:00:00"/>
    <s v="G392"/>
    <x v="13"/>
    <s v="DA10246-250000A"/>
    <x v="89"/>
    <x v="89"/>
    <s v="Gas Crew Truck - New Unit 70066"/>
    <n v="289549.3"/>
  </r>
  <r>
    <n v="202603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6-01-01T00:00:00"/>
    <d v="2026-01-16T00:00:00"/>
    <s v="G392"/>
    <x v="13"/>
    <s v="DA10345-250000A"/>
    <x v="89"/>
    <x v="89"/>
    <s v="Small SUV 4x4 - New unit 10480"/>
    <n v="-32228.34"/>
  </r>
  <r>
    <n v="202603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6-02-01T00:00:00"/>
    <d v="2026-01-16T00:00:00"/>
    <s v="G392"/>
    <x v="13"/>
    <s v="DA10345-250000A"/>
    <x v="89"/>
    <x v="89"/>
    <s v="Small SUV 4x4 - New unit 10480"/>
    <n v="-1170.76"/>
  </r>
  <r>
    <n v="202603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46-250000A"/>
    <x v="89"/>
    <x v="89"/>
    <s v="Truck 1/2-Ton EC SB 4x4 - New unit"/>
    <n v="-56070.52"/>
  </r>
  <r>
    <n v="202603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47-250000A"/>
    <x v="89"/>
    <x v="89"/>
    <s v="Truck 1/2-Ton CC SB 4x4 - New unit"/>
    <n v="-58332.14"/>
  </r>
  <r>
    <n v="202603"/>
    <s v="032"/>
    <s v="16025.0106-Plant in Serv-Delay Plnt"/>
    <s v="C1"/>
    <s v="C1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62-250000A"/>
    <x v="89"/>
    <x v="89"/>
    <s v="Truck 1/2-Ton CC SB 4x4 - New unit"/>
    <n v="-64312.78"/>
  </r>
  <r>
    <n v="202603"/>
    <s v="032"/>
    <s v="16025.0106-Plant in Serv-Delay Plnt"/>
    <s v="C2"/>
    <s v="C2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36-250000A"/>
    <x v="89"/>
    <x v="89"/>
    <s v="Gas Service Tech Truck Unit 20243"/>
    <n v="-101500.2"/>
  </r>
  <r>
    <n v="202603"/>
    <s v="032"/>
    <s v="16025.0106-Plant in Serv-Delay Plnt"/>
    <s v="C2"/>
    <s v="C2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42-250000A"/>
    <x v="89"/>
    <x v="89"/>
    <s v="Truck 3/4-ton 4x4 CC SB - Unit 2024"/>
    <n v="-54564.92"/>
  </r>
  <r>
    <n v="202603"/>
    <s v="032"/>
    <s v="16025.0106-Plant in Serv-Delay Plnt"/>
    <s v="C3"/>
    <s v="C3"/>
    <s v="0000"/>
    <s v="00000"/>
    <s v="Non Unitized"/>
    <s v="Non-unitized"/>
    <s v="1-Ton 4x4 CC Service Body (Gas Serv"/>
    <s v="Addition"/>
    <s v="Addition-NonUnit"/>
    <d v="2026-03-01T00:00:00"/>
    <d v="2026-03-03T00:00:00"/>
    <s v="G392"/>
    <x v="13"/>
    <s v="DA10328-250000A"/>
    <x v="89"/>
    <x v="89"/>
    <s v="1-Ton 4x4 CC Service Body (Gas Serv"/>
    <n v="110943.21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14-250000A"/>
    <x v="89"/>
    <x v="89"/>
    <s v="Truck 1-ton 4x4 CC LB Diesel - New"/>
    <n v="-85866.74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20-250000A"/>
    <x v="89"/>
    <x v="89"/>
    <s v="Gas Service Tech Truck Unit 30117"/>
    <n v="-103494.12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21-250000A"/>
    <x v="89"/>
    <x v="89"/>
    <s v="Gas Service Tech Truck Unit 30118"/>
    <n v="-104029.91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26-250000A"/>
    <x v="89"/>
    <x v="89"/>
    <s v="1-Ton 4x4 CC Service Body (Gas Serv"/>
    <n v="-104285.91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30-250000A"/>
    <x v="89"/>
    <x v="89"/>
    <s v="Gas Service Tech Truck Unit 30121"/>
    <n v="-101204.2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31-250000A"/>
    <x v="89"/>
    <x v="89"/>
    <s v="Gas Service Tech Truck Unit 30122"/>
    <n v="-100830.99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32-250000A"/>
    <x v="89"/>
    <x v="89"/>
    <s v="Gas Service Tech Truck Unit 30123"/>
    <n v="-103457.61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33-250000A"/>
    <x v="89"/>
    <x v="89"/>
    <s v="Gas Service Tech Truck Unit 30124"/>
    <n v="-102148.18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34-250000A"/>
    <x v="89"/>
    <x v="89"/>
    <s v="Gas Service Tech Truck Unit 30125"/>
    <n v="-103007.03999999999"/>
  </r>
  <r>
    <n v="202603"/>
    <s v="032"/>
    <s v="16025.0106-Plant in Serv-Delay Plnt"/>
    <s v="C3"/>
    <s v="C3"/>
    <s v="0000"/>
    <s v="00000"/>
    <s v="Non Unitized"/>
    <s v="Non-unitized"/>
    <s v="Work Order Addition"/>
    <s v="Addition"/>
    <s v="Addition-Unit"/>
    <d v="2026-02-01T00:00:00"/>
    <d v="2026-02-19T00:00:00"/>
    <s v="G392"/>
    <x v="13"/>
    <s v="DA10335-250000A"/>
    <x v="89"/>
    <x v="89"/>
    <s v="Gas Service Tech Truck Unit 30126"/>
    <n v="-102645.48"/>
  </r>
  <r>
    <n v="202603"/>
    <s v="032"/>
    <s v="16025.0106-Plant in Serv-Delay Plnt"/>
    <s v="C5"/>
    <s v="C5"/>
    <s v="0000"/>
    <s v="00000"/>
    <s v="Non Unitized"/>
    <s v="Non-unitized"/>
    <s v="Work Order Addition"/>
    <s v="Addition"/>
    <s v="Addition-Unit"/>
    <d v="2026-02-01T00:00:00"/>
    <d v="2026-02-23T00:00:00"/>
    <s v="G392"/>
    <x v="13"/>
    <s v="DA10344-250000A"/>
    <x v="89"/>
    <x v="89"/>
    <s v="Truck w/18' Stake Bed 4x4 SC - New"/>
    <n v="-108010.13"/>
  </r>
  <r>
    <n v="202603"/>
    <s v="032"/>
    <s v="16025.0106-Plant in Serv-Delay Plnt"/>
    <s v="C7"/>
    <s v="C7"/>
    <s v="0000"/>
    <s v="00000"/>
    <s v="Non Unitized"/>
    <s v="Non-unitized"/>
    <s v="Frieghtliner M2 EC (Chassis) - New"/>
    <s v="Addition"/>
    <s v="Addition-NonUnit"/>
    <d v="2026-03-01T00:00:00"/>
    <d v="2026-02-16T00:00:00"/>
    <s v="G392"/>
    <x v="13"/>
    <s v="DA10269-250000A"/>
    <x v="89"/>
    <x v="89"/>
    <s v="Frieghtliner M2 EC (Chassis) - New"/>
    <n v="289547.25"/>
  </r>
  <r>
    <n v="202603"/>
    <s v="032"/>
    <s v="16025.0106-Plant in Serv-Delay Plnt"/>
    <s v="C7"/>
    <s v="C7"/>
    <s v="0000"/>
    <s v="00000"/>
    <s v="Non Unitized"/>
    <s v="Non-unitized"/>
    <s v="Work Order Addition"/>
    <s v="Addition"/>
    <s v="Addition-Unit"/>
    <d v="2025-12-01T00:00:00"/>
    <d v="2025-12-22T00:00:00"/>
    <s v="G392"/>
    <x v="13"/>
    <s v="DA10249-250000A"/>
    <x v="89"/>
    <x v="89"/>
    <s v="Gas Crew Truck - New Unit 70064"/>
    <n v="-290921.73"/>
  </r>
  <r>
    <n v="202603"/>
    <s v="032"/>
    <s v="16025.0106-Plant in Serv-Delay Plnt"/>
    <s v="C7"/>
    <s v="C7"/>
    <s v="0000"/>
    <s v="00000"/>
    <s v="Non Unitized"/>
    <s v="Non-unitized"/>
    <s v="Work Order Addition"/>
    <s v="Addition"/>
    <s v="Addition-Unit"/>
    <d v="2026-02-01T00:00:00"/>
    <d v="2026-02-17T00:00:00"/>
    <s v="G392"/>
    <x v="13"/>
    <s v="DA10246-250000A"/>
    <x v="89"/>
    <x v="89"/>
    <s v="Gas Crew Truck - New Unit 70066"/>
    <n v="-289549.3"/>
  </r>
  <r>
    <n v="202507"/>
    <s v="032"/>
    <s v="16025.0106-Plant in Serv-Delay Plnt"/>
    <s v="XX"/>
    <s v="XX"/>
    <s v="0000"/>
    <s v="FLAG0"/>
    <s v="Non Unitized"/>
    <s v="Non-unitized"/>
    <s v="Work Order Addition"/>
    <s v="Addition"/>
    <s v="Addition-Unit"/>
    <d v="2025-06-01T00:00:00"/>
    <d v="2025-06-01T00:00:00"/>
    <s v="G394"/>
    <x v="14"/>
    <s v="250940A"/>
    <x v="90"/>
    <x v="90"/>
    <s v="Tools,Shop,Gar Eq - New"/>
    <n v="-2743.24"/>
  </r>
  <r>
    <n v="202508"/>
    <s v="032"/>
    <s v="16025.0106-Plant in Serv-Delay Plnt"/>
    <s v="XX"/>
    <s v="XX"/>
    <s v="0000"/>
    <s v="FLAG0"/>
    <s v="Non Unitized"/>
    <s v="Non-unitized"/>
    <s v="Tools,Shop,Gar Eq-New(Flag)"/>
    <s v="Addition"/>
    <s v="Addition-NonUnit"/>
    <d v="2025-08-01T00:00:00"/>
    <d v="2025-08-01T00:00:00"/>
    <s v="G394"/>
    <x v="14"/>
    <s v="251940A"/>
    <x v="91"/>
    <x v="91"/>
    <s v="Tools,Shop,Gar Eq-New(Flag)"/>
    <n v="12787.26"/>
  </r>
  <r>
    <n v="202508"/>
    <s v="032"/>
    <s v="16025.0106-Plant in Serv-Delay Plnt"/>
    <s v="XX"/>
    <s v="XX"/>
    <s v="0000"/>
    <s v="KINGM"/>
    <s v="Non Unitized"/>
    <s v="Non-unitized"/>
    <s v="Tool,Shop,Gar Eq-New (King)"/>
    <s v="Addition"/>
    <s v="Addition-NonUnit"/>
    <d v="2025-08-01T00:00:00"/>
    <d v="2025-08-01T00:00:00"/>
    <s v="G394"/>
    <x v="14"/>
    <s v="252940A"/>
    <x v="92"/>
    <x v="92"/>
    <s v="Tool,Shop,Gar Eq-New (King)"/>
    <n v="4048.76"/>
  </r>
  <r>
    <n v="202508"/>
    <s v="032"/>
    <s v="16025.0106-Plant in Serv-Delay Plnt"/>
    <s v="XX"/>
    <s v="XX"/>
    <s v="0000"/>
    <s v="PRESC"/>
    <s v="Non Unitized"/>
    <s v="Non-unitized"/>
    <s v="Tools,Shop,Gar Eq-New (Pres)"/>
    <s v="Addition"/>
    <s v="Addition-NonUnit"/>
    <d v="2025-05-01T00:00:00"/>
    <d v="2025-05-01T00:00:00"/>
    <s v="G394"/>
    <x v="14"/>
    <s v="253940A"/>
    <x v="93"/>
    <x v="93"/>
    <s v="Tools,Shop,Gar Eq-New (Pres)"/>
    <n v="4783.0600000000004"/>
  </r>
  <r>
    <n v="202508"/>
    <s v="032"/>
    <s v="16025.0106-Plant in Serv-Delay Plnt"/>
    <s v="XX"/>
    <s v="XX"/>
    <s v="0000"/>
    <s v="SHOWL"/>
    <s v="Non Unitized"/>
    <s v="Non-unitized"/>
    <s v="Tools,Shop,Gar Eq - New SL"/>
    <s v="Addition"/>
    <s v="Addition-NonUnit"/>
    <d v="2025-08-01T00:00:00"/>
    <d v="2025-08-01T00:00:00"/>
    <s v="G394"/>
    <x v="14"/>
    <s v="257940A"/>
    <x v="94"/>
    <x v="94"/>
    <s v="Tools,Shop,Gar Eq - New SL"/>
    <n v="843.84"/>
  </r>
  <r>
    <n v="202508"/>
    <s v="032"/>
    <s v="16025.0106-Plant in Serv-Delay Plnt"/>
    <s v="XX"/>
    <s v="XX"/>
    <s v="0000"/>
    <s v="SHOWL"/>
    <s v="Non Unitized"/>
    <s v="Non-unitized"/>
    <s v="Tools,Shop,Gar Eq-New(Flag)"/>
    <s v="Addition"/>
    <s v="Addition-NonUnit"/>
    <d v="2025-08-01T00:00:00"/>
    <d v="2025-08-01T00:00:00"/>
    <s v="G394"/>
    <x v="14"/>
    <s v="251940A"/>
    <x v="91"/>
    <x v="91"/>
    <s v="Tools,Shop,Gar Eq-New(Flag)"/>
    <n v="85576.28"/>
  </r>
  <r>
    <n v="202509"/>
    <s v="032"/>
    <s v="16025.0106-Plant in Serv-Delay Plnt"/>
    <s v="XX"/>
    <s v="XX"/>
    <s v="0000"/>
    <s v="FLAG0"/>
    <s v="Non Unitized"/>
    <s v="Non-unitized"/>
    <s v="Work Order Addition"/>
    <s v="Addition"/>
    <s v="Addition-Unit"/>
    <d v="2025-08-01T00:00:00"/>
    <d v="2025-08-01T00:00:00"/>
    <s v="G394"/>
    <x v="14"/>
    <s v="251940A"/>
    <x v="91"/>
    <x v="91"/>
    <s v="Tools,Shop,Gar Eq-New(Flag)"/>
    <n v="-12787.26"/>
  </r>
  <r>
    <n v="202509"/>
    <s v="032"/>
    <s v="16025.0106-Plant in Serv-Delay Plnt"/>
    <s v="XX"/>
    <s v="XX"/>
    <s v="0000"/>
    <s v="KINGM"/>
    <s v="Non Unitized"/>
    <s v="Non-unitized"/>
    <s v="Tool,Shop,Gar Eq-New (King)"/>
    <s v="Addition"/>
    <s v="Addition-NonUnit"/>
    <d v="2025-08-01T00:00:00"/>
    <d v="2025-08-01T00:00:00"/>
    <s v="G394"/>
    <x v="14"/>
    <s v="252940A"/>
    <x v="92"/>
    <x v="92"/>
    <s v="Tool,Shop,Gar Eq-New (King)"/>
    <n v="10030.99"/>
  </r>
  <r>
    <n v="202509"/>
    <s v="032"/>
    <s v="16025.0106-Plant in Serv-Delay Plnt"/>
    <s v="XX"/>
    <s v="XX"/>
    <s v="0000"/>
    <s v="KINGM"/>
    <s v="Non Unitized"/>
    <s v="Non-unitized"/>
    <s v="Work Order Addition"/>
    <s v="Addition"/>
    <s v="Addition-Unit"/>
    <d v="2025-08-01T00:00:00"/>
    <d v="2025-08-01T00:00:00"/>
    <s v="G394"/>
    <x v="14"/>
    <s v="252940A"/>
    <x v="92"/>
    <x v="92"/>
    <s v="Tool,Shop,Gar Eq-New (King)"/>
    <n v="-4048.76"/>
  </r>
  <r>
    <n v="202509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1T00:00:00"/>
    <s v="G394"/>
    <x v="14"/>
    <s v="253940A"/>
    <x v="93"/>
    <x v="93"/>
    <s v="Tools,Shop,Gar Eq-New (Pres)"/>
    <n v="-4783.0600000000004"/>
  </r>
  <r>
    <n v="202509"/>
    <s v="032"/>
    <s v="16025.0106-Plant in Serv-Delay Plnt"/>
    <s v="XX"/>
    <s v="XX"/>
    <s v="0000"/>
    <s v="SHOWL"/>
    <s v="Non Unitized"/>
    <s v="Non-unitized"/>
    <s v="Work Order Addition"/>
    <s v="Addition"/>
    <s v="Addition-Unit"/>
    <d v="2025-08-01T00:00:00"/>
    <d v="2025-08-01T00:00:00"/>
    <s v="G394"/>
    <x v="14"/>
    <s v="251940A"/>
    <x v="91"/>
    <x v="91"/>
    <s v="Tools,Shop,Gar Eq-New(Flag)"/>
    <n v="-85576.28"/>
  </r>
  <r>
    <n v="202509"/>
    <s v="032"/>
    <s v="16025.0106-Plant in Serv-Delay Plnt"/>
    <s v="XX"/>
    <s v="XX"/>
    <s v="0000"/>
    <s v="SHOWL"/>
    <s v="Non Unitized"/>
    <s v="Non-unitized"/>
    <s v="Work Order Addition"/>
    <s v="Addition"/>
    <s v="Addition-Unit"/>
    <d v="2025-08-01T00:00:00"/>
    <d v="2025-08-01T00:00:00"/>
    <s v="G394"/>
    <x v="14"/>
    <s v="257940A"/>
    <x v="94"/>
    <x v="94"/>
    <s v="Tools,Shop,Gar Eq - New SL"/>
    <n v="-843.84"/>
  </r>
  <r>
    <n v="202510"/>
    <s v="032"/>
    <s v="16025.0106-Plant in Serv-Delay Plnt"/>
    <s v="XX"/>
    <s v="XX"/>
    <s v="0000"/>
    <s v="FLAGW"/>
    <s v="Non Unitized"/>
    <s v="Non-unitized"/>
    <s v="Welder - Unit 00423"/>
    <s v="Addition"/>
    <s v="Addition-NonUnit"/>
    <d v="2025-10-01T00:00:00"/>
    <d v="2025-10-16T00:00:00"/>
    <s v="G394"/>
    <x v="14"/>
    <s v="DA10327-250960A"/>
    <x v="96"/>
    <x v="96"/>
    <s v="Welder - Unit 00423"/>
    <n v="30985.62"/>
  </r>
  <r>
    <n v="202510"/>
    <s v="032"/>
    <s v="16025.0106-Plant in Serv-Delay Plnt"/>
    <s v="XX"/>
    <s v="XX"/>
    <s v="0000"/>
    <s v="KINGM"/>
    <s v="Non Unitized"/>
    <s v="Non-unitized"/>
    <s v="Work Order Addition"/>
    <s v="Addition"/>
    <s v="Addition-Unit"/>
    <d v="2025-08-01T00:00:00"/>
    <d v="2025-08-01T00:00:00"/>
    <s v="G394"/>
    <x v="14"/>
    <s v="252940A"/>
    <x v="92"/>
    <x v="92"/>
    <s v="Tool,Shop,Gar Eq-New (King)"/>
    <n v="-10030.99"/>
  </r>
  <r>
    <n v="202510"/>
    <s v="032"/>
    <s v="16025.0106-Plant in Serv-Delay Plnt"/>
    <s v="XX"/>
    <s v="XX"/>
    <s v="0000"/>
    <s v="PRESC"/>
    <s v="Non Unitized"/>
    <s v="Non-unitized"/>
    <s v="Tools,Shop,Gar Eq-New (Pres)"/>
    <s v="Addition"/>
    <s v="Addition-NonUnit"/>
    <d v="2025-05-01T00:00:00"/>
    <d v="2025-05-01T00:00:00"/>
    <s v="G394"/>
    <x v="14"/>
    <s v="253940A"/>
    <x v="93"/>
    <x v="93"/>
    <s v="Tools,Shop,Gar Eq-New (Pres)"/>
    <n v="20953.71"/>
  </r>
  <r>
    <n v="202510"/>
    <s v="032"/>
    <s v="16025.0106-Plant in Serv-Delay Plnt"/>
    <s v="XX"/>
    <s v="XX"/>
    <s v="0000"/>
    <s v="SHOWL"/>
    <s v="Non Unitized"/>
    <s v="Non-unitized"/>
    <s v="Tools,Shop,Gar Eq - New SL"/>
    <s v="Addition"/>
    <s v="Addition-NonUnit"/>
    <d v="2025-08-01T00:00:00"/>
    <d v="2025-08-01T00:00:00"/>
    <s v="G394"/>
    <x v="14"/>
    <s v="257940A"/>
    <x v="94"/>
    <x v="94"/>
    <s v="Tools,Shop,Gar Eq - New SL"/>
    <n v="14880.98"/>
  </r>
  <r>
    <n v="202511"/>
    <s v="032"/>
    <s v="16025.0106-Plant in Serv-Delay Plnt"/>
    <s v="XX"/>
    <s v="XX"/>
    <s v="0000"/>
    <s v="COTTN"/>
    <s v="Non Unitized"/>
    <s v="Non-unitized"/>
    <s v="Tools,Shop,Gar Eq-New(Verde)"/>
    <s v="Addition"/>
    <s v="Addition-NonUnit"/>
    <d v="2025-11-01T00:00:00"/>
    <d v="2025-11-01T00:00:00"/>
    <s v="G394"/>
    <x v="14"/>
    <s v="255940A"/>
    <x v="95"/>
    <x v="95"/>
    <s v="Tools,Shop,Gar Eq-New(Verde)"/>
    <n v="8889.18"/>
  </r>
  <r>
    <n v="202511"/>
    <s v="032"/>
    <s v="16025.0106-Plant in Serv-Delay Plnt"/>
    <s v="XX"/>
    <s v="XX"/>
    <s v="0000"/>
    <s v="FLAGW"/>
    <s v="Non Unitized"/>
    <s v="Non-unitized"/>
    <s v="Welder - Unit 00423"/>
    <s v="Addition"/>
    <s v="Addition-NonUnit"/>
    <d v="2025-10-01T00:00:00"/>
    <d v="2025-10-16T00:00:00"/>
    <s v="G394"/>
    <x v="14"/>
    <s v="DA10327-250960A"/>
    <x v="96"/>
    <x v="96"/>
    <s v="Welder - Unit 00423"/>
    <n v="-55.03"/>
  </r>
  <r>
    <n v="202511"/>
    <s v="032"/>
    <s v="16025.0106-Plant in Serv-Delay Plnt"/>
    <s v="XX"/>
    <s v="XX"/>
    <s v="0000"/>
    <s v="KINGM"/>
    <s v="Non Unitized"/>
    <s v="Non-unitized"/>
    <s v="Tool,Shop,Gar Eq-New (King)"/>
    <s v="Addition"/>
    <s v="Addition-NonUnit"/>
    <d v="2025-08-01T00:00:00"/>
    <d v="2025-08-01T00:00:00"/>
    <s v="G394"/>
    <x v="14"/>
    <s v="252940A"/>
    <x v="92"/>
    <x v="92"/>
    <s v="Tool,Shop,Gar Eq-New (King)"/>
    <n v="1711.04"/>
  </r>
  <r>
    <n v="202511"/>
    <s v="032"/>
    <s v="16025.0106-Plant in Serv-Delay Plnt"/>
    <s v="XX"/>
    <s v="XX"/>
    <s v="0000"/>
    <s v="PRESC"/>
    <s v="Non Unitized"/>
    <s v="Non-unitized"/>
    <s v="Tools,Shop,Gar Eq-New (Pres)"/>
    <s v="Addition"/>
    <s v="Addition-NonUnit"/>
    <d v="2025-05-01T00:00:00"/>
    <d v="2025-05-01T00:00:00"/>
    <s v="G394"/>
    <x v="14"/>
    <s v="253940A"/>
    <x v="93"/>
    <x v="93"/>
    <s v="Tools,Shop,Gar Eq-New (Pres)"/>
    <n v="1256.93"/>
  </r>
  <r>
    <n v="202511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1T00:00:00"/>
    <s v="G394"/>
    <x v="14"/>
    <s v="253940A"/>
    <x v="93"/>
    <x v="93"/>
    <s v="Tools,Shop,Gar Eq-New (Pres)"/>
    <n v="-20953.71"/>
  </r>
  <r>
    <n v="202511"/>
    <s v="032"/>
    <s v="16025.0106-Plant in Serv-Delay Plnt"/>
    <s v="XX"/>
    <s v="XX"/>
    <s v="0000"/>
    <s v="SHOWL"/>
    <s v="Non Unitized"/>
    <s v="Non-unitized"/>
    <s v="Work Order Addition"/>
    <s v="Addition"/>
    <s v="Addition-Unit"/>
    <d v="2025-08-01T00:00:00"/>
    <d v="2025-08-01T00:00:00"/>
    <s v="G394"/>
    <x v="14"/>
    <s v="257940A"/>
    <x v="94"/>
    <x v="94"/>
    <s v="Tools,Shop,Gar Eq - New SL"/>
    <n v="-14880.98"/>
  </r>
  <r>
    <n v="202512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11-01T00:00:00"/>
    <d v="2025-11-01T00:00:00"/>
    <s v="G394"/>
    <x v="14"/>
    <s v="255940A"/>
    <x v="95"/>
    <x v="95"/>
    <s v="Tools,Shop,Gar Eq-New(Verde)"/>
    <n v="-8889.18"/>
  </r>
  <r>
    <n v="202512"/>
    <s v="032"/>
    <s v="16025.0106-Plant in Serv-Delay Plnt"/>
    <s v="XX"/>
    <s v="XX"/>
    <s v="0000"/>
    <s v="FLAGW"/>
    <s v="Non Unitized"/>
    <s v="Non-unitized"/>
    <s v="Work Order Addition"/>
    <s v="Addition"/>
    <s v="Addition-Unit"/>
    <d v="2025-10-01T00:00:00"/>
    <d v="2025-10-16T00:00:00"/>
    <s v="G394"/>
    <x v="14"/>
    <s v="DA10327-250960A"/>
    <x v="96"/>
    <x v="96"/>
    <s v="Welder - Unit 00423"/>
    <n v="-30930.59"/>
  </r>
  <r>
    <n v="202512"/>
    <s v="032"/>
    <s v="16025.0106-Plant in Serv-Delay Plnt"/>
    <s v="XX"/>
    <s v="XX"/>
    <s v="0000"/>
    <s v="KINGM"/>
    <s v="Non Unitized"/>
    <s v="Non-unitized"/>
    <s v="Tool,Shop,Gar Eq-New (King)"/>
    <s v="Addition"/>
    <s v="Addition-NonUnit"/>
    <d v="2025-08-01T00:00:00"/>
    <d v="2025-08-01T00:00:00"/>
    <s v="G394"/>
    <x v="14"/>
    <s v="252940A"/>
    <x v="92"/>
    <x v="92"/>
    <s v="Tool,Shop,Gar Eq-New (King)"/>
    <n v="16600.79"/>
  </r>
  <r>
    <n v="202512"/>
    <s v="032"/>
    <s v="16025.0106-Plant in Serv-Delay Plnt"/>
    <s v="XX"/>
    <s v="XX"/>
    <s v="0000"/>
    <s v="KINGM"/>
    <s v="Non Unitized"/>
    <s v="Non-unitized"/>
    <s v="Work Order Addition"/>
    <s v="Addition"/>
    <s v="Addition-Unit"/>
    <d v="2025-08-01T00:00:00"/>
    <d v="2025-08-01T00:00:00"/>
    <s v="G394"/>
    <x v="14"/>
    <s v="252940A"/>
    <x v="92"/>
    <x v="92"/>
    <s v="Tool,Shop,Gar Eq-New (King)"/>
    <n v="-1711.04"/>
  </r>
  <r>
    <n v="202512"/>
    <s v="032"/>
    <s v="16025.0106-Plant in Serv-Delay Plnt"/>
    <s v="XX"/>
    <s v="XX"/>
    <s v="0000"/>
    <s v="PRESC"/>
    <s v="Non Unitized"/>
    <s v="Non-unitized"/>
    <s v="Tools,Shop,Gar Eq-New (Pres)"/>
    <s v="Addition"/>
    <s v="Addition-NonUnit"/>
    <d v="2025-05-01T00:00:00"/>
    <d v="2025-05-01T00:00:00"/>
    <s v="G394"/>
    <x v="14"/>
    <s v="253940A"/>
    <x v="93"/>
    <x v="93"/>
    <s v="Tools,Shop,Gar Eq-New (Pres)"/>
    <n v="2965.2"/>
  </r>
  <r>
    <n v="202512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1T00:00:00"/>
    <s v="G394"/>
    <x v="14"/>
    <s v="253940A"/>
    <x v="93"/>
    <x v="93"/>
    <s v="Tools,Shop,Gar Eq-New (Pres)"/>
    <n v="-1256.93"/>
  </r>
  <r>
    <n v="202601"/>
    <s v="032"/>
    <s v="16025.0106-Plant in Serv-Delay Plnt"/>
    <s v="XX"/>
    <s v="XX"/>
    <s v="0000"/>
    <s v="COTTN"/>
    <s v="Non Unitized"/>
    <s v="Non-unitized"/>
    <s v="Tools,Shop,Gar Eq-New(Verde)"/>
    <s v="Addition"/>
    <s v="Addition-NonUnit"/>
    <d v="2026-01-01T00:00:00"/>
    <d v="2026-01-01T00:00:00"/>
    <s v="G394"/>
    <x v="14"/>
    <s v="255940A"/>
    <x v="95"/>
    <x v="95"/>
    <s v="Tools,Shop,Gar Eq-New(Verde)"/>
    <n v="3152.28"/>
  </r>
  <r>
    <n v="202601"/>
    <s v="032"/>
    <s v="16025.0106-Plant in Serv-Delay Plnt"/>
    <s v="XX"/>
    <s v="XX"/>
    <s v="0000"/>
    <s v="FLAG0"/>
    <s v="Non Unitized"/>
    <s v="Non-unitized"/>
    <s v="Tools,Shop,Gar Eq-New(Flag)"/>
    <s v="Addition"/>
    <s v="Addition-NonUnit"/>
    <d v="2026-01-01T00:00:00"/>
    <d v="2026-01-01T00:00:00"/>
    <s v="G394"/>
    <x v="14"/>
    <s v="251940A"/>
    <x v="91"/>
    <x v="91"/>
    <s v="Tools,Shop,Gar Eq-New(Flag)"/>
    <n v="620.77"/>
  </r>
  <r>
    <n v="202601"/>
    <s v="032"/>
    <s v="16025.0106-Plant in Serv-Delay Plnt"/>
    <s v="XX"/>
    <s v="XX"/>
    <s v="0000"/>
    <s v="FLAGW"/>
    <s v="Non Unitized"/>
    <s v="Non-unitized"/>
    <s v="Tools,Shop,Gar Eq - New"/>
    <s v="Addition"/>
    <s v="Addition-NonUnit"/>
    <d v="2026-01-01T00:00:00"/>
    <d v="2026-01-01T00:00:00"/>
    <s v="G394"/>
    <x v="14"/>
    <s v="250940A"/>
    <x v="90"/>
    <x v="90"/>
    <s v="Tools,Shop,Gar Eq - New"/>
    <n v="1351.61"/>
  </r>
  <r>
    <n v="202601"/>
    <s v="032"/>
    <s v="16025.0106-Plant in Serv-Delay Plnt"/>
    <s v="XX"/>
    <s v="XX"/>
    <s v="0000"/>
    <s v="KINGM"/>
    <s v="Non Unitized"/>
    <s v="Non-unitized"/>
    <s v="Work Order Addition"/>
    <s v="Addition"/>
    <s v="Addition-Unit"/>
    <d v="2025-08-01T00:00:00"/>
    <d v="2025-08-01T00:00:00"/>
    <s v="G394"/>
    <x v="14"/>
    <s v="252940A"/>
    <x v="92"/>
    <x v="92"/>
    <s v="Tool,Shop,Gar Eq-New (King)"/>
    <n v="-16600.79"/>
  </r>
  <r>
    <n v="202601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1T00:00:00"/>
    <s v="G394"/>
    <x v="14"/>
    <s v="253940A"/>
    <x v="93"/>
    <x v="93"/>
    <s v="Tools,Shop,Gar Eq-New (Pres)"/>
    <n v="-2965.2"/>
  </r>
  <r>
    <n v="202601"/>
    <s v="032"/>
    <s v="16025.0106-Plant in Serv-Delay Plnt"/>
    <s v="XX"/>
    <s v="XX"/>
    <s v="0000"/>
    <s v="SHOWL"/>
    <s v="Non Unitized"/>
    <s v="Non-unitized"/>
    <s v="Tools,Shop,Gar Eq-New(Flag)"/>
    <s v="Addition"/>
    <s v="Addition-NonUnit"/>
    <d v="2026-01-01T00:00:00"/>
    <d v="2026-01-01T00:00:00"/>
    <s v="G394"/>
    <x v="14"/>
    <s v="251940A"/>
    <x v="91"/>
    <x v="91"/>
    <s v="Tools,Shop,Gar Eq-New(Flag)"/>
    <n v="4154.3500000000004"/>
  </r>
  <r>
    <n v="202602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6-01-01T00:00:00"/>
    <d v="2026-01-01T00:00:00"/>
    <s v="G394"/>
    <x v="14"/>
    <s v="255940A"/>
    <x v="95"/>
    <x v="95"/>
    <s v="Tools,Shop,Gar Eq-New(Verde)"/>
    <n v="-3152.28"/>
  </r>
  <r>
    <n v="202602"/>
    <s v="032"/>
    <s v="16025.0106-Plant in Serv-Delay Plnt"/>
    <s v="XX"/>
    <s v="XX"/>
    <s v="0000"/>
    <s v="FLAG0"/>
    <s v="Non Unitized"/>
    <s v="Non-unitized"/>
    <s v="Work Order Addition"/>
    <s v="Addition"/>
    <s v="Addition-Unit"/>
    <d v="2026-01-01T00:00:00"/>
    <d v="2026-01-01T00:00:00"/>
    <s v="G394"/>
    <x v="14"/>
    <s v="251940A"/>
    <x v="91"/>
    <x v="91"/>
    <s v="Tools,Shop,Gar Eq-New(Flag)"/>
    <n v="-620.77"/>
  </r>
  <r>
    <n v="202602"/>
    <s v="032"/>
    <s v="16025.0106-Plant in Serv-Delay Plnt"/>
    <s v="XX"/>
    <s v="XX"/>
    <s v="0000"/>
    <s v="FLAGW"/>
    <s v="Non Unitized"/>
    <s v="Non-unitized"/>
    <s v="Work Order Addition"/>
    <s v="Addition"/>
    <s v="Addition-Unit"/>
    <d v="2026-01-01T00:00:00"/>
    <d v="2026-01-01T00:00:00"/>
    <s v="G394"/>
    <x v="14"/>
    <s v="250940A"/>
    <x v="90"/>
    <x v="90"/>
    <s v="Tools,Shop,Gar Eq - New"/>
    <n v="-1351.61"/>
  </r>
  <r>
    <n v="202602"/>
    <s v="032"/>
    <s v="16025.0106-Plant in Serv-Delay Plnt"/>
    <s v="XX"/>
    <s v="XX"/>
    <s v="0000"/>
    <s v="SHOWL"/>
    <s v="Non Unitized"/>
    <s v="Non-unitized"/>
    <s v="Tools,Shop,Gar Eq - New SL"/>
    <s v="Addition"/>
    <s v="Addition-NonUnit"/>
    <d v="2026-02-01T00:00:00"/>
    <d v="2026-02-01T00:00:00"/>
    <s v="G394"/>
    <x v="14"/>
    <s v="257940A"/>
    <x v="94"/>
    <x v="94"/>
    <s v="Tools,Shop,Gar Eq - New SL"/>
    <n v="632.03"/>
  </r>
  <r>
    <n v="202602"/>
    <s v="032"/>
    <s v="16025.0106-Plant in Serv-Delay Plnt"/>
    <s v="XX"/>
    <s v="XX"/>
    <s v="0000"/>
    <s v="SHOWL"/>
    <s v="Non Unitized"/>
    <s v="Non-unitized"/>
    <s v="Work Order Addition"/>
    <s v="Addition"/>
    <s v="Addition-Unit"/>
    <d v="2026-01-01T00:00:00"/>
    <d v="2026-01-01T00:00:00"/>
    <s v="G394"/>
    <x v="14"/>
    <s v="251940A"/>
    <x v="91"/>
    <x v="91"/>
    <s v="Tools,Shop,Gar Eq-New(Flag)"/>
    <n v="-4154.3500000000004"/>
  </r>
  <r>
    <n v="202603"/>
    <s v="032"/>
    <s v="16025.0106-Plant in Serv-Delay Plnt"/>
    <s v="XX"/>
    <s v="XX"/>
    <s v="0000"/>
    <s v="COTTN"/>
    <s v="Non Unitized"/>
    <s v="Non-unitized"/>
    <s v="SCBA's for all UNSG Districts"/>
    <s v="Addition"/>
    <s v="Addition-NonUnit"/>
    <d v="2026-03-01T00:00:00"/>
    <d v="2026-03-01T00:00:00"/>
    <s v="G394"/>
    <x v="14"/>
    <s v="DA10361-250975A"/>
    <x v="108"/>
    <x v="108"/>
    <s v="SCBA's for all UNSG Districts"/>
    <n v="190575.17"/>
  </r>
  <r>
    <n v="202603"/>
    <s v="032"/>
    <s v="16025.0106-Plant in Serv-Delay Plnt"/>
    <s v="XX"/>
    <s v="XX"/>
    <s v="0000"/>
    <s v="FLAGW"/>
    <s v="Non Unitized"/>
    <s v="Non-unitized"/>
    <s v="SCBA's for all UNSG Districts"/>
    <s v="Addition"/>
    <s v="Addition-NonUnit"/>
    <d v="2026-03-01T00:00:00"/>
    <d v="2026-03-01T00:00:00"/>
    <s v="G394"/>
    <x v="14"/>
    <s v="DA10361-250975A"/>
    <x v="108"/>
    <x v="108"/>
    <s v="SCBA's for all UNSG Districts"/>
    <n v="170514.63"/>
  </r>
  <r>
    <n v="202603"/>
    <s v="032"/>
    <s v="16025.0106-Plant in Serv-Delay Plnt"/>
    <s v="XX"/>
    <s v="XX"/>
    <s v="0000"/>
    <s v="HAVAS"/>
    <s v="Non Unitized"/>
    <s v="Non-unitized"/>
    <s v="SCBA's for all UNSG Districts"/>
    <s v="Addition"/>
    <s v="Addition-NonUnit"/>
    <d v="2026-03-01T00:00:00"/>
    <d v="2026-03-01T00:00:00"/>
    <s v="G394"/>
    <x v="14"/>
    <s v="DA10361-250975A"/>
    <x v="108"/>
    <x v="108"/>
    <s v="SCBA's for all UNSG Districts"/>
    <n v="90272.45"/>
  </r>
  <r>
    <n v="202603"/>
    <s v="032"/>
    <s v="16025.0106-Plant in Serv-Delay Plnt"/>
    <s v="XX"/>
    <s v="XX"/>
    <s v="0000"/>
    <s v="KINGM"/>
    <s v="Non Unitized"/>
    <s v="Non-unitized"/>
    <s v="SCBA's for all UNSG Districts"/>
    <s v="Addition"/>
    <s v="Addition-NonUnit"/>
    <d v="2026-03-01T00:00:00"/>
    <d v="2026-03-01T00:00:00"/>
    <s v="G394"/>
    <x v="14"/>
    <s v="DA10361-250975A"/>
    <x v="108"/>
    <x v="108"/>
    <s v="SCBA's for all UNSG Districts"/>
    <n v="130393.54"/>
  </r>
  <r>
    <n v="202603"/>
    <s v="032"/>
    <s v="16025.0106-Plant in Serv-Delay Plnt"/>
    <s v="XX"/>
    <s v="XX"/>
    <s v="0000"/>
    <s v="PRESC"/>
    <s v="Non Unitized"/>
    <s v="Non-unitized"/>
    <s v="SCBA's for all UNSG Districts"/>
    <s v="Addition"/>
    <s v="Addition-NonUnit"/>
    <d v="2026-03-01T00:00:00"/>
    <d v="2026-03-01T00:00:00"/>
    <s v="G394"/>
    <x v="14"/>
    <s v="DA10361-250975A"/>
    <x v="108"/>
    <x v="108"/>
    <s v="SCBA's for all UNSG Districts"/>
    <n v="230696.25"/>
  </r>
  <r>
    <n v="202603"/>
    <s v="032"/>
    <s v="16025.0106-Plant in Serv-Delay Plnt"/>
    <s v="XX"/>
    <s v="XX"/>
    <s v="0000"/>
    <s v="SCWHG"/>
    <s v="Non Unitized"/>
    <s v="Non-unitized"/>
    <s v="SCBA's for all UNSG Districts"/>
    <s v="Addition"/>
    <s v="Addition-NonUnit"/>
    <d v="2026-03-01T00:00:00"/>
    <d v="2026-03-01T00:00:00"/>
    <s v="G394"/>
    <x v="14"/>
    <s v="DA10361-250975A"/>
    <x v="108"/>
    <x v="108"/>
    <s v="SCBA's for all UNSG Districts"/>
    <n v="70211.899999999994"/>
  </r>
  <r>
    <n v="202603"/>
    <s v="032"/>
    <s v="16025.0106-Plant in Serv-Delay Plnt"/>
    <s v="XX"/>
    <s v="XX"/>
    <s v="0000"/>
    <s v="SHOWL"/>
    <s v="Non Unitized"/>
    <s v="Non-unitized"/>
    <s v="SCBA's for all UNSG Districts"/>
    <s v="Addition"/>
    <s v="Addition-NonUnit"/>
    <d v="2026-03-01T00:00:00"/>
    <d v="2026-03-01T00:00:00"/>
    <s v="G394"/>
    <x v="14"/>
    <s v="DA10361-250975A"/>
    <x v="108"/>
    <x v="108"/>
    <s v="SCBA's for all UNSG Districts"/>
    <n v="120363.27"/>
  </r>
  <r>
    <n v="202603"/>
    <s v="032"/>
    <s v="16025.0106-Plant in Serv-Delay Plnt"/>
    <s v="XX"/>
    <s v="XX"/>
    <s v="0000"/>
    <s v="SHOWL"/>
    <s v="Non Unitized"/>
    <s v="Non-unitized"/>
    <s v="Work Order Addition"/>
    <s v="Addition"/>
    <s v="Addition-Unit"/>
    <d v="2026-02-01T00:00:00"/>
    <d v="2026-02-01T00:00:00"/>
    <s v="G394"/>
    <x v="14"/>
    <s v="257940A"/>
    <x v="94"/>
    <x v="94"/>
    <s v="Tools,Shop,Gar Eq - New SL"/>
    <n v="-632.03"/>
  </r>
  <r>
    <n v="202507"/>
    <s v="032"/>
    <s v="16025.0106-Plant in Serv-Delay Plnt"/>
    <s v="XX"/>
    <s v="XX"/>
    <s v="0000"/>
    <s v="FLAGW"/>
    <s v="Non Unitized"/>
    <s v="Non-unitized"/>
    <s v="Backhoe 4x4 with hydraulic hammer -"/>
    <s v="Addition"/>
    <s v="Addition-NonUnit"/>
    <d v="2025-05-01T00:00:00"/>
    <d v="2025-05-23T00:00:00"/>
    <s v="G396"/>
    <x v="15"/>
    <s v="DA10322-250960A"/>
    <x v="96"/>
    <x v="96"/>
    <s v="Backhoe 4x4 with hydraulic hammer -"/>
    <n v="1609.72"/>
  </r>
  <r>
    <n v="202507"/>
    <s v="032"/>
    <s v="16025.0106-Plant in Serv-Delay Plnt"/>
    <s v="XX"/>
    <s v="XX"/>
    <s v="0000"/>
    <s v="SHOWL"/>
    <s v="Non Unitized"/>
    <s v="Non-unitized"/>
    <s v="Mini Excavator - New unit 00414"/>
    <s v="Addition"/>
    <s v="Addition-NonUnit"/>
    <d v="2025-05-01T00:00:00"/>
    <d v="2025-05-06T00:00:00"/>
    <s v="G396"/>
    <x v="15"/>
    <s v="DA10311-250960A"/>
    <x v="96"/>
    <x v="96"/>
    <s v="Mini Excavator - New unit 00414"/>
    <n v="-932.46"/>
  </r>
  <r>
    <n v="202508"/>
    <s v="032"/>
    <s v="16025.0106-Plant in Serv-Delay Plnt"/>
    <s v="XX"/>
    <s v="XX"/>
    <s v="0000"/>
    <s v="FLAGW"/>
    <s v="Non Unitized"/>
    <s v="Non-unitized"/>
    <s v="Work Order Addition"/>
    <s v="Addition"/>
    <s v="Addition-Unit"/>
    <d v="2025-05-01T00:00:00"/>
    <d v="2025-05-23T00:00:00"/>
    <s v="G396"/>
    <x v="15"/>
    <s v="DA10322-250960A"/>
    <x v="96"/>
    <x v="96"/>
    <s v="Backhoe 4x4 with hydraulic hammer -"/>
    <n v="-162647.06"/>
  </r>
  <r>
    <n v="202508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6T00:00:00"/>
    <s v="G396"/>
    <x v="15"/>
    <s v="DA10315-250960A"/>
    <x v="96"/>
    <x v="96"/>
    <s v="Rough Terrain Forklift 4x4- #00416"/>
    <n v="-139887.17000000001"/>
  </r>
  <r>
    <n v="202508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6T00:00:00"/>
    <s v="G396"/>
    <x v="15"/>
    <s v="DA10319-250960A"/>
    <x v="96"/>
    <x v="96"/>
    <s v="Backhoe 4x4 - New Unit 00418"/>
    <n v="-145268.53"/>
  </r>
  <r>
    <n v="202508"/>
    <s v="032"/>
    <s v="16025.0106-Plant in Serv-Delay Plnt"/>
    <s v="XX"/>
    <s v="XX"/>
    <s v="0000"/>
    <s v="SHOWL"/>
    <s v="Non Unitized"/>
    <s v="Non-unitized"/>
    <s v="Late Charge Unitization"/>
    <s v="Addition"/>
    <s v="Addition-Unit"/>
    <d v="2025-05-01T00:00:00"/>
    <d v="2025-05-06T00:00:00"/>
    <s v="G396"/>
    <x v="15"/>
    <s v="DA10311-250960A"/>
    <x v="96"/>
    <x v="96"/>
    <s v="Mini Excavator - New unit 00414"/>
    <n v="932.46"/>
  </r>
  <r>
    <n v="202507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05-01T00:00:00"/>
    <d v="2025-03-14T00:00:00"/>
    <s v="G397"/>
    <x v="16"/>
    <s v="DV10343-255970A"/>
    <x v="98"/>
    <x v="98"/>
    <s v="Installing new Collector Verde"/>
    <n v="-6792.92"/>
  </r>
  <r>
    <n v="202507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05-01T00:00:00"/>
    <d v="2025-03-14T00:00:00"/>
    <s v="G397"/>
    <x v="16"/>
    <s v="DV10344-255970A"/>
    <x v="98"/>
    <x v="98"/>
    <s v="Installing New Collector at Amante"/>
    <n v="-6847.59"/>
  </r>
  <r>
    <n v="202507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05-01T00:00:00"/>
    <d v="2025-03-14T00:00:00"/>
    <s v="G397"/>
    <x v="16"/>
    <s v="DV10345-255970A"/>
    <x v="98"/>
    <x v="98"/>
    <s v="Installing New Repeater at Black Hi"/>
    <n v="-4132.13"/>
  </r>
  <r>
    <n v="202507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05-01T00:00:00"/>
    <d v="2025-03-14T00:00:00"/>
    <s v="G397"/>
    <x v="16"/>
    <s v="DV10346-255970A"/>
    <x v="98"/>
    <x v="98"/>
    <s v="Installing New Collector and Modem"/>
    <n v="-6008.62"/>
  </r>
  <r>
    <n v="202507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05-01T00:00:00"/>
    <d v="2025-03-14T00:00:00"/>
    <s v="G397"/>
    <x v="16"/>
    <s v="DV10347-255970A"/>
    <x v="98"/>
    <x v="98"/>
    <s v="Installing New Collector and Modem"/>
    <n v="-6008.62"/>
  </r>
  <r>
    <n v="202507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05-01T00:00:00"/>
    <d v="2025-03-14T00:00:00"/>
    <s v="G397"/>
    <x v="16"/>
    <s v="DV10348-255970A"/>
    <x v="98"/>
    <x v="98"/>
    <s v="Installing New Collector and Modem"/>
    <n v="-6008.62"/>
  </r>
  <r>
    <n v="202507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5-05-01T00:00:00"/>
    <d v="2025-03-14T00:00:00"/>
    <s v="G397"/>
    <x v="16"/>
    <s v="DV10349-255970A"/>
    <x v="98"/>
    <x v="98"/>
    <s v="Installing New Collector and Modem"/>
    <n v="-6061.62"/>
  </r>
  <r>
    <n v="202508"/>
    <s v="032"/>
    <s v="16025.0106-Plant in Serv-Delay Plnt"/>
    <s v="XX"/>
    <s v="XX"/>
    <s v="0000"/>
    <s v="FLAGA"/>
    <s v="Non Unitized"/>
    <s v="Non-unitized"/>
    <s v="Comm Equip - New (Flag)"/>
    <s v="Addition"/>
    <s v="Addition-NonUnit"/>
    <d v="2025-04-01T00:00:00"/>
    <d v="2025-04-01T00:00:00"/>
    <s v="G397"/>
    <x v="16"/>
    <s v="251970A"/>
    <x v="100"/>
    <x v="100"/>
    <s v="Comm Equip - New (Flag)"/>
    <n v="2705.95"/>
  </r>
  <r>
    <n v="202508"/>
    <s v="032"/>
    <s v="16025.0106-Plant in Serv-Delay Plnt"/>
    <s v="XX"/>
    <s v="XX"/>
    <s v="0000"/>
    <s v="PRESC"/>
    <s v="Non Unitized"/>
    <s v="Non-unitized"/>
    <s v="REPLACING THE COLLECTOR AT BLACK CA"/>
    <s v="Addition"/>
    <s v="Addition-NonUnit"/>
    <d v="2025-08-01T00:00:00"/>
    <d v="2025-08-11T00:00:00"/>
    <s v="G397"/>
    <x v="16"/>
    <s v="DP11089-253970A"/>
    <x v="102"/>
    <x v="102"/>
    <s v="REPLACING THE COLLECTOR AT BLACK CA"/>
    <n v="5957.82"/>
  </r>
  <r>
    <n v="202509"/>
    <s v="032"/>
    <s v="16025.0106-Plant in Serv-Delay Plnt"/>
    <s v="XX"/>
    <s v="XX"/>
    <s v="0000"/>
    <s v="FLAGA"/>
    <s v="Non Unitized"/>
    <s v="Non-unitized"/>
    <s v="Comm Equip - New"/>
    <s v="Addition"/>
    <s v="Addition-NonUnit"/>
    <d v="2025-09-01T00:00:00"/>
    <d v="2025-09-01T00:00:00"/>
    <s v="G397"/>
    <x v="16"/>
    <s v="250970A"/>
    <x v="99"/>
    <x v="99"/>
    <s v="Comm Equip - New"/>
    <n v="148904.41"/>
  </r>
  <r>
    <n v="202509"/>
    <s v="032"/>
    <s v="16025.0106-Plant in Serv-Delay Plnt"/>
    <s v="XX"/>
    <s v="XX"/>
    <s v="0000"/>
    <s v="FLAGA"/>
    <s v="Non Unitized"/>
    <s v="Non-unitized"/>
    <s v="Work Order Addition"/>
    <s v="Addition"/>
    <s v="Addition-Unit"/>
    <d v="2025-04-01T00:00:00"/>
    <d v="2025-04-01T00:00:00"/>
    <s v="G397"/>
    <x v="16"/>
    <s v="251970A"/>
    <x v="100"/>
    <x v="100"/>
    <s v="Comm Equip - New (Flag)"/>
    <n v="-2705.95"/>
  </r>
  <r>
    <n v="202509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5-01T00:00:00"/>
    <d v="2025-05-02T00:00:00"/>
    <s v="G397"/>
    <x v="16"/>
    <s v="DP11083-253900A"/>
    <x v="82"/>
    <x v="82"/>
    <s v="Prescott Phase 1 New Offices Adding"/>
    <n v="-9568.18"/>
  </r>
  <r>
    <n v="202510"/>
    <s v="032"/>
    <s v="16025.0106-Plant in Serv-Delay Plnt"/>
    <s v="XX"/>
    <s v="XX"/>
    <s v="0000"/>
    <s v="COTTN"/>
    <s v="Non Unitized"/>
    <s v="Non-unitized"/>
    <s v="Work Order Addition"/>
    <s v="Addition"/>
    <s v="Addition-Unit"/>
    <d v="2024-01-01T00:00:00"/>
    <d v="2024-01-01T00:00:00"/>
    <s v="G397"/>
    <x v="16"/>
    <s v="DV0397A-255970A"/>
    <x v="98"/>
    <x v="98"/>
    <s v="Commun Equip - Verde (Blanket)"/>
    <n v="-2075.5"/>
  </r>
  <r>
    <n v="202510"/>
    <s v="032"/>
    <s v="16025.0106-Plant in Serv-Delay Plnt"/>
    <s v="XX"/>
    <s v="XX"/>
    <s v="0000"/>
    <s v="FLAGA"/>
    <s v="Non Unitized"/>
    <s v="Non-unitized"/>
    <s v="Work Order Addition"/>
    <s v="Addition"/>
    <s v="Addition-Unit"/>
    <d v="2025-09-01T00:00:00"/>
    <d v="2025-09-01T00:00:00"/>
    <s v="G397"/>
    <x v="16"/>
    <s v="250970A"/>
    <x v="99"/>
    <x v="99"/>
    <s v="Comm Equip - New"/>
    <n v="-148904.41"/>
  </r>
  <r>
    <n v="202511"/>
    <s v="032"/>
    <s v="16025.0106-Plant in Serv-Delay Plnt"/>
    <s v="XX"/>
    <s v="XX"/>
    <s v="0000"/>
    <s v="PRESC"/>
    <s v="Non Unitized"/>
    <s v="Non-unitized"/>
    <s v="Work Order Addition"/>
    <s v="Addition"/>
    <s v="Addition-Unit"/>
    <d v="2025-08-01T00:00:00"/>
    <d v="2025-08-11T00:00:00"/>
    <s v="G397"/>
    <x v="16"/>
    <s v="DP11089-253970A"/>
    <x v="102"/>
    <x v="102"/>
    <s v="REPLACING THE COLLECTOR AT BLACK CA"/>
    <n v="-5957.82"/>
  </r>
  <r>
    <n v="202602"/>
    <s v="032"/>
    <s v="16025.0106-Plant in Serv-Delay Plnt"/>
    <s v="XX"/>
    <s v="XX"/>
    <s v="0000"/>
    <s v="HAVAS"/>
    <s v="Non Unitized"/>
    <s v="Non-unitized"/>
    <s v="Weight Bench Combo for Exercise Roo"/>
    <s v="Addition"/>
    <s v="Addition-NonUnit"/>
    <d v="2026-02-01T00:00:00"/>
    <d v="2026-01-05T00:00:00"/>
    <s v="G398"/>
    <x v="17"/>
    <s v="DH10690-250938A"/>
    <x v="103"/>
    <x v="103"/>
    <s v="Weight Bench Combo for Exercise Roo"/>
    <n v="1849.64"/>
  </r>
  <r>
    <n v="202603"/>
    <s v="032"/>
    <s v="16025.0106-Plant in Serv-Delay Plnt"/>
    <s v="XX"/>
    <s v="XX"/>
    <s v="0000"/>
    <s v="HAVAS"/>
    <s v="Non Unitized"/>
    <s v="Non-unitized"/>
    <s v="Work Order Addition"/>
    <s v="Addition"/>
    <s v="Addition-Unit"/>
    <d v="2026-02-01T00:00:00"/>
    <d v="2026-01-05T00:00:00"/>
    <s v="G398"/>
    <x v="17"/>
    <s v="DH10690-250938A"/>
    <x v="103"/>
    <x v="103"/>
    <s v="Weight Bench Combo for Exercise Roo"/>
    <n v="-1849.6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n v="42844301"/>
    <n v="1"/>
    <n v="31510101"/>
    <n v="131501"/>
    <n v="119"/>
    <n v="0"/>
    <n v="-2714.88"/>
    <x v="0"/>
    <n v="1"/>
    <n v="2"/>
    <n v="38111308"/>
    <m/>
    <m/>
    <n v="1"/>
    <x v="0"/>
    <x v="0"/>
    <n v="0"/>
    <s v="URET "/>
    <d v="2026-04-01T00:00:00"/>
    <n v="3"/>
    <s v="002"/>
    <s v="UA51182"/>
    <m/>
    <s v="Retirement-Life   "/>
    <d v="2021-04-01T00:00:00"/>
    <x v="0"/>
    <s v="Retire Life Auto"/>
    <s v="Retire Life Auto"/>
    <m/>
    <m/>
    <s v="POST 174: Error: Cannot Post if the previous month is still 'powerplant open' in CWIP"/>
    <d v="2026-04-02T09:10:02"/>
    <s v="PWRPLANT"/>
    <x v="0"/>
    <s v="Steam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0"/>
    <x v="0"/>
    <s v="Electric"/>
    <m/>
    <m/>
  </r>
  <r>
    <n v="42844313"/>
    <n v="1"/>
    <n v="35130101"/>
    <n v="135103"/>
    <n v="191"/>
    <n v="0"/>
    <n v="-19313.96"/>
    <x v="0"/>
    <n v="1"/>
    <n v="6"/>
    <n v="38126562"/>
    <m/>
    <m/>
    <n v="1"/>
    <x v="1"/>
    <x v="0"/>
    <n v="0"/>
    <s v="URET "/>
    <d v="2026-04-01T00:00:00"/>
    <n v="3"/>
    <s v="002"/>
    <s v="UA51182"/>
    <m/>
    <s v="Retirement-Life   "/>
    <d v="2011-04-01T00:00:00"/>
    <x v="1"/>
    <s v="Retire Life Auto"/>
    <s v="Retire Life Auto"/>
    <m/>
    <m/>
    <s v=" "/>
    <d v="2026-04-02T09:10:02"/>
    <s v="PWRPLANT"/>
    <x v="1"/>
    <s v="Transmiss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"/>
    <x v="1"/>
    <s v="Electric"/>
    <m/>
    <m/>
  </r>
  <r>
    <n v="42844319"/>
    <n v="1"/>
    <n v="35130101"/>
    <n v="135103"/>
    <n v="191"/>
    <n v="0"/>
    <n v="-41235.870000000003"/>
    <x v="0"/>
    <n v="1"/>
    <n v="6"/>
    <n v="38140795"/>
    <m/>
    <m/>
    <n v="1"/>
    <x v="1"/>
    <x v="0"/>
    <n v="0"/>
    <s v="URET "/>
    <d v="2026-04-01T00:00:00"/>
    <n v="3"/>
    <s v="002"/>
    <s v="UA51182"/>
    <m/>
    <s v="Retirement-Life   "/>
    <d v="2011-04-01T00:00:00"/>
    <x v="1"/>
    <s v="Retire Life Auto"/>
    <s v="Retire Life Auto"/>
    <m/>
    <m/>
    <s v=" "/>
    <d v="2026-04-02T09:10:02"/>
    <s v="PWRPLANT"/>
    <x v="1"/>
    <s v="Transmiss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"/>
    <x v="1"/>
    <s v="Electric"/>
    <m/>
    <m/>
  </r>
  <r>
    <n v="42844312"/>
    <n v="1"/>
    <n v="35130101"/>
    <n v="135103"/>
    <n v="191"/>
    <n v="0"/>
    <n v="-7156.89"/>
    <x v="0"/>
    <n v="1"/>
    <n v="6"/>
    <n v="38124474"/>
    <m/>
    <m/>
    <n v="1"/>
    <x v="2"/>
    <x v="0"/>
    <n v="0"/>
    <s v="URET "/>
    <d v="2026-04-01T00:00:00"/>
    <n v="3"/>
    <s v="002"/>
    <s v="UA51182"/>
    <m/>
    <s v="Retirement-Life   "/>
    <d v="2011-03-31T00:00:00"/>
    <x v="2"/>
    <s v="Retire Life Auto"/>
    <s v="Retire Life Auto"/>
    <m/>
    <m/>
    <s v=" "/>
    <d v="2026-04-02T09:10:02"/>
    <s v="PWRPLANT"/>
    <x v="2"/>
    <s v="Transmiss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"/>
    <x v="1"/>
    <s v="Electric"/>
    <m/>
    <m/>
  </r>
  <r>
    <n v="42844316"/>
    <n v="1"/>
    <n v="35130101"/>
    <n v="135103"/>
    <n v="191"/>
    <n v="0"/>
    <n v="-156.30000000000001"/>
    <x v="0"/>
    <n v="1"/>
    <n v="6"/>
    <n v="38127937"/>
    <m/>
    <m/>
    <n v="1"/>
    <x v="3"/>
    <x v="0"/>
    <n v="0"/>
    <s v="URET "/>
    <d v="2026-04-01T00:00:00"/>
    <n v="3"/>
    <s v="002"/>
    <s v="UA51182"/>
    <m/>
    <s v="Retirement-Life   "/>
    <d v="2011-03-31T00:00:00"/>
    <x v="2"/>
    <s v="Retire Life Auto"/>
    <s v="Retire Life Auto"/>
    <m/>
    <m/>
    <s v=" "/>
    <d v="2026-04-02T09:10:02"/>
    <s v="PWRPLANT"/>
    <x v="3"/>
    <s v="Transmiss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"/>
    <x v="1"/>
    <s v="Electric"/>
    <m/>
    <m/>
  </r>
  <r>
    <n v="42844315"/>
    <n v="1"/>
    <n v="35130101"/>
    <n v="135103"/>
    <n v="191"/>
    <n v="0"/>
    <n v="-52582.01"/>
    <x v="0"/>
    <n v="1"/>
    <n v="6"/>
    <n v="38126925"/>
    <m/>
    <m/>
    <n v="1"/>
    <x v="4"/>
    <x v="0"/>
    <n v="0"/>
    <s v="URET "/>
    <d v="2026-04-01T00:00:00"/>
    <n v="3"/>
    <s v="002"/>
    <s v="UA51182"/>
    <m/>
    <s v="Retirement-Life   "/>
    <d v="2011-04-20T00:00:00"/>
    <x v="3"/>
    <s v="Retire Life Auto"/>
    <s v="Retire Life Auto"/>
    <m/>
    <m/>
    <s v=" "/>
    <d v="2026-04-02T09:10:02"/>
    <s v="PWRPLANT"/>
    <x v="4"/>
    <s v="Transmiss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"/>
    <x v="1"/>
    <s v="Electric"/>
    <m/>
    <m/>
  </r>
  <r>
    <n v="42844314"/>
    <n v="1"/>
    <n v="35130101"/>
    <n v="135103"/>
    <n v="191"/>
    <n v="0"/>
    <n v="-341"/>
    <x v="0"/>
    <n v="1"/>
    <n v="6"/>
    <n v="38126903"/>
    <m/>
    <m/>
    <n v="1"/>
    <x v="4"/>
    <x v="0"/>
    <n v="0"/>
    <s v="URET "/>
    <d v="2026-04-01T00:00:00"/>
    <n v="3"/>
    <s v="002"/>
    <s v="UA51182"/>
    <m/>
    <s v="Retirement-Life   "/>
    <d v="2011-04-30T00:00:00"/>
    <x v="4"/>
    <s v="Retire Life Auto"/>
    <s v="Retire Life Auto"/>
    <m/>
    <m/>
    <s v=" "/>
    <d v="2026-04-02T09:10:02"/>
    <s v="PWRPLANT"/>
    <x v="4"/>
    <s v="Transmiss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"/>
    <x v="1"/>
    <s v="Electric"/>
    <m/>
    <m/>
  </r>
  <r>
    <n v="42844320"/>
    <n v="1"/>
    <n v="36310101"/>
    <n v="136301"/>
    <n v="150"/>
    <n v="0"/>
    <n v="-664.36"/>
    <x v="0"/>
    <n v="1"/>
    <n v="7"/>
    <n v="42475486"/>
    <m/>
    <m/>
    <n v="1"/>
    <x v="5"/>
    <x v="0"/>
    <n v="0"/>
    <s v="URET "/>
    <d v="2026-04-01T00:00:00"/>
    <n v="3"/>
    <s v="002"/>
    <s v="UA51182"/>
    <m/>
    <s v="Retirement-Life   "/>
    <d v="2026-02-01T00:00:00"/>
    <x v="5"/>
    <s v="Retire Life Auto"/>
    <s v="Retire Life Auto"/>
    <m/>
    <m/>
    <s v=" "/>
    <d v="2026-04-02T09:10:02"/>
    <s v="PWRPLANT"/>
    <x v="5"/>
    <s v="Distribution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2"/>
    <x v="2"/>
    <s v="Electric"/>
    <m/>
    <m/>
  </r>
  <r>
    <n v="42844317"/>
    <n v="1"/>
    <n v="36330101"/>
    <n v="136303"/>
    <n v="191"/>
    <n v="0"/>
    <n v="-111799.38"/>
    <x v="0"/>
    <n v="1"/>
    <n v="7"/>
    <n v="38135031"/>
    <m/>
    <m/>
    <n v="1"/>
    <x v="6"/>
    <x v="0"/>
    <n v="0"/>
    <s v="URET "/>
    <d v="2026-04-01T00:00:00"/>
    <n v="3"/>
    <s v="002"/>
    <s v="UA51182"/>
    <m/>
    <s v="Retirement-Life   "/>
    <d v="2011-03-04T00:00:00"/>
    <x v="6"/>
    <s v="Retire Life Auto"/>
    <s v="Retire Life Auto"/>
    <m/>
    <m/>
    <s v=" "/>
    <d v="2026-04-02T09:10:02"/>
    <s v="PWRPLANT"/>
    <x v="6"/>
    <s v="Distribut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3"/>
    <x v="1"/>
    <s v="Electric"/>
    <m/>
    <m/>
  </r>
  <r>
    <n v="42844318"/>
    <n v="1"/>
    <n v="36330101"/>
    <n v="136303"/>
    <n v="191"/>
    <n v="0"/>
    <n v="-31217.88"/>
    <x v="0"/>
    <n v="1"/>
    <n v="7"/>
    <n v="38135042"/>
    <m/>
    <m/>
    <n v="1"/>
    <x v="7"/>
    <x v="0"/>
    <n v="0"/>
    <s v="URET "/>
    <d v="2026-04-01T00:00:00"/>
    <n v="3"/>
    <s v="002"/>
    <s v="UA51182"/>
    <m/>
    <s v="Retirement-Life   "/>
    <d v="2011-04-28T00:00:00"/>
    <x v="7"/>
    <s v="Retire Life Auto"/>
    <s v="Retire Life Auto"/>
    <m/>
    <m/>
    <s v=" "/>
    <d v="2026-04-02T09:10:02"/>
    <s v="PWRPLANT"/>
    <x v="7"/>
    <s v="Distribut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3"/>
    <x v="1"/>
    <s v="Electric"/>
    <m/>
    <m/>
  </r>
  <r>
    <n v="42844283"/>
    <n v="1"/>
    <n v="39100101"/>
    <n v="139100"/>
    <n v="151"/>
    <n v="0"/>
    <n v="-2572.08"/>
    <x v="0"/>
    <n v="1"/>
    <n v="8"/>
    <n v="23981"/>
    <m/>
    <m/>
    <n v="1"/>
    <x v="8"/>
    <x v="0"/>
    <n v="0"/>
    <s v="URET "/>
    <d v="2026-04-01T00:00:00"/>
    <n v="3"/>
    <s v="002"/>
    <s v="UA51182"/>
    <m/>
    <s v="Retirement-Life   "/>
    <d v="2002-03-03T00:00:00"/>
    <x v="8"/>
    <s v="Retire Life Auto"/>
    <s v="Retire Life Auto"/>
    <m/>
    <m/>
    <s v=" "/>
    <d v="2026-04-02T09:10:02"/>
    <s v="PWRPLANT"/>
    <x v="8"/>
    <s v="Furniture &amp; Offic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4"/>
    <x v="3"/>
    <s v="Electric"/>
    <m/>
    <m/>
  </r>
  <r>
    <n v="42844286"/>
    <n v="1"/>
    <n v="39100101"/>
    <n v="139100"/>
    <n v="151"/>
    <n v="0"/>
    <n v="-4558.17"/>
    <x v="0"/>
    <n v="1"/>
    <n v="8"/>
    <n v="70598"/>
    <m/>
    <m/>
    <n v="1"/>
    <x v="0"/>
    <x v="0"/>
    <n v="0"/>
    <s v="URET "/>
    <d v="2026-04-01T00:00:00"/>
    <n v="3"/>
    <s v="002"/>
    <s v="UA51182"/>
    <m/>
    <s v="Retirement-Life   "/>
    <d v="2002-04-01T00:00:00"/>
    <x v="9"/>
    <s v="Retire Life Auto"/>
    <s v="Retire Life Auto"/>
    <m/>
    <m/>
    <s v=" "/>
    <d v="2026-04-02T09:10:02"/>
    <s v="PWRPLANT"/>
    <x v="0"/>
    <s v="Furniture &amp; Offic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4"/>
    <x v="3"/>
    <s v="Electric"/>
    <m/>
    <m/>
  </r>
  <r>
    <n v="42844290"/>
    <n v="1"/>
    <n v="39300101"/>
    <n v="139300"/>
    <n v="191"/>
    <n v="0"/>
    <n v="-74877.89"/>
    <x v="0"/>
    <n v="1"/>
    <n v="8"/>
    <n v="1262330"/>
    <m/>
    <m/>
    <n v="1"/>
    <x v="8"/>
    <x v="0"/>
    <n v="0"/>
    <s v="URET "/>
    <d v="2026-04-01T00:00:00"/>
    <n v="3"/>
    <s v="002"/>
    <s v="UA51182"/>
    <m/>
    <s v="Retirement-Life   "/>
    <d v="2011-03-14T00:00:00"/>
    <x v="10"/>
    <s v="Retire Life Auto"/>
    <s v="Retire Life Auto"/>
    <m/>
    <m/>
    <s v=" "/>
    <d v="2026-04-02T09:10:02"/>
    <s v="PWRPLANT"/>
    <x v="8"/>
    <s v="Stores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5"/>
    <x v="1"/>
    <s v="Electric"/>
    <m/>
    <m/>
  </r>
  <r>
    <n v="42844291"/>
    <n v="1"/>
    <n v="39300101"/>
    <n v="139300"/>
    <n v="191"/>
    <n v="0"/>
    <n v="-30698.959999999999"/>
    <x v="0"/>
    <n v="1"/>
    <n v="8"/>
    <n v="1267049"/>
    <m/>
    <m/>
    <n v="1"/>
    <x v="9"/>
    <x v="0"/>
    <n v="0"/>
    <s v="URET "/>
    <d v="2026-04-01T00:00:00"/>
    <n v="3"/>
    <s v="002"/>
    <s v="UA51182"/>
    <m/>
    <s v="Retirement-Life   "/>
    <d v="2011-03-30T00:00:00"/>
    <x v="11"/>
    <s v="Retire Life Auto"/>
    <s v="Retire Life Auto"/>
    <m/>
    <m/>
    <s v=" "/>
    <d v="2026-04-02T09:10:02"/>
    <s v="PWRPLANT"/>
    <x v="9"/>
    <s v="Stores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5"/>
    <x v="1"/>
    <s v="Electric"/>
    <m/>
    <m/>
  </r>
  <r>
    <n v="42844289"/>
    <n v="1"/>
    <n v="39300101"/>
    <n v="139300"/>
    <n v="191"/>
    <n v="0"/>
    <n v="-9479.5300000000007"/>
    <x v="0"/>
    <n v="1"/>
    <n v="8"/>
    <n v="1262328"/>
    <m/>
    <m/>
    <n v="1"/>
    <x v="0"/>
    <x v="0"/>
    <n v="0"/>
    <s v="URET "/>
    <d v="2026-04-01T00:00:00"/>
    <n v="3"/>
    <s v="002"/>
    <s v="UA51182"/>
    <m/>
    <s v="Retirement-Life   "/>
    <d v="2011-04-14T00:00:00"/>
    <x v="12"/>
    <s v="Retire Life Auto"/>
    <s v="Retire Life Auto"/>
    <m/>
    <m/>
    <s v=" "/>
    <d v="2026-04-02T09:10:02"/>
    <s v="PWRPLANT"/>
    <x v="0"/>
    <s v="Stores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5"/>
    <x v="1"/>
    <s v="Electric"/>
    <m/>
    <m/>
  </r>
  <r>
    <n v="42844292"/>
    <n v="1"/>
    <n v="39400101"/>
    <n v="139400"/>
    <n v="191"/>
    <n v="0"/>
    <n v="-3647.5"/>
    <x v="0"/>
    <n v="1"/>
    <n v="8"/>
    <n v="6032972"/>
    <m/>
    <m/>
    <n v="1"/>
    <x v="8"/>
    <x v="0"/>
    <n v="0"/>
    <s v="URET "/>
    <d v="2026-04-01T00:00:00"/>
    <n v="3"/>
    <s v="002"/>
    <s v="UA51182"/>
    <m/>
    <s v="Retirement-Life   "/>
    <d v="2009-04-21T00:00:00"/>
    <x v="13"/>
    <s v="Retire Life Auto"/>
    <s v="Retire Life Auto"/>
    <m/>
    <m/>
    <s v=" "/>
    <d v="2026-04-02T09:10:02"/>
    <s v="PWRPLANT"/>
    <x v="8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285"/>
    <n v="1"/>
    <n v="39400101"/>
    <n v="139400"/>
    <n v="191"/>
    <n v="0"/>
    <n v="-4789.7"/>
    <x v="0"/>
    <n v="1"/>
    <n v="8"/>
    <n v="33638"/>
    <m/>
    <m/>
    <n v="1"/>
    <x v="8"/>
    <x v="0"/>
    <n v="0"/>
    <s v="URET "/>
    <d v="2026-04-01T00:00:00"/>
    <n v="3"/>
    <s v="002"/>
    <s v="UA51182"/>
    <m/>
    <s v="Retirement-Life   "/>
    <d v="2009-03-27T00:00:00"/>
    <x v="14"/>
    <s v="Retire Life Auto"/>
    <s v="Retire Life Auto"/>
    <m/>
    <m/>
    <s v=" "/>
    <d v="2026-04-02T09:10:02"/>
    <s v="PWRPLANT"/>
    <x v="8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282"/>
    <n v="1"/>
    <n v="39400101"/>
    <n v="139400"/>
    <n v="191"/>
    <n v="0"/>
    <n v="-21292.13"/>
    <x v="0"/>
    <n v="1"/>
    <n v="8"/>
    <n v="5491"/>
    <m/>
    <m/>
    <n v="1"/>
    <x v="0"/>
    <x v="0"/>
    <n v="0"/>
    <s v="URET "/>
    <d v="2026-04-01T00:00:00"/>
    <n v="3"/>
    <s v="002"/>
    <s v="UA51182"/>
    <m/>
    <s v="Retirement-Life   "/>
    <d v="2009-03-11T00:00:00"/>
    <x v="15"/>
    <s v="Retire Life Auto"/>
    <s v="Retire Life Auto"/>
    <m/>
    <m/>
    <s v=" "/>
    <d v="2026-04-02T09:10:02"/>
    <s v="PWRPLANT"/>
    <x v="0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287"/>
    <n v="1"/>
    <n v="39400101"/>
    <n v="139400"/>
    <n v="191"/>
    <n v="0"/>
    <n v="-16793.45"/>
    <x v="0"/>
    <n v="1"/>
    <n v="8"/>
    <n v="70850"/>
    <m/>
    <m/>
    <n v="1"/>
    <x v="0"/>
    <x v="0"/>
    <n v="0"/>
    <s v="URET "/>
    <d v="2026-04-01T00:00:00"/>
    <n v="3"/>
    <s v="002"/>
    <s v="UA51182"/>
    <m/>
    <s v="Retirement-Life   "/>
    <d v="2009-03-17T00:00:00"/>
    <x v="16"/>
    <s v="Retire Life Auto"/>
    <s v="Retire Life Auto"/>
    <m/>
    <m/>
    <s v=" "/>
    <d v="2026-04-02T09:10:02"/>
    <s v="PWRPLANT"/>
    <x v="0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284"/>
    <n v="1"/>
    <n v="39400101"/>
    <n v="139400"/>
    <n v="191"/>
    <n v="0"/>
    <n v="-16793.45"/>
    <x v="0"/>
    <n v="1"/>
    <n v="8"/>
    <n v="33636"/>
    <m/>
    <m/>
    <n v="1"/>
    <x v="0"/>
    <x v="0"/>
    <n v="0"/>
    <s v="URET "/>
    <d v="2026-04-01T00:00:00"/>
    <n v="3"/>
    <s v="002"/>
    <s v="UA51182"/>
    <m/>
    <s v="Retirement-Life   "/>
    <d v="2009-03-17T00:00:00"/>
    <x v="16"/>
    <s v="Retire Life Auto"/>
    <s v="Retire Life Auto"/>
    <m/>
    <m/>
    <s v=" "/>
    <d v="2026-04-02T09:10:02"/>
    <s v="PWRPLANT"/>
    <x v="0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295"/>
    <n v="1"/>
    <n v="39500101"/>
    <n v="139500"/>
    <n v="191"/>
    <n v="0"/>
    <n v="-4178.93"/>
    <x v="0"/>
    <n v="1"/>
    <n v="8"/>
    <n v="6033807"/>
    <m/>
    <m/>
    <n v="1"/>
    <x v="8"/>
    <x v="0"/>
    <n v="0"/>
    <s v="URET "/>
    <d v="2026-04-01T00:00:00"/>
    <n v="3"/>
    <s v="002"/>
    <s v="UA51182"/>
    <m/>
    <s v="Retirement-Life   "/>
    <d v="2009-03-13T00:00:00"/>
    <x v="17"/>
    <s v="Retire Life Auto"/>
    <s v="Retire Life Auto"/>
    <m/>
    <m/>
    <s v=" "/>
    <d v="2026-04-02T09:10:02"/>
    <s v="PWRPLANT"/>
    <x v="8"/>
    <s v="Laboratory Equipment-B395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7"/>
    <x v="1"/>
    <s v="Electric"/>
    <m/>
    <m/>
  </r>
  <r>
    <n v="42844294"/>
    <n v="1"/>
    <n v="39500101"/>
    <n v="139500"/>
    <n v="191"/>
    <n v="0"/>
    <n v="-4190.67"/>
    <x v="0"/>
    <n v="1"/>
    <n v="8"/>
    <n v="6033762"/>
    <m/>
    <m/>
    <n v="1"/>
    <x v="8"/>
    <x v="0"/>
    <n v="0"/>
    <s v="URET "/>
    <d v="2026-04-01T00:00:00"/>
    <n v="3"/>
    <s v="002"/>
    <s v="UA51182"/>
    <m/>
    <s v="Retirement-Life   "/>
    <d v="2009-04-28T00:00:00"/>
    <x v="18"/>
    <s v="Retire Life Auto"/>
    <s v="Retire Life Auto"/>
    <m/>
    <m/>
    <s v=" "/>
    <d v="2026-04-02T09:10:02"/>
    <s v="PWRPLANT"/>
    <x v="8"/>
    <s v="Laboratory Equipment-B395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7"/>
    <x v="1"/>
    <s v="Electric"/>
    <m/>
    <m/>
  </r>
  <r>
    <n v="42844293"/>
    <n v="1"/>
    <n v="39500101"/>
    <n v="139500"/>
    <n v="191"/>
    <n v="0"/>
    <n v="-19065.22"/>
    <x v="0"/>
    <n v="1"/>
    <n v="8"/>
    <n v="6033621"/>
    <m/>
    <m/>
    <n v="1"/>
    <x v="8"/>
    <x v="0"/>
    <n v="0"/>
    <s v="URET "/>
    <d v="2026-04-01T00:00:00"/>
    <n v="3"/>
    <s v="002"/>
    <s v="UA51182"/>
    <m/>
    <s v="Retirement-Life   "/>
    <d v="2009-04-27T00:00:00"/>
    <x v="19"/>
    <s v="Retire Life Auto"/>
    <s v="Retire Life Auto"/>
    <m/>
    <m/>
    <s v=" "/>
    <d v="2026-04-02T09:10:02"/>
    <s v="PWRPLANT"/>
    <x v="8"/>
    <s v="Laboratory Equipment-B395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7"/>
    <x v="1"/>
    <s v="Electric"/>
    <m/>
    <m/>
  </r>
  <r>
    <n v="42844288"/>
    <n v="1"/>
    <n v="39500101"/>
    <n v="139500"/>
    <n v="191"/>
    <n v="0"/>
    <n v="-36903.4"/>
    <x v="0"/>
    <n v="1"/>
    <n v="8"/>
    <n v="1256445"/>
    <m/>
    <m/>
    <n v="1"/>
    <x v="0"/>
    <x v="0"/>
    <n v="0"/>
    <s v="URET "/>
    <d v="2026-04-01T00:00:00"/>
    <n v="3"/>
    <s v="002"/>
    <s v="UA51182"/>
    <m/>
    <s v="Retirement-Life   "/>
    <d v="2009-04-14T00:00:00"/>
    <x v="20"/>
    <s v="Retire Life Auto"/>
    <s v="Retire Life Auto"/>
    <m/>
    <m/>
    <s v=" "/>
    <d v="2026-04-02T09:10:02"/>
    <s v="PWRPLANT"/>
    <x v="0"/>
    <s v="Laboratory Equipment-B395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7"/>
    <x v="1"/>
    <s v="Electric"/>
    <m/>
    <m/>
  </r>
  <r>
    <n v="42844306"/>
    <n v="1"/>
    <n v="39710101"/>
    <n v="139701"/>
    <n v="150"/>
    <n v="0"/>
    <n v="-3110.95"/>
    <x v="0"/>
    <n v="1"/>
    <n v="8"/>
    <n v="38112185"/>
    <m/>
    <m/>
    <n v="1"/>
    <x v="10"/>
    <x v="0"/>
    <n v="0"/>
    <s v="URET "/>
    <d v="2026-04-01T00:00:00"/>
    <n v="3"/>
    <s v="002"/>
    <s v="UA51182"/>
    <m/>
    <s v="Retirement-Life   "/>
    <d v="2021-03-01T00:00:00"/>
    <x v="21"/>
    <s v="Retire Life Auto"/>
    <s v="Retire Life Auto"/>
    <m/>
    <m/>
    <s v=" "/>
    <d v="2026-04-02T09:10:02"/>
    <s v="PWRPLANT"/>
    <x v="10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05"/>
    <n v="1"/>
    <n v="39710101"/>
    <n v="139701"/>
    <n v="150"/>
    <n v="0"/>
    <n v="-123317.94"/>
    <x v="0"/>
    <n v="1"/>
    <n v="8"/>
    <n v="38112176"/>
    <m/>
    <m/>
    <n v="1"/>
    <x v="10"/>
    <x v="0"/>
    <n v="0"/>
    <s v="URET "/>
    <d v="2026-04-01T00:00:00"/>
    <n v="3"/>
    <s v="002"/>
    <s v="UA51182"/>
    <m/>
    <s v="Retirement-Life   "/>
    <d v="2021-01-01T00:00:00"/>
    <x v="21"/>
    <s v="Retire Life Auto"/>
    <s v="Retire Life Auto"/>
    <m/>
    <m/>
    <s v=" "/>
    <d v="2026-04-02T09:10:02"/>
    <s v="PWRPLANT"/>
    <x v="10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07"/>
    <n v="1"/>
    <n v="39710101"/>
    <n v="139701"/>
    <n v="150"/>
    <n v="0"/>
    <n v="-272930.18"/>
    <x v="0"/>
    <n v="1"/>
    <n v="8"/>
    <n v="38112586"/>
    <m/>
    <m/>
    <n v="1"/>
    <x v="10"/>
    <x v="0"/>
    <n v="0"/>
    <s v="URET "/>
    <d v="2026-04-01T00:00:00"/>
    <n v="3"/>
    <s v="002"/>
    <s v="UA51182"/>
    <m/>
    <s v="Retirement-Life   "/>
    <d v="2021-03-01T00:00:00"/>
    <x v="21"/>
    <s v="Retire Life Auto"/>
    <s v="Retire Life Auto"/>
    <m/>
    <m/>
    <s v=" "/>
    <d v="2026-04-02T09:10:02"/>
    <s v="PWRPLANT"/>
    <x v="10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03"/>
    <n v="1"/>
    <n v="39710101"/>
    <n v="139701"/>
    <n v="150"/>
    <n v="0"/>
    <n v="-14738.95"/>
    <x v="0"/>
    <n v="1"/>
    <n v="8"/>
    <n v="38112158"/>
    <m/>
    <m/>
    <n v="1"/>
    <x v="10"/>
    <x v="0"/>
    <n v="0"/>
    <s v="URET "/>
    <d v="2026-04-01T00:00:00"/>
    <n v="3"/>
    <s v="002"/>
    <s v="UA51182"/>
    <m/>
    <s v="Retirement-Life   "/>
    <d v="2021-02-01T00:00:00"/>
    <x v="21"/>
    <s v="Retire Life Auto"/>
    <s v="Retire Life Auto"/>
    <m/>
    <m/>
    <s v=" "/>
    <d v="2026-04-02T09:10:02"/>
    <s v="PWRPLANT"/>
    <x v="10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00"/>
    <n v="1"/>
    <n v="39710101"/>
    <n v="139701"/>
    <n v="150"/>
    <n v="0"/>
    <n v="-3162.06"/>
    <x v="0"/>
    <n v="1"/>
    <n v="8"/>
    <n v="38111041"/>
    <m/>
    <m/>
    <n v="1"/>
    <x v="10"/>
    <x v="0"/>
    <n v="0"/>
    <s v="URET "/>
    <d v="2026-04-01T00:00:00"/>
    <n v="3"/>
    <s v="002"/>
    <s v="UA51182"/>
    <m/>
    <s v="Retirement-Life   "/>
    <d v="2021-04-01T00:00:00"/>
    <x v="22"/>
    <s v="Retire Life Auto"/>
    <s v="Retire Life Auto"/>
    <m/>
    <m/>
    <s v=" "/>
    <d v="2026-04-02T09:10:02"/>
    <s v="PWRPLANT"/>
    <x v="10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299"/>
    <n v="1"/>
    <n v="39710101"/>
    <n v="139701"/>
    <n v="150"/>
    <n v="0"/>
    <n v="-47574.39"/>
    <x v="0"/>
    <n v="1"/>
    <n v="8"/>
    <n v="38111030"/>
    <m/>
    <m/>
    <n v="1"/>
    <x v="10"/>
    <x v="0"/>
    <n v="0"/>
    <s v="URET "/>
    <d v="2026-04-01T00:00:00"/>
    <n v="3"/>
    <s v="002"/>
    <s v="UA51182"/>
    <m/>
    <s v="Retirement-Life   "/>
    <d v="2021-01-01T00:00:00"/>
    <x v="22"/>
    <s v="Retire Life Auto"/>
    <s v="Retire Life Auto"/>
    <m/>
    <m/>
    <s v=" "/>
    <d v="2026-04-02T09:10:02"/>
    <s v="PWRPLANT"/>
    <x v="10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297"/>
    <n v="1"/>
    <n v="39710101"/>
    <n v="139701"/>
    <n v="150"/>
    <n v="0"/>
    <n v="-26886.58"/>
    <x v="0"/>
    <n v="1"/>
    <n v="8"/>
    <n v="38111010"/>
    <m/>
    <m/>
    <n v="1"/>
    <x v="10"/>
    <x v="0"/>
    <n v="0"/>
    <s v="URET "/>
    <d v="2026-04-01T00:00:00"/>
    <n v="3"/>
    <s v="002"/>
    <s v="UA51182"/>
    <m/>
    <s v="Retirement-Life   "/>
    <d v="2021-04-01T00:00:00"/>
    <x v="22"/>
    <s v="Retire Life Auto"/>
    <s v="Retire Life Auto"/>
    <m/>
    <m/>
    <s v=" "/>
    <d v="2026-04-02T09:10:02"/>
    <s v="PWRPLANT"/>
    <x v="10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08"/>
    <n v="1"/>
    <n v="39710101"/>
    <n v="139701"/>
    <n v="150"/>
    <n v="0"/>
    <n v="-95862.78"/>
    <x v="0"/>
    <n v="1"/>
    <n v="8"/>
    <n v="38113221"/>
    <m/>
    <m/>
    <n v="1"/>
    <x v="8"/>
    <x v="0"/>
    <n v="0"/>
    <s v="URET "/>
    <d v="2026-04-01T00:00:00"/>
    <n v="3"/>
    <s v="002"/>
    <s v="UA51182"/>
    <m/>
    <s v="Retirement-Life   "/>
    <d v="2021-03-01T00:00:00"/>
    <x v="23"/>
    <s v="Retire Life Auto"/>
    <s v="Retire Life Auto"/>
    <m/>
    <m/>
    <s v=" "/>
    <d v="2026-04-02T09:10:02"/>
    <s v="PWRPLANT"/>
    <x v="8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04"/>
    <n v="1"/>
    <n v="39710101"/>
    <n v="139701"/>
    <n v="150"/>
    <n v="0"/>
    <n v="-123317.93"/>
    <x v="0"/>
    <n v="1"/>
    <n v="8"/>
    <n v="38112167"/>
    <m/>
    <m/>
    <n v="1"/>
    <x v="8"/>
    <x v="0"/>
    <n v="0"/>
    <s v="URET "/>
    <d v="2026-04-01T00:00:00"/>
    <n v="3"/>
    <s v="002"/>
    <s v="UA51182"/>
    <m/>
    <s v="Retirement-Life   "/>
    <d v="2021-01-01T00:00:00"/>
    <x v="21"/>
    <s v="Retire Life Auto"/>
    <s v="Retire Life Auto"/>
    <m/>
    <m/>
    <s v=" "/>
    <d v="2026-04-02T09:10:02"/>
    <s v="PWRPLANT"/>
    <x v="8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02"/>
    <n v="1"/>
    <n v="39710101"/>
    <n v="139701"/>
    <n v="150"/>
    <n v="0"/>
    <n v="-23773.71"/>
    <x v="0"/>
    <n v="1"/>
    <n v="8"/>
    <n v="38111559"/>
    <m/>
    <m/>
    <n v="1"/>
    <x v="8"/>
    <x v="0"/>
    <n v="0"/>
    <s v="URET "/>
    <d v="2026-04-01T00:00:00"/>
    <n v="3"/>
    <s v="002"/>
    <s v="UA51182"/>
    <m/>
    <s v="Retirement-Life   "/>
    <d v="2021-07-01T00:00:00"/>
    <x v="24"/>
    <s v="Retire Life Auto"/>
    <s v="Retire Life Auto"/>
    <m/>
    <m/>
    <s v=" "/>
    <d v="2026-04-02T09:10:02"/>
    <s v="PWRPLANT"/>
    <x v="8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298"/>
    <n v="1"/>
    <n v="39710101"/>
    <n v="139701"/>
    <n v="150"/>
    <n v="0"/>
    <n v="-47574.37"/>
    <x v="0"/>
    <n v="1"/>
    <n v="8"/>
    <n v="38111019"/>
    <m/>
    <m/>
    <n v="1"/>
    <x v="8"/>
    <x v="0"/>
    <n v="0"/>
    <s v="URET "/>
    <d v="2026-04-01T00:00:00"/>
    <n v="3"/>
    <s v="002"/>
    <s v="UA51182"/>
    <m/>
    <s v="Retirement-Life   "/>
    <d v="2021-01-01T00:00:00"/>
    <x v="22"/>
    <s v="Retire Life Auto"/>
    <s v="Retire Life Auto"/>
    <m/>
    <m/>
    <s v=" "/>
    <d v="2026-04-02T09:10:02"/>
    <s v="PWRPLANT"/>
    <x v="8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11"/>
    <n v="1"/>
    <n v="39730101"/>
    <n v="139703"/>
    <n v="191"/>
    <n v="0"/>
    <n v="-674677.23"/>
    <x v="0"/>
    <n v="1"/>
    <n v="8"/>
    <n v="38122328"/>
    <m/>
    <m/>
    <n v="1"/>
    <x v="8"/>
    <x v="0"/>
    <n v="0"/>
    <s v="URET "/>
    <d v="2026-04-01T00:00:00"/>
    <n v="3"/>
    <s v="002"/>
    <s v="UA51182"/>
    <m/>
    <s v="Retirement-Life   "/>
    <d v="2011-03-26T00:00:00"/>
    <x v="25"/>
    <s v="Retire Life Auto"/>
    <s v="Retire Life Auto"/>
    <m/>
    <m/>
    <s v=" "/>
    <d v="2026-04-02T09:10:02"/>
    <s v="PWRPLANT"/>
    <x v="8"/>
    <s v="Gen Plt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9"/>
    <x v="1"/>
    <s v="Electric"/>
    <m/>
    <m/>
  </r>
  <r>
    <n v="42844310"/>
    <n v="1"/>
    <n v="39730101"/>
    <n v="139703"/>
    <n v="191"/>
    <n v="0"/>
    <n v="-4225.32"/>
    <x v="0"/>
    <n v="1"/>
    <n v="8"/>
    <n v="38116598"/>
    <m/>
    <m/>
    <n v="1"/>
    <x v="8"/>
    <x v="0"/>
    <n v="0"/>
    <s v="URET "/>
    <d v="2026-04-01T00:00:00"/>
    <n v="3"/>
    <s v="002"/>
    <s v="UA51182"/>
    <m/>
    <s v="Retirement-Life   "/>
    <d v="2011-03-17T00:00:00"/>
    <x v="26"/>
    <s v="Retire Life Auto"/>
    <s v="Retire Life Auto"/>
    <m/>
    <m/>
    <s v=" "/>
    <d v="2026-04-02T09:10:02"/>
    <s v="PWRPLANT"/>
    <x v="8"/>
    <s v="Gen Plt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9"/>
    <x v="1"/>
    <s v="Electric"/>
    <m/>
    <m/>
  </r>
  <r>
    <n v="42844309"/>
    <n v="1"/>
    <n v="39730101"/>
    <n v="139703"/>
    <n v="191"/>
    <n v="0"/>
    <n v="-40936.86"/>
    <x v="0"/>
    <n v="1"/>
    <n v="8"/>
    <n v="38116587"/>
    <m/>
    <m/>
    <n v="1"/>
    <x v="8"/>
    <x v="0"/>
    <n v="0"/>
    <s v="URET "/>
    <d v="2026-04-01T00:00:00"/>
    <n v="3"/>
    <s v="002"/>
    <s v="UA51182"/>
    <m/>
    <s v="Retirement-Life   "/>
    <d v="2011-04-30T00:00:00"/>
    <x v="4"/>
    <s v="Retire Life Auto"/>
    <s v="Retire Life Auto"/>
    <m/>
    <m/>
    <s v=" "/>
    <d v="2026-04-02T09:10:02"/>
    <s v="PWRPLANT"/>
    <x v="8"/>
    <s v="Gen Plt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9"/>
    <x v="1"/>
    <s v="Electric"/>
    <m/>
    <m/>
  </r>
  <r>
    <n v="42844296"/>
    <n v="1"/>
    <n v="39800101"/>
    <n v="139800"/>
    <n v="191"/>
    <n v="0"/>
    <n v="-10588.59"/>
    <x v="0"/>
    <n v="1"/>
    <n v="8"/>
    <n v="6036795"/>
    <m/>
    <m/>
    <n v="1"/>
    <x v="8"/>
    <x v="0"/>
    <n v="0"/>
    <s v="URET "/>
    <d v="2026-04-01T00:00:00"/>
    <n v="3"/>
    <s v="002"/>
    <s v="UA51182"/>
    <m/>
    <s v="Retirement-Life   "/>
    <d v="2006-04-17T00:00:00"/>
    <x v="27"/>
    <s v="Retire Life Auto"/>
    <s v="Retire Life Auto"/>
    <m/>
    <m/>
    <s v=" "/>
    <d v="2026-04-02T09:10:02"/>
    <s v="PWRPLANT"/>
    <x v="8"/>
    <s v="Misc. General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0"/>
    <x v="1"/>
    <s v="Electric"/>
    <m/>
    <m/>
  </r>
  <r>
    <n v="42844325"/>
    <n v="1"/>
    <n v="39100101"/>
    <n v="239100"/>
    <n v="119"/>
    <n v="0"/>
    <n v="-44088.92"/>
    <x v="1"/>
    <n v="2"/>
    <n v="11"/>
    <n v="25262691"/>
    <m/>
    <m/>
    <n v="1"/>
    <x v="11"/>
    <x v="0"/>
    <n v="0"/>
    <s v="URET "/>
    <d v="2026-04-01T00:00:00"/>
    <n v="3"/>
    <s v="032"/>
    <s v="UA51182"/>
    <m/>
    <s v="Retirement-Life   "/>
    <d v="2021-02-01T00:00:00"/>
    <x v="22"/>
    <s v="Retire Life Auto"/>
    <s v="Retire Life Auto"/>
    <m/>
    <m/>
    <s v=" "/>
    <d v="2026-04-02T09:10:04"/>
    <s v="PWRPLANT"/>
    <x v="11"/>
    <s v="Furniture &amp; Offic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1"/>
    <x v="0"/>
    <s v="Gas"/>
    <m/>
    <m/>
  </r>
  <r>
    <n v="42844324"/>
    <n v="1"/>
    <n v="39100101"/>
    <n v="239100"/>
    <n v="119"/>
    <n v="0"/>
    <n v="-28485"/>
    <x v="1"/>
    <n v="2"/>
    <n v="11"/>
    <n v="25003567"/>
    <m/>
    <m/>
    <n v="1"/>
    <x v="11"/>
    <x v="0"/>
    <n v="0"/>
    <s v="URET "/>
    <d v="2026-04-01T00:00:00"/>
    <n v="3"/>
    <s v="032"/>
    <s v="UA51182"/>
    <m/>
    <s v="Retirement-Life   "/>
    <d v="2021-03-01T00:00:00"/>
    <x v="21"/>
    <s v="Retire Life Auto"/>
    <s v="Retire Life Auto"/>
    <m/>
    <m/>
    <s v=" "/>
    <d v="2026-04-02T09:10:04"/>
    <s v="PWRPLANT"/>
    <x v="11"/>
    <s v="Furniture &amp; Offic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1"/>
    <x v="0"/>
    <s v="Gas"/>
    <m/>
    <m/>
  </r>
  <r>
    <n v="42844323"/>
    <n v="1"/>
    <n v="39100101"/>
    <n v="239100"/>
    <n v="119"/>
    <n v="0"/>
    <n v="-40184.730000000003"/>
    <x v="1"/>
    <n v="2"/>
    <n v="11"/>
    <n v="25003562"/>
    <m/>
    <m/>
    <n v="1"/>
    <x v="11"/>
    <x v="0"/>
    <n v="0"/>
    <s v="URET "/>
    <d v="2026-04-01T00:00:00"/>
    <n v="3"/>
    <s v="032"/>
    <s v="UA51182"/>
    <m/>
    <s v="Retirement-Life   "/>
    <d v="2021-02-01T00:00:00"/>
    <x v="21"/>
    <s v="Retire Life Auto"/>
    <s v="Retire Life Auto"/>
    <m/>
    <m/>
    <s v=" "/>
    <d v="2026-04-02T09:10:04"/>
    <s v="PWRPLANT"/>
    <x v="11"/>
    <s v="Furniture &amp; Offic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1"/>
    <x v="0"/>
    <s v="Gas"/>
    <m/>
    <m/>
  </r>
  <r>
    <n v="42844321"/>
    <n v="1"/>
    <n v="39100101"/>
    <n v="239100"/>
    <n v="151"/>
    <n v="0"/>
    <n v="-8345.34"/>
    <x v="1"/>
    <n v="2"/>
    <n v="11"/>
    <n v="6037639"/>
    <m/>
    <m/>
    <n v="1"/>
    <x v="11"/>
    <x v="0"/>
    <n v="0"/>
    <s v="URET "/>
    <d v="2026-04-01T00:00:00"/>
    <n v="3"/>
    <s v="032"/>
    <s v="UA51182"/>
    <m/>
    <s v="Retirement-Life   "/>
    <d v="2004-03-31T00:00:00"/>
    <x v="28"/>
    <s v="Retire Life Auto"/>
    <s v="Retire Life Auto"/>
    <m/>
    <m/>
    <s v="POST 174: Error: Cannot Post if the previous month is still 'powerplant open' in CWIP"/>
    <d v="2026-04-02T09:10:04"/>
    <s v="PWRPLANT"/>
    <x v="11"/>
    <s v="Furniture &amp; Offic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1"/>
    <x v="3"/>
    <s v="Gas"/>
    <m/>
    <m/>
  </r>
  <r>
    <n v="42844322"/>
    <n v="1"/>
    <n v="39700101"/>
    <n v="239700"/>
    <n v="191"/>
    <n v="0"/>
    <n v="-8284.09"/>
    <x v="1"/>
    <n v="2"/>
    <n v="11"/>
    <n v="6043754"/>
    <m/>
    <m/>
    <n v="1"/>
    <x v="12"/>
    <x v="0"/>
    <n v="0"/>
    <s v="URET "/>
    <d v="2026-04-01T00:00:00"/>
    <n v="3"/>
    <s v="032"/>
    <s v="UA51182"/>
    <m/>
    <s v="Retirement-Life   "/>
    <d v="2011-03-31T00:00:00"/>
    <x v="2"/>
    <s v="Retire Life Auto"/>
    <s v="Retire Life Auto"/>
    <m/>
    <m/>
    <s v=" "/>
    <d v="2026-04-02T09:10:04"/>
    <s v="PWRPLANT"/>
    <x v="12"/>
    <s v="Communications Equipment-B397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2"/>
    <x v="1"/>
    <s v="Gas"/>
    <m/>
    <m/>
  </r>
  <r>
    <n v="42844333"/>
    <n v="1"/>
    <n v="35130101"/>
    <n v="135103"/>
    <n v="191"/>
    <n v="0"/>
    <n v="-20950.48"/>
    <x v="2"/>
    <n v="1"/>
    <n v="6"/>
    <n v="38089726"/>
    <m/>
    <m/>
    <n v="1"/>
    <x v="13"/>
    <x v="0"/>
    <n v="0"/>
    <s v="URET "/>
    <d v="2026-04-01T00:00:00"/>
    <n v="3"/>
    <s v="033"/>
    <s v="UA51182"/>
    <m/>
    <s v="Retirement-Life   "/>
    <d v="2011-04-27T00:00:00"/>
    <x v="29"/>
    <s v="Retire Life Auto"/>
    <s v="Retire Life Auto"/>
    <m/>
    <m/>
    <s v="POST 174: Error: Cannot Post if the previous month is still 'powerplant open' in CWIP"/>
    <d v="2026-04-02T09:10:05"/>
    <s v="PWRPLANT"/>
    <x v="13"/>
    <s v="Transmiss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1"/>
    <x v="1"/>
    <s v="Electric"/>
    <m/>
    <m/>
  </r>
  <r>
    <n v="42844334"/>
    <n v="1"/>
    <n v="36330101"/>
    <n v="136303"/>
    <n v="191"/>
    <n v="0"/>
    <n v="-6615.93"/>
    <x v="2"/>
    <n v="1"/>
    <n v="7"/>
    <n v="38089847"/>
    <m/>
    <m/>
    <n v="1"/>
    <x v="14"/>
    <x v="0"/>
    <n v="0"/>
    <s v="URET "/>
    <d v="2026-04-01T00:00:00"/>
    <n v="3"/>
    <s v="033"/>
    <s v="UA51182"/>
    <m/>
    <s v="Retirement-Life   "/>
    <d v="2011-04-27T00:00:00"/>
    <x v="29"/>
    <s v="Retire Life Auto"/>
    <s v="Retire Life Auto"/>
    <m/>
    <m/>
    <s v=" "/>
    <d v="2026-04-02T09:10:05"/>
    <s v="PWRPLANT"/>
    <x v="14"/>
    <s v="Distribution Communication Eq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3"/>
    <x v="1"/>
    <s v="Electric"/>
    <m/>
    <m/>
  </r>
  <r>
    <n v="42844329"/>
    <n v="1"/>
    <n v="39400101"/>
    <n v="139400"/>
    <n v="191"/>
    <n v="0"/>
    <n v="-688.06"/>
    <x v="2"/>
    <n v="1"/>
    <n v="8"/>
    <n v="1260461"/>
    <m/>
    <m/>
    <n v="1"/>
    <x v="15"/>
    <x v="0"/>
    <n v="0"/>
    <s v="URET "/>
    <d v="2026-04-01T00:00:00"/>
    <n v="3"/>
    <s v="033"/>
    <s v="UA51182"/>
    <m/>
    <s v="Retirement-Life   "/>
    <d v="2011-04-30T00:00:00"/>
    <x v="4"/>
    <s v="Retire Life Auto"/>
    <s v="Retire Life Auto"/>
    <m/>
    <m/>
    <s v=" "/>
    <d v="2026-04-02T09:10:05"/>
    <s v="PWRPLANT"/>
    <x v="15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327"/>
    <n v="1"/>
    <n v="39400101"/>
    <n v="139400"/>
    <n v="191"/>
    <n v="0"/>
    <n v="-3133.05"/>
    <x v="2"/>
    <n v="1"/>
    <n v="8"/>
    <n v="1259604"/>
    <m/>
    <m/>
    <n v="1"/>
    <x v="15"/>
    <x v="0"/>
    <n v="0"/>
    <s v="URET "/>
    <d v="2026-04-01T00:00:00"/>
    <n v="3"/>
    <s v="033"/>
    <s v="UA51182"/>
    <m/>
    <s v="Retirement-Life   "/>
    <d v="2011-03-31T00:00:00"/>
    <x v="2"/>
    <s v="Retire Life Auto"/>
    <s v="Retire Life Auto"/>
    <m/>
    <m/>
    <s v=" "/>
    <d v="2026-04-02T09:10:05"/>
    <s v="PWRPLANT"/>
    <x v="15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328"/>
    <n v="1"/>
    <n v="39400101"/>
    <n v="139400"/>
    <n v="191"/>
    <n v="0"/>
    <n v="-2992.37"/>
    <x v="2"/>
    <n v="1"/>
    <n v="8"/>
    <n v="1259615"/>
    <m/>
    <m/>
    <n v="1"/>
    <x v="16"/>
    <x v="0"/>
    <n v="0"/>
    <s v="URET "/>
    <d v="2026-04-01T00:00:00"/>
    <n v="3"/>
    <s v="033"/>
    <s v="UA51182"/>
    <m/>
    <s v="Retirement-Life   "/>
    <d v="2011-03-31T00:00:00"/>
    <x v="2"/>
    <s v="Retire Life Auto"/>
    <s v="Retire Life Auto"/>
    <m/>
    <m/>
    <s v=" "/>
    <d v="2026-04-02T09:10:05"/>
    <s v="PWRPLANT"/>
    <x v="16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326"/>
    <n v="1"/>
    <n v="39400101"/>
    <n v="139400"/>
    <n v="191"/>
    <n v="0"/>
    <n v="-3680.37"/>
    <x v="2"/>
    <n v="1"/>
    <n v="8"/>
    <n v="1259586"/>
    <m/>
    <m/>
    <n v="1"/>
    <x v="16"/>
    <x v="0"/>
    <n v="0"/>
    <s v="URET "/>
    <d v="2026-04-01T00:00:00"/>
    <n v="3"/>
    <s v="033"/>
    <s v="UA51182"/>
    <m/>
    <s v="Retirement-Life   "/>
    <d v="2011-03-31T00:00:00"/>
    <x v="2"/>
    <s v="Retire Life Auto"/>
    <s v="Retire Life Auto"/>
    <m/>
    <m/>
    <s v=" "/>
    <d v="2026-04-02T09:10:05"/>
    <s v="PWRPLANT"/>
    <x v="16"/>
    <s v="Tools, Shop, and Garage Equipment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6"/>
    <x v="1"/>
    <s v="Electric"/>
    <m/>
    <m/>
  </r>
  <r>
    <n v="42844332"/>
    <n v="1"/>
    <n v="39710101"/>
    <n v="139701"/>
    <n v="150"/>
    <n v="0"/>
    <n v="-3731.89"/>
    <x v="2"/>
    <n v="1"/>
    <n v="8"/>
    <n v="38088607"/>
    <m/>
    <m/>
    <n v="1"/>
    <x v="17"/>
    <x v="0"/>
    <n v="0"/>
    <s v="URET "/>
    <d v="2026-04-01T00:00:00"/>
    <n v="3"/>
    <s v="033"/>
    <s v="UA51182"/>
    <m/>
    <s v="Retirement-Life   "/>
    <d v="2021-03-01T00:00:00"/>
    <x v="21"/>
    <s v="Retire Life Auto"/>
    <s v="Retire Life Auto"/>
    <m/>
    <m/>
    <s v=" "/>
    <d v="2026-04-02T09:10:05"/>
    <s v="PWRPLANT"/>
    <x v="17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31"/>
    <n v="1"/>
    <n v="39710101"/>
    <n v="139701"/>
    <n v="150"/>
    <n v="0"/>
    <n v="-7138.91"/>
    <x v="2"/>
    <n v="1"/>
    <n v="8"/>
    <n v="38088596"/>
    <m/>
    <m/>
    <n v="1"/>
    <x v="17"/>
    <x v="0"/>
    <n v="0"/>
    <s v="URET "/>
    <d v="2026-04-01T00:00:00"/>
    <n v="3"/>
    <s v="033"/>
    <s v="UA51182"/>
    <m/>
    <s v="Retirement-Life   "/>
    <d v="2021-02-01T00:00:00"/>
    <x v="21"/>
    <s v="Retire Life Auto"/>
    <s v="Retire Life Auto"/>
    <m/>
    <m/>
    <s v=" "/>
    <d v="2026-04-02T09:10:05"/>
    <s v="PWRPLANT"/>
    <x v="17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n v="42844330"/>
    <n v="1"/>
    <n v="39710101"/>
    <n v="139701"/>
    <n v="150"/>
    <n v="0"/>
    <n v="-2399.7199999999998"/>
    <x v="2"/>
    <n v="1"/>
    <n v="8"/>
    <n v="38088363"/>
    <m/>
    <m/>
    <n v="1"/>
    <x v="17"/>
    <x v="0"/>
    <n v="0"/>
    <s v="URET "/>
    <d v="2026-04-01T00:00:00"/>
    <n v="3"/>
    <s v="033"/>
    <s v="UA51182"/>
    <m/>
    <s v="Retirement-Life   "/>
    <d v="2021-04-01T00:00:00"/>
    <x v="22"/>
    <s v="Retire Life Auto"/>
    <s v="Retire Life Auto"/>
    <m/>
    <m/>
    <s v=" "/>
    <d v="2026-04-02T09:10:05"/>
    <s v="PWRPLANT"/>
    <x v="17"/>
    <s v="Gen Plt Computer Hardware"/>
    <s v="16025.0101-Plant in Service"/>
    <n v="0"/>
    <n v="0"/>
    <n v="0"/>
    <n v="0"/>
    <n v="0"/>
    <n v="0"/>
    <m/>
    <d v="2026-04-01T00:00:00"/>
    <n v="0"/>
    <s v="URET"/>
    <n v="2"/>
    <m/>
    <m/>
    <n v="0"/>
    <s v="UA51182"/>
    <x v="8"/>
    <x v="2"/>
    <s v="Electric"/>
    <m/>
    <m/>
  </r>
  <r>
    <m/>
    <m/>
    <m/>
    <m/>
    <m/>
    <m/>
    <m/>
    <x v="3"/>
    <m/>
    <m/>
    <m/>
    <m/>
    <m/>
    <m/>
    <x v="18"/>
    <x v="1"/>
    <m/>
    <m/>
    <m/>
    <m/>
    <m/>
    <m/>
    <m/>
    <m/>
    <m/>
    <x v="30"/>
    <m/>
    <m/>
    <m/>
    <m/>
    <m/>
    <m/>
    <m/>
    <x v="18"/>
    <m/>
    <m/>
    <m/>
    <m/>
    <m/>
    <m/>
    <m/>
    <m/>
    <m/>
    <m/>
    <m/>
    <m/>
    <m/>
    <m/>
    <m/>
    <m/>
    <m/>
    <x v="13"/>
    <x v="4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3063EB-BC1B-4912-9527-95CD7EDDA5E6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248" firstHeaderRow="1" firstDataRow="1" firstDataCol="3"/>
  <pivotFields count="21"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axis="axisRow" outline="0" showAll="0" defaultSubtotal="0">
      <items count="19">
        <item x="0"/>
        <item x="1"/>
        <item x="18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axis="axisRow" outline="0" showAll="0">
      <items count="110">
        <item x="89"/>
        <item x="2"/>
        <item x="83"/>
        <item x="87"/>
        <item x="86"/>
        <item x="0"/>
        <item x="103"/>
        <item x="90"/>
        <item x="96"/>
        <item x="107"/>
        <item x="99"/>
        <item x="1"/>
        <item x="108"/>
        <item x="19"/>
        <item x="20"/>
        <item x="30"/>
        <item x="35"/>
        <item x="36"/>
        <item x="48"/>
        <item x="58"/>
        <item x="63"/>
        <item x="69"/>
        <item x="75"/>
        <item x="59"/>
        <item x="21"/>
        <item x="12"/>
        <item x="85"/>
        <item x="91"/>
        <item x="100"/>
        <item x="7"/>
        <item x="23"/>
        <item x="81"/>
        <item x="37"/>
        <item x="47"/>
        <item x="44"/>
        <item x="53"/>
        <item x="65"/>
        <item x="70"/>
        <item x="76"/>
        <item x="14"/>
        <item x="11"/>
        <item x="27"/>
        <item x="6"/>
        <item x="43"/>
        <item x="42"/>
        <item x="8"/>
        <item x="105"/>
        <item x="92"/>
        <item x="13"/>
        <item x="5"/>
        <item x="32"/>
        <item x="33"/>
        <item x="38"/>
        <item x="50"/>
        <item x="51"/>
        <item x="45"/>
        <item x="54"/>
        <item x="64"/>
        <item x="71"/>
        <item x="77"/>
        <item x="55"/>
        <item x="15"/>
        <item x="22"/>
        <item x="9"/>
        <item x="82"/>
        <item x="88"/>
        <item x="93"/>
        <item x="102"/>
        <item x="10"/>
        <item x="25"/>
        <item x="31"/>
        <item x="34"/>
        <item x="39"/>
        <item x="52"/>
        <item x="56"/>
        <item x="66"/>
        <item x="72"/>
        <item x="78"/>
        <item x="61"/>
        <item x="16"/>
        <item x="104"/>
        <item x="95"/>
        <item x="98"/>
        <item x="24"/>
        <item x="26"/>
        <item x="29"/>
        <item x="40"/>
        <item x="49"/>
        <item x="57"/>
        <item x="68"/>
        <item x="74"/>
        <item x="80"/>
        <item x="106"/>
        <item x="17"/>
        <item x="28"/>
        <item x="97"/>
        <item x="3"/>
        <item x="4"/>
        <item x="41"/>
        <item x="46"/>
        <item x="62"/>
        <item x="67"/>
        <item x="73"/>
        <item x="79"/>
        <item x="60"/>
        <item x="18"/>
        <item x="84"/>
        <item x="94"/>
        <item x="101"/>
        <item t="default"/>
      </items>
    </pivotField>
    <pivotField axis="axisRow" outline="0" showAll="0" defaultSubtotal="0">
      <items count="109">
        <item x="1"/>
        <item x="107"/>
        <item x="99"/>
        <item x="100"/>
        <item x="102"/>
        <item x="98"/>
        <item x="101"/>
        <item x="87"/>
        <item x="2"/>
        <item x="6"/>
        <item x="0"/>
        <item x="59"/>
        <item x="106"/>
        <item x="55"/>
        <item x="61"/>
        <item x="60"/>
        <item x="37"/>
        <item x="43"/>
        <item x="19"/>
        <item x="7"/>
        <item x="24"/>
        <item x="13"/>
        <item x="3"/>
        <item x="10"/>
        <item x="4"/>
        <item x="20"/>
        <item x="23"/>
        <item x="5"/>
        <item x="25"/>
        <item x="22"/>
        <item x="8"/>
        <item x="11"/>
        <item x="35"/>
        <item x="33"/>
        <item x="34"/>
        <item x="81"/>
        <item x="30"/>
        <item x="29"/>
        <item x="32"/>
        <item x="31"/>
        <item x="68"/>
        <item x="63"/>
        <item x="67"/>
        <item x="65"/>
        <item x="64"/>
        <item x="66"/>
        <item x="58"/>
        <item x="53"/>
        <item x="57"/>
        <item x="54"/>
        <item x="62"/>
        <item x="56"/>
        <item x="86"/>
        <item x="88"/>
        <item x="17"/>
        <item x="16"/>
        <item x="14"/>
        <item x="21"/>
        <item x="18"/>
        <item x="15"/>
        <item x="12"/>
        <item x="105"/>
        <item x="28"/>
        <item x="9"/>
        <item x="51"/>
        <item x="47"/>
        <item x="50"/>
        <item x="96"/>
        <item x="27"/>
        <item x="75"/>
        <item x="76"/>
        <item x="80"/>
        <item x="77"/>
        <item x="79"/>
        <item x="78"/>
        <item x="69"/>
        <item x="70"/>
        <item x="74"/>
        <item x="71"/>
        <item x="73"/>
        <item x="72"/>
        <item x="108"/>
        <item x="48"/>
        <item x="44"/>
        <item x="45"/>
        <item x="49"/>
        <item x="46"/>
        <item x="52"/>
        <item x="36"/>
        <item x="40"/>
        <item x="38"/>
        <item x="41"/>
        <item x="39"/>
        <item x="42"/>
        <item x="82"/>
        <item x="104"/>
        <item x="83"/>
        <item x="84"/>
        <item x="85"/>
        <item x="92"/>
        <item x="90"/>
        <item x="94"/>
        <item x="97"/>
        <item x="93"/>
        <item x="91"/>
        <item x="95"/>
        <item x="103"/>
        <item x="89"/>
        <item x="26"/>
      </items>
    </pivotField>
    <pivotField showAll="0"/>
    <pivotField dataField="1" numFmtId="39" showAll="0"/>
  </pivotFields>
  <rowFields count="3">
    <field x="17"/>
    <field x="18"/>
    <field x="15"/>
  </rowFields>
  <rowItems count="243">
    <i>
      <x/>
      <x v="107"/>
      <x v="14"/>
    </i>
    <i t="default">
      <x/>
    </i>
    <i>
      <x v="1"/>
      <x v="8"/>
      <x v="1"/>
    </i>
    <i t="default">
      <x v="1"/>
    </i>
    <i>
      <x v="2"/>
      <x v="96"/>
      <x v="12"/>
    </i>
    <i t="default">
      <x v="2"/>
    </i>
    <i>
      <x v="3"/>
      <x v="7"/>
      <x v="13"/>
    </i>
    <i t="default">
      <x v="3"/>
    </i>
    <i>
      <x v="4"/>
      <x v="52"/>
      <x v="13"/>
    </i>
    <i t="default">
      <x v="4"/>
    </i>
    <i>
      <x v="5"/>
      <x v="10"/>
      <x/>
    </i>
    <i t="default">
      <x v="5"/>
    </i>
    <i>
      <x v="6"/>
      <x v="106"/>
      <x v="18"/>
    </i>
    <i t="default">
      <x v="6"/>
    </i>
    <i>
      <x v="7"/>
      <x v="100"/>
      <x v="15"/>
    </i>
    <i t="default">
      <x v="7"/>
    </i>
    <i>
      <x v="8"/>
      <x v="67"/>
      <x v="15"/>
    </i>
    <i r="2">
      <x v="16"/>
    </i>
    <i t="default">
      <x v="8"/>
    </i>
    <i>
      <x v="9"/>
      <x v="1"/>
      <x v="13"/>
    </i>
    <i t="default">
      <x v="9"/>
    </i>
    <i>
      <x v="10"/>
      <x v="2"/>
      <x v="17"/>
    </i>
    <i t="default">
      <x v="10"/>
    </i>
    <i>
      <x v="11"/>
      <x/>
      <x/>
    </i>
    <i t="default">
      <x v="11"/>
    </i>
    <i>
      <x v="12"/>
      <x v="81"/>
      <x v="15"/>
    </i>
    <i t="default">
      <x v="12"/>
    </i>
    <i>
      <x v="13"/>
      <x v="18"/>
      <x v="3"/>
    </i>
    <i r="2">
      <x v="6"/>
    </i>
    <i t="default">
      <x v="13"/>
    </i>
    <i>
      <x v="14"/>
      <x v="25"/>
      <x v="3"/>
    </i>
    <i t="default">
      <x v="14"/>
    </i>
    <i>
      <x v="15"/>
      <x v="36"/>
      <x v="4"/>
    </i>
    <i t="default">
      <x v="15"/>
    </i>
    <i>
      <x v="16"/>
      <x v="32"/>
      <x v="5"/>
    </i>
    <i t="default">
      <x v="16"/>
    </i>
    <i>
      <x v="17"/>
      <x v="88"/>
      <x v="6"/>
    </i>
    <i t="default">
      <x v="17"/>
    </i>
    <i>
      <x v="18"/>
      <x v="82"/>
      <x v="6"/>
    </i>
    <i t="default">
      <x v="18"/>
    </i>
    <i>
      <x v="19"/>
      <x v="46"/>
      <x v="7"/>
    </i>
    <i t="default">
      <x v="19"/>
    </i>
    <i>
      <x v="20"/>
      <x v="41"/>
      <x v="8"/>
    </i>
    <i t="default">
      <x v="20"/>
    </i>
    <i>
      <x v="21"/>
      <x v="75"/>
      <x v="9"/>
    </i>
    <i t="default">
      <x v="21"/>
    </i>
    <i>
      <x v="22"/>
      <x v="69"/>
      <x v="10"/>
    </i>
    <i t="default">
      <x v="22"/>
    </i>
    <i>
      <x v="23"/>
      <x v="11"/>
      <x v="7"/>
    </i>
    <i r="2">
      <x v="9"/>
    </i>
    <i r="2">
      <x v="11"/>
    </i>
    <i t="default">
      <x v="23"/>
    </i>
    <i>
      <x v="24"/>
      <x v="57"/>
      <x v="3"/>
    </i>
    <i t="default">
      <x v="24"/>
    </i>
    <i>
      <x v="25"/>
      <x v="60"/>
      <x v="3"/>
    </i>
    <i t="default">
      <x v="25"/>
    </i>
    <i>
      <x v="26"/>
      <x v="98"/>
      <x v="12"/>
    </i>
    <i t="default">
      <x v="26"/>
    </i>
    <i>
      <x v="27"/>
      <x v="104"/>
      <x v="15"/>
    </i>
    <i t="default">
      <x v="27"/>
    </i>
    <i>
      <x v="28"/>
      <x v="3"/>
      <x v="17"/>
    </i>
    <i t="default">
      <x v="28"/>
    </i>
    <i>
      <x v="29"/>
      <x v="19"/>
      <x v="3"/>
    </i>
    <i r="2">
      <x v="6"/>
    </i>
    <i t="default">
      <x v="29"/>
    </i>
    <i>
      <x v="30"/>
      <x v="26"/>
      <x v="3"/>
    </i>
    <i t="default">
      <x v="30"/>
    </i>
    <i>
      <x v="31"/>
      <x v="35"/>
      <x v="11"/>
    </i>
    <i t="default">
      <x v="31"/>
    </i>
    <i>
      <x v="32"/>
      <x v="16"/>
      <x v="6"/>
    </i>
    <i t="default">
      <x v="32"/>
    </i>
    <i>
      <x v="33"/>
      <x v="65"/>
      <x v="6"/>
    </i>
    <i t="default">
      <x v="33"/>
    </i>
    <i>
      <x v="34"/>
      <x v="83"/>
      <x v="6"/>
    </i>
    <i t="default">
      <x v="34"/>
    </i>
    <i>
      <x v="35"/>
      <x v="47"/>
      <x v="7"/>
    </i>
    <i t="default">
      <x v="35"/>
    </i>
    <i>
      <x v="36"/>
      <x v="43"/>
      <x v="8"/>
    </i>
    <i t="default">
      <x v="36"/>
    </i>
    <i>
      <x v="37"/>
      <x v="76"/>
      <x v="7"/>
    </i>
    <i r="2">
      <x v="9"/>
    </i>
    <i t="default">
      <x v="37"/>
    </i>
    <i>
      <x v="38"/>
      <x v="70"/>
      <x v="10"/>
    </i>
    <i t="default">
      <x v="38"/>
    </i>
    <i>
      <x v="39"/>
      <x v="56"/>
      <x v="3"/>
    </i>
    <i t="default">
      <x v="39"/>
    </i>
    <i>
      <x v="40"/>
      <x v="31"/>
      <x v="3"/>
    </i>
    <i t="default">
      <x v="40"/>
    </i>
    <i>
      <x v="41"/>
      <x v="68"/>
      <x v="3"/>
    </i>
    <i t="default">
      <x v="41"/>
    </i>
    <i>
      <x v="42"/>
      <x v="9"/>
      <x v="3"/>
    </i>
    <i r="2">
      <x v="6"/>
    </i>
    <i t="default">
      <x v="42"/>
    </i>
    <i>
      <x v="43"/>
      <x v="17"/>
      <x v="6"/>
    </i>
    <i t="default">
      <x v="43"/>
    </i>
    <i>
      <x v="44"/>
      <x v="93"/>
      <x v="6"/>
    </i>
    <i t="default">
      <x v="44"/>
    </i>
    <i>
      <x v="45"/>
      <x v="30"/>
      <x v="3"/>
    </i>
    <i r="2">
      <x v="6"/>
    </i>
    <i t="default">
      <x v="45"/>
    </i>
    <i>
      <x v="46"/>
      <x v="61"/>
      <x v="3"/>
    </i>
    <i t="default">
      <x v="46"/>
    </i>
    <i>
      <x v="47"/>
      <x v="99"/>
      <x v="15"/>
    </i>
    <i t="default">
      <x v="47"/>
    </i>
    <i>
      <x v="48"/>
      <x v="21"/>
      <x v="3"/>
    </i>
    <i r="2">
      <x v="6"/>
    </i>
    <i t="default">
      <x v="48"/>
    </i>
    <i>
      <x v="49"/>
      <x v="27"/>
      <x v="3"/>
    </i>
    <i t="default">
      <x v="49"/>
    </i>
    <i>
      <x v="50"/>
      <x v="38"/>
      <x v="4"/>
    </i>
    <i t="default">
      <x v="50"/>
    </i>
    <i>
      <x v="51"/>
      <x v="33"/>
      <x v="5"/>
    </i>
    <i t="default">
      <x v="51"/>
    </i>
    <i>
      <x v="52"/>
      <x v="90"/>
      <x v="6"/>
    </i>
    <i t="default">
      <x v="52"/>
    </i>
    <i>
      <x v="53"/>
      <x v="66"/>
      <x v="6"/>
    </i>
    <i t="default">
      <x v="53"/>
    </i>
    <i>
      <x v="54"/>
      <x v="64"/>
      <x v="6"/>
    </i>
    <i t="default">
      <x v="54"/>
    </i>
    <i>
      <x v="55"/>
      <x v="84"/>
      <x v="6"/>
    </i>
    <i t="default">
      <x v="55"/>
    </i>
    <i>
      <x v="56"/>
      <x v="49"/>
      <x v="7"/>
    </i>
    <i t="default">
      <x v="56"/>
    </i>
    <i>
      <x v="57"/>
      <x v="44"/>
      <x v="8"/>
    </i>
    <i t="default">
      <x v="57"/>
    </i>
    <i>
      <x v="58"/>
      <x v="78"/>
      <x v="9"/>
    </i>
    <i t="default">
      <x v="58"/>
    </i>
    <i>
      <x v="59"/>
      <x v="72"/>
      <x v="10"/>
    </i>
    <i t="default">
      <x v="59"/>
    </i>
    <i>
      <x v="60"/>
      <x v="13"/>
      <x v="7"/>
    </i>
    <i r="2">
      <x v="9"/>
    </i>
    <i r="2">
      <x v="11"/>
    </i>
    <i t="default">
      <x v="60"/>
    </i>
    <i>
      <x v="61"/>
      <x v="59"/>
      <x v="3"/>
    </i>
    <i t="default">
      <x v="61"/>
    </i>
    <i>
      <x v="62"/>
      <x v="29"/>
      <x v="3"/>
    </i>
    <i r="2">
      <x v="6"/>
    </i>
    <i t="default">
      <x v="62"/>
    </i>
    <i>
      <x v="63"/>
      <x v="63"/>
      <x v="3"/>
    </i>
    <i r="2">
      <x v="6"/>
    </i>
    <i t="default">
      <x v="63"/>
    </i>
    <i>
      <x v="64"/>
      <x v="94"/>
      <x v="12"/>
    </i>
    <i r="2">
      <x v="13"/>
    </i>
    <i r="2">
      <x v="17"/>
    </i>
    <i t="default">
      <x v="64"/>
    </i>
    <i>
      <x v="65"/>
      <x v="53"/>
      <x v="13"/>
    </i>
    <i t="default">
      <x v="65"/>
    </i>
    <i>
      <x v="66"/>
      <x v="103"/>
      <x v="15"/>
    </i>
    <i t="default">
      <x v="66"/>
    </i>
    <i>
      <x v="67"/>
      <x v="4"/>
      <x v="17"/>
    </i>
    <i t="default">
      <x v="67"/>
    </i>
    <i>
      <x v="68"/>
      <x v="23"/>
      <x v="3"/>
    </i>
    <i r="2">
      <x v="6"/>
    </i>
    <i t="default">
      <x v="68"/>
    </i>
    <i>
      <x v="69"/>
      <x v="28"/>
      <x v="3"/>
    </i>
    <i t="default">
      <x v="69"/>
    </i>
    <i>
      <x v="70"/>
      <x v="39"/>
      <x v="4"/>
    </i>
    <i t="default">
      <x v="70"/>
    </i>
    <i>
      <x v="71"/>
      <x v="34"/>
      <x v="5"/>
    </i>
    <i t="default">
      <x v="71"/>
    </i>
    <i>
      <x v="72"/>
      <x v="92"/>
      <x v="6"/>
    </i>
    <i t="default">
      <x v="72"/>
    </i>
    <i>
      <x v="73"/>
      <x v="87"/>
      <x v="6"/>
    </i>
    <i t="default">
      <x v="73"/>
    </i>
    <i>
      <x v="74"/>
      <x v="51"/>
      <x v="7"/>
    </i>
    <i t="default">
      <x v="74"/>
    </i>
    <i>
      <x v="75"/>
      <x v="45"/>
      <x v="8"/>
    </i>
    <i t="default">
      <x v="75"/>
    </i>
    <i>
      <x v="76"/>
      <x v="80"/>
      <x v="9"/>
    </i>
    <i t="default">
      <x v="76"/>
    </i>
    <i>
      <x v="77"/>
      <x v="74"/>
      <x v="10"/>
    </i>
    <i t="default">
      <x v="77"/>
    </i>
    <i>
      <x v="78"/>
      <x v="14"/>
      <x v="7"/>
    </i>
    <i r="2">
      <x v="9"/>
    </i>
    <i r="2">
      <x v="11"/>
    </i>
    <i t="default">
      <x v="78"/>
    </i>
    <i>
      <x v="79"/>
      <x v="55"/>
      <x v="3"/>
    </i>
    <i t="default">
      <x v="79"/>
    </i>
    <i>
      <x v="80"/>
      <x v="95"/>
      <x v="2"/>
    </i>
    <i r="2">
      <x v="12"/>
    </i>
    <i t="default">
      <x v="80"/>
    </i>
    <i>
      <x v="81"/>
      <x v="105"/>
      <x v="15"/>
    </i>
    <i t="default">
      <x v="81"/>
    </i>
    <i>
      <x v="82"/>
      <x v="5"/>
      <x v="17"/>
    </i>
    <i t="default">
      <x v="82"/>
    </i>
    <i>
      <x v="83"/>
      <x v="20"/>
      <x v="3"/>
    </i>
    <i r="2">
      <x v="6"/>
    </i>
    <i t="default">
      <x v="83"/>
    </i>
    <i>
      <x v="84"/>
      <x v="108"/>
      <x v="3"/>
    </i>
    <i t="default">
      <x v="84"/>
    </i>
    <i>
      <x v="85"/>
      <x v="37"/>
      <x v="4"/>
    </i>
    <i t="default">
      <x v="85"/>
    </i>
    <i>
      <x v="86"/>
      <x v="89"/>
      <x v="6"/>
    </i>
    <i t="default">
      <x v="86"/>
    </i>
    <i>
      <x v="87"/>
      <x v="85"/>
      <x v="6"/>
    </i>
    <i t="default">
      <x v="87"/>
    </i>
    <i>
      <x v="88"/>
      <x v="48"/>
      <x v="7"/>
    </i>
    <i r="2">
      <x v="9"/>
    </i>
    <i t="default">
      <x v="88"/>
    </i>
    <i>
      <x v="89"/>
      <x v="40"/>
      <x v="8"/>
    </i>
    <i t="default">
      <x v="89"/>
    </i>
    <i>
      <x v="90"/>
      <x v="77"/>
      <x v="9"/>
    </i>
    <i t="default">
      <x v="90"/>
    </i>
    <i>
      <x v="91"/>
      <x v="71"/>
      <x v="10"/>
    </i>
    <i t="default">
      <x v="91"/>
    </i>
    <i>
      <x v="92"/>
      <x v="12"/>
      <x v="11"/>
    </i>
    <i t="default">
      <x v="92"/>
    </i>
    <i>
      <x v="93"/>
      <x v="54"/>
      <x v="3"/>
    </i>
    <i t="default">
      <x v="93"/>
    </i>
    <i>
      <x v="94"/>
      <x v="62"/>
      <x v="3"/>
    </i>
    <i t="default">
      <x v="94"/>
    </i>
    <i>
      <x v="95"/>
      <x v="102"/>
      <x v="15"/>
    </i>
    <i t="default">
      <x v="95"/>
    </i>
    <i>
      <x v="96"/>
      <x v="22"/>
      <x v="3"/>
    </i>
    <i r="2">
      <x v="6"/>
    </i>
    <i t="default">
      <x v="96"/>
    </i>
    <i>
      <x v="97"/>
      <x v="24"/>
      <x v="3"/>
    </i>
    <i t="default">
      <x v="97"/>
    </i>
    <i>
      <x v="98"/>
      <x v="91"/>
      <x v="6"/>
    </i>
    <i t="default">
      <x v="98"/>
    </i>
    <i>
      <x v="99"/>
      <x v="86"/>
      <x v="6"/>
    </i>
    <i t="default">
      <x v="99"/>
    </i>
    <i>
      <x v="100"/>
      <x v="50"/>
      <x v="7"/>
    </i>
    <i t="default">
      <x v="100"/>
    </i>
    <i>
      <x v="101"/>
      <x v="42"/>
      <x v="8"/>
    </i>
    <i t="default">
      <x v="101"/>
    </i>
    <i>
      <x v="102"/>
      <x v="79"/>
      <x v="9"/>
    </i>
    <i t="default">
      <x v="102"/>
    </i>
    <i>
      <x v="103"/>
      <x v="73"/>
      <x v="10"/>
    </i>
    <i t="default">
      <x v="103"/>
    </i>
    <i>
      <x v="104"/>
      <x v="15"/>
      <x v="4"/>
    </i>
    <i r="2">
      <x v="7"/>
    </i>
    <i r="2">
      <x v="11"/>
    </i>
    <i t="default">
      <x v="104"/>
    </i>
    <i>
      <x v="105"/>
      <x v="58"/>
      <x v="3"/>
    </i>
    <i t="default">
      <x v="105"/>
    </i>
    <i>
      <x v="106"/>
      <x v="97"/>
      <x v="12"/>
    </i>
    <i t="default">
      <x v="106"/>
    </i>
    <i>
      <x v="107"/>
      <x v="101"/>
      <x v="15"/>
    </i>
    <i t="default">
      <x v="107"/>
    </i>
    <i>
      <x v="108"/>
      <x v="6"/>
      <x v="17"/>
    </i>
    <i t="default">
      <x v="108"/>
    </i>
    <i t="grand">
      <x/>
    </i>
  </rowItems>
  <colItems count="1">
    <i/>
  </colItems>
  <dataFields count="1">
    <dataField name="Sum of Additions" fld="20" baseField="0" baseItem="0" numFmtId="3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D846A6-4CE0-4FD7-AAB9-C636A6BF27C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91" firstHeaderRow="1" firstDataRow="1" firstDataCol="3"/>
  <pivotFields count="2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axis="axisRow" outline="0" showAll="0">
      <items count="40">
        <item h="1" m="1" x="38"/>
        <item x="27"/>
        <item x="0"/>
        <item x="32"/>
        <item x="8"/>
        <item x="16"/>
        <item x="18"/>
        <item x="19"/>
        <item x="4"/>
        <item x="34"/>
        <item x="2"/>
        <item x="20"/>
        <item x="13"/>
        <item x="1"/>
        <item x="10"/>
        <item x="6"/>
        <item x="24"/>
        <item x="25"/>
        <item x="21"/>
        <item x="28"/>
        <item x="9"/>
        <item x="7"/>
        <item x="31"/>
        <item x="3"/>
        <item x="17"/>
        <item x="26"/>
        <item x="29"/>
        <item x="11"/>
        <item x="12"/>
        <item x="15"/>
        <item x="23"/>
        <item x="14"/>
        <item x="5"/>
        <item x="22"/>
        <item x="30"/>
        <item x="33"/>
        <item x="35"/>
        <item h="1" x="36"/>
        <item m="1" x="37"/>
        <item t="default"/>
      </items>
    </pivotField>
    <pivotField axis="axisRow" outline="0" showAll="0" defaultSubtotal="0">
      <items count="38">
        <item m="1" x="37"/>
        <item x="0"/>
        <item x="1"/>
        <item x="28"/>
        <item x="29"/>
        <item x="30"/>
        <item x="8"/>
        <item x="2"/>
        <item x="11"/>
        <item x="6"/>
        <item x="5"/>
        <item x="3"/>
        <item x="9"/>
        <item x="10"/>
        <item x="18"/>
        <item x="16"/>
        <item x="15"/>
        <item x="17"/>
        <item x="27"/>
        <item x="4"/>
        <item x="14"/>
        <item x="7"/>
        <item x="25"/>
        <item x="24"/>
        <item x="13"/>
        <item x="19"/>
        <item x="20"/>
        <item x="21"/>
        <item x="23"/>
        <item x="22"/>
        <item x="26"/>
        <item x="31"/>
        <item x="32"/>
        <item x="33"/>
        <item x="34"/>
        <item x="12"/>
        <item x="35"/>
        <item x="36"/>
      </items>
    </pivotField>
    <pivotField showAll="0"/>
    <pivotField dataField="1" numFmtId="39" showAll="0"/>
  </pivotFields>
  <rowFields count="3">
    <field x="17"/>
    <field x="18"/>
    <field x="15"/>
  </rowFields>
  <rowItems count="86">
    <i>
      <x v="1"/>
      <x v="18"/>
      <x v="5"/>
    </i>
    <i r="2">
      <x v="6"/>
    </i>
    <i r="2">
      <x v="9"/>
    </i>
    <i r="2">
      <x v="11"/>
    </i>
    <i r="2">
      <x v="12"/>
    </i>
    <i r="2">
      <x v="14"/>
    </i>
    <i t="default">
      <x v="1"/>
    </i>
    <i>
      <x v="2"/>
      <x v="1"/>
      <x/>
    </i>
    <i t="default">
      <x v="2"/>
    </i>
    <i>
      <x v="3"/>
      <x v="32"/>
      <x v="8"/>
    </i>
    <i t="default">
      <x v="3"/>
    </i>
    <i>
      <x v="4"/>
      <x v="6"/>
      <x v="1"/>
    </i>
    <i r="2">
      <x v="4"/>
    </i>
    <i t="default">
      <x v="4"/>
    </i>
    <i>
      <x v="5"/>
      <x v="15"/>
      <x v="2"/>
    </i>
    <i t="default">
      <x v="5"/>
    </i>
    <i>
      <x v="6"/>
      <x v="14"/>
      <x v="3"/>
    </i>
    <i t="default">
      <x v="6"/>
    </i>
    <i>
      <x v="7"/>
      <x v="25"/>
      <x v="4"/>
    </i>
    <i t="default">
      <x v="7"/>
    </i>
    <i>
      <x v="8"/>
      <x v="19"/>
      <x v="1"/>
    </i>
    <i t="default">
      <x v="8"/>
    </i>
    <i>
      <x v="9"/>
      <x v="34"/>
      <x v="8"/>
    </i>
    <i t="default">
      <x v="9"/>
    </i>
    <i>
      <x v="10"/>
      <x v="7"/>
      <x v="1"/>
    </i>
    <i r="2">
      <x v="4"/>
    </i>
    <i t="default">
      <x v="10"/>
    </i>
    <i>
      <x v="11"/>
      <x v="26"/>
      <x v="4"/>
    </i>
    <i t="default">
      <x v="11"/>
    </i>
    <i>
      <x v="12"/>
      <x v="24"/>
      <x v="1"/>
    </i>
    <i t="default">
      <x v="12"/>
    </i>
    <i>
      <x v="13"/>
      <x v="2"/>
      <x v="1"/>
    </i>
    <i r="2">
      <x v="4"/>
    </i>
    <i t="default">
      <x v="13"/>
    </i>
    <i>
      <x v="14"/>
      <x v="13"/>
      <x v="1"/>
    </i>
    <i r="2">
      <x v="4"/>
    </i>
    <i t="default">
      <x v="14"/>
    </i>
    <i>
      <x v="15"/>
      <x v="9"/>
      <x v="1"/>
    </i>
    <i r="2">
      <x v="4"/>
    </i>
    <i t="default">
      <x v="15"/>
    </i>
    <i>
      <x v="16"/>
      <x v="23"/>
      <x v="4"/>
    </i>
    <i t="default">
      <x v="16"/>
    </i>
    <i>
      <x v="17"/>
      <x v="22"/>
      <x v="4"/>
    </i>
    <i t="default">
      <x v="17"/>
    </i>
    <i>
      <x v="18"/>
      <x v="27"/>
      <x v="4"/>
    </i>
    <i t="default">
      <x v="18"/>
    </i>
    <i>
      <x v="19"/>
      <x v="3"/>
      <x v="7"/>
    </i>
    <i t="default">
      <x v="19"/>
    </i>
    <i>
      <x v="20"/>
      <x v="12"/>
      <x v="1"/>
    </i>
    <i r="2">
      <x v="4"/>
    </i>
    <i t="default">
      <x v="20"/>
    </i>
    <i>
      <x v="21"/>
      <x v="21"/>
      <x v="1"/>
    </i>
    <i r="2">
      <x v="4"/>
    </i>
    <i t="default">
      <x v="21"/>
    </i>
    <i>
      <x v="22"/>
      <x v="31"/>
      <x v="8"/>
    </i>
    <i t="default">
      <x v="22"/>
    </i>
    <i>
      <x v="23"/>
      <x v="11"/>
      <x v="1"/>
    </i>
    <i t="default">
      <x v="23"/>
    </i>
    <i>
      <x v="24"/>
      <x v="17"/>
      <x v="2"/>
    </i>
    <i t="default">
      <x v="24"/>
    </i>
    <i>
      <x v="25"/>
      <x v="30"/>
      <x v="4"/>
    </i>
    <i t="default">
      <x v="25"/>
    </i>
    <i>
      <x v="26"/>
      <x v="4"/>
      <x v="7"/>
    </i>
    <i t="default">
      <x v="26"/>
    </i>
    <i>
      <x v="27"/>
      <x v="8"/>
      <x v="1"/>
    </i>
    <i t="default">
      <x v="27"/>
    </i>
    <i>
      <x v="28"/>
      <x v="35"/>
      <x v="1"/>
    </i>
    <i t="default">
      <x v="28"/>
    </i>
    <i>
      <x v="29"/>
      <x v="16"/>
      <x v="2"/>
    </i>
    <i t="default">
      <x v="29"/>
    </i>
    <i>
      <x v="30"/>
      <x v="28"/>
      <x v="4"/>
    </i>
    <i t="default">
      <x v="30"/>
    </i>
    <i>
      <x v="31"/>
      <x v="20"/>
      <x v="1"/>
    </i>
    <i t="default">
      <x v="31"/>
    </i>
    <i>
      <x v="32"/>
      <x v="10"/>
      <x v="1"/>
    </i>
    <i t="default">
      <x v="32"/>
    </i>
    <i>
      <x v="33"/>
      <x v="29"/>
      <x v="4"/>
    </i>
    <i t="default">
      <x v="33"/>
    </i>
    <i>
      <x v="34"/>
      <x v="5"/>
      <x v="7"/>
    </i>
    <i t="default">
      <x v="34"/>
    </i>
    <i>
      <x v="35"/>
      <x v="33"/>
      <x v="8"/>
    </i>
    <i t="default">
      <x v="35"/>
    </i>
    <i>
      <x v="36"/>
      <x v="36"/>
      <x v="10"/>
    </i>
    <i r="2">
      <x v="13"/>
    </i>
    <i t="default">
      <x v="36"/>
    </i>
    <i t="grand">
      <x/>
    </i>
  </rowItems>
  <colItems count="1">
    <i/>
  </colItems>
  <dataFields count="1">
    <dataField name="Sum of Retirements" fld="20" baseField="0" baseItem="0" numFmtId="3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02BFF6-B43C-45CC-BE8E-E5E22F03E036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E30" firstHeaderRow="1" firstDataRow="1" firstDataCol="4" rowPageCount="1" colPageCount="1"/>
  <pivotFields count="57">
    <pivotField showAll="0"/>
    <pivotField showAll="0"/>
    <pivotField showAll="0"/>
    <pivotField showAll="0"/>
    <pivotField showAll="0"/>
    <pivotField showAll="0"/>
    <pivotField dataField="1" showAll="0"/>
    <pivotField axis="axisRow" outline="0" showAll="0">
      <items count="5">
        <item x="0"/>
        <item x="1"/>
        <item x="2"/>
        <item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showAll="0"/>
    <pivotField outline="0" showAll="0" defaultSubtotal="0">
      <items count="19">
        <item x="5"/>
        <item x="6"/>
        <item x="7"/>
        <item x="1"/>
        <item x="10"/>
        <item x="2"/>
        <item x="11"/>
        <item x="3"/>
        <item x="15"/>
        <item x="8"/>
        <item x="9"/>
        <item x="4"/>
        <item x="17"/>
        <item x="16"/>
        <item x="13"/>
        <item x="12"/>
        <item x="0"/>
        <item x="14"/>
        <item x="18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ascending">
      <items count="32">
        <item x="8"/>
        <item x="9"/>
        <item x="28"/>
        <item x="27"/>
        <item x="15"/>
        <item x="17"/>
        <item x="16"/>
        <item x="14"/>
        <item x="20"/>
        <item x="13"/>
        <item x="19"/>
        <item x="18"/>
        <item x="6"/>
        <item x="10"/>
        <item x="26"/>
        <item x="25"/>
        <item x="11"/>
        <item x="2"/>
        <item x="1"/>
        <item x="12"/>
        <item x="3"/>
        <item x="29"/>
        <item x="7"/>
        <item x="4"/>
        <item x="5"/>
        <item x="21"/>
        <item x="23"/>
        <item x="0"/>
        <item x="22"/>
        <item x="24"/>
        <item x="3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19">
        <item x="5"/>
        <item x="6"/>
        <item x="7"/>
        <item x="1"/>
        <item x="10"/>
        <item x="2"/>
        <item x="11"/>
        <item x="3"/>
        <item x="15"/>
        <item x="8"/>
        <item x="9"/>
        <item x="4"/>
        <item x="17"/>
        <item x="16"/>
        <item x="13"/>
        <item x="12"/>
        <item x="0"/>
        <item x="14"/>
        <item x="18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">
        <item x="0"/>
        <item x="2"/>
        <item x="3"/>
        <item x="1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axis="axisPage" outline="0" multipleItemSelectionAllowed="1" showAll="0">
      <items count="15">
        <item h="1" x="0"/>
        <item h="1" x="1"/>
        <item x="2"/>
        <item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t="default"/>
      </items>
    </pivotField>
  </pivotFields>
  <rowFields count="4">
    <field x="7"/>
    <field x="51"/>
    <field x="52"/>
    <field x="33"/>
  </rowFields>
  <rowItems count="24">
    <i>
      <x/>
      <x/>
      <x/>
      <x v="16"/>
    </i>
    <i r="1">
      <x v="1"/>
      <x v="3"/>
      <x v="5"/>
    </i>
    <i r="3">
      <x v="7"/>
    </i>
    <i r="1">
      <x v="2"/>
      <x v="1"/>
      <x/>
    </i>
    <i r="1">
      <x v="3"/>
      <x v="3"/>
      <x v="1"/>
    </i>
    <i r="1">
      <x v="4"/>
      <x v="2"/>
      <x v="9"/>
    </i>
    <i r="1">
      <x v="5"/>
      <x v="3"/>
      <x v="9"/>
    </i>
    <i r="3">
      <x v="10"/>
    </i>
    <i r="1">
      <x v="6"/>
      <x v="3"/>
      <x v="9"/>
    </i>
    <i r="3">
      <x v="16"/>
    </i>
    <i r="1">
      <x v="7"/>
      <x v="3"/>
      <x v="9"/>
    </i>
    <i r="1">
      <x v="8"/>
      <x v="1"/>
      <x v="4"/>
    </i>
    <i r="3">
      <x v="9"/>
    </i>
    <i r="1">
      <x v="9"/>
      <x v="3"/>
      <x v="9"/>
    </i>
    <i t="default">
      <x/>
    </i>
    <i>
      <x v="1"/>
      <x v="11"/>
      <x/>
      <x v="6"/>
    </i>
    <i r="2">
      <x v="2"/>
      <x v="6"/>
    </i>
    <i r="1">
      <x v="12"/>
      <x v="3"/>
      <x v="15"/>
    </i>
    <i t="default">
      <x v="1"/>
    </i>
    <i>
      <x v="2"/>
      <x v="6"/>
      <x v="3"/>
      <x v="8"/>
    </i>
    <i r="3">
      <x v="13"/>
    </i>
    <i r="1">
      <x v="8"/>
      <x v="1"/>
      <x v="12"/>
    </i>
    <i t="default">
      <x v="2"/>
    </i>
    <i t="grand">
      <x/>
    </i>
  </rowItems>
  <colItems count="1">
    <i/>
  </colItems>
  <pageFields count="1">
    <pageField fld="56" hier="-1"/>
  </pageFields>
  <dataFields count="1">
    <dataField name="Sum of posting_amount" fld="6" baseField="0" baseItem="0" numFmtId="43"/>
  </dataFields>
  <formats count="15">
    <format dxfId="14">
      <pivotArea outline="0" collapsedLevelsAreSubtotals="1" fieldPosition="0"/>
    </format>
    <format dxfId="13">
      <pivotArea field="56" type="button" dataOnly="0" labelOnly="1" outline="0" axis="axisPage" fieldPosition="0"/>
    </format>
    <format dxfId="12">
      <pivotArea field="51" type="button" dataOnly="0" labelOnly="1" outline="0" axis="axisRow" fieldPosition="1"/>
    </format>
    <format dxfId="11">
      <pivotArea field="52" type="button" dataOnly="0" labelOnly="1" outline="0" axis="axisRow" fieldPosition="2"/>
    </format>
    <format dxfId="10">
      <pivotArea field="33" type="button" dataOnly="0" labelOnly="1" outline="0" axis="axisRow" fieldPosition="3"/>
    </format>
    <format dxfId="9">
      <pivotArea dataOnly="0" labelOnly="1" outline="0" axis="axisValues" fieldPosition="0"/>
    </format>
    <format dxfId="8">
      <pivotArea outline="0" collapsedLevelsAreSubtotals="1" fieldPosition="0">
        <references count="1">
          <reference field="7" count="1" selected="0" defaultSubtotal="1">
            <x v="1"/>
          </reference>
        </references>
      </pivotArea>
    </format>
    <format dxfId="7">
      <pivotArea dataOnly="0" labelOnly="1" fieldPosition="0">
        <references count="1">
          <reference field="7" count="1">
            <x v="1"/>
          </reference>
        </references>
      </pivotArea>
    </format>
    <format dxfId="6">
      <pivotArea dataOnly="0" labelOnly="1" fieldPosition="0">
        <references count="1">
          <reference field="7" count="1" defaultSubtotal="1">
            <x v="1"/>
          </reference>
        </references>
      </pivotArea>
    </format>
    <format dxfId="5">
      <pivotArea dataOnly="0" labelOnly="1" fieldPosition="0">
        <references count="2">
          <reference field="7" count="1" selected="0">
            <x v="1"/>
          </reference>
          <reference field="51" count="2">
            <x v="11"/>
            <x v="12"/>
          </reference>
        </references>
      </pivotArea>
    </format>
    <format dxfId="4">
      <pivotArea dataOnly="0" labelOnly="1" fieldPosition="0">
        <references count="3">
          <reference field="7" count="1" selected="0">
            <x v="1"/>
          </reference>
          <reference field="51" count="1" selected="0">
            <x v="11"/>
          </reference>
          <reference field="52" count="2">
            <x v="0"/>
            <x v="2"/>
          </reference>
        </references>
      </pivotArea>
    </format>
    <format dxfId="3">
      <pivotArea dataOnly="0" labelOnly="1" fieldPosition="0">
        <references count="3">
          <reference field="7" count="1" selected="0">
            <x v="1"/>
          </reference>
          <reference field="51" count="1" selected="0">
            <x v="12"/>
          </reference>
          <reference field="52" count="1">
            <x v="3"/>
          </reference>
        </references>
      </pivotArea>
    </format>
    <format dxfId="2">
      <pivotArea dataOnly="0" labelOnly="1" fieldPosition="0">
        <references count="4">
          <reference field="7" count="1" selected="0">
            <x v="1"/>
          </reference>
          <reference field="33" count="1">
            <x v="6"/>
          </reference>
          <reference field="51" count="1" selected="0">
            <x v="11"/>
          </reference>
          <reference field="52" count="1" selected="0">
            <x v="0"/>
          </reference>
        </references>
      </pivotArea>
    </format>
    <format dxfId="1">
      <pivotArea dataOnly="0" labelOnly="1" fieldPosition="0">
        <references count="4">
          <reference field="7" count="1" selected="0">
            <x v="1"/>
          </reference>
          <reference field="33" count="1">
            <x v="6"/>
          </reference>
          <reference field="51" count="1" selected="0">
            <x v="11"/>
          </reference>
          <reference field="52" count="1" selected="0">
            <x v="2"/>
          </reference>
        </references>
      </pivotArea>
    </format>
    <format dxfId="0">
      <pivotArea dataOnly="0" labelOnly="1" fieldPosition="0">
        <references count="4">
          <reference field="7" count="1" selected="0">
            <x v="1"/>
          </reference>
          <reference field="33" count="1">
            <x v="15"/>
          </reference>
          <reference field="51" count="1" selected="0">
            <x v="12"/>
          </reference>
          <reference field="52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Close/Journal%20Entries/2026/03%20MAR/J338%20FA%20Corrections%20MAR-26.xlsm" TargetMode="External"/><Relationship Id="rId1" Type="http://schemas.openxmlformats.org/officeDocument/2006/relationships/pivotTable" Target="../pivotTables/pivotTable3.x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workbookViewId="0">
      <selection activeCell="D5" sqref="D5"/>
    </sheetView>
  </sheetViews>
  <sheetFormatPr defaultRowHeight="14.4" x14ac:dyDescent="0.3"/>
  <cols>
    <col min="1" max="1" width="22" customWidth="1"/>
    <col min="2" max="2" width="26.33203125" customWidth="1"/>
    <col min="3" max="3" width="16.6640625" customWidth="1"/>
    <col min="4" max="4" width="12.88671875" customWidth="1"/>
    <col min="5" max="7" width="13.5546875" customWidth="1"/>
    <col min="8" max="8" width="16.44140625" customWidth="1"/>
    <col min="9" max="9" width="9.5546875" customWidth="1"/>
    <col min="10" max="10" width="11.88671875" customWidth="1"/>
    <col min="11" max="12" width="0.6640625" customWidth="1"/>
    <col min="13" max="13" width="11.88671875" customWidth="1"/>
  </cols>
  <sheetData>
    <row r="1" spans="1:13" x14ac:dyDescent="0.3">
      <c r="A1" s="72" t="s">
        <v>0</v>
      </c>
      <c r="B1" s="72"/>
      <c r="C1" s="72"/>
      <c r="D1" s="72"/>
      <c r="E1" s="72"/>
      <c r="F1" s="72"/>
      <c r="G1" s="72"/>
      <c r="H1" s="72"/>
    </row>
    <row r="2" spans="1:13" x14ac:dyDescent="0.3">
      <c r="A2" s="73" t="s">
        <v>1</v>
      </c>
      <c r="B2" s="73"/>
      <c r="C2" s="73"/>
      <c r="D2" s="73"/>
      <c r="E2" s="73"/>
      <c r="F2" s="73"/>
      <c r="G2" s="73"/>
      <c r="H2" s="73"/>
    </row>
    <row r="3" spans="1:13" x14ac:dyDescent="0.3">
      <c r="A3" s="1" t="s">
        <v>2</v>
      </c>
    </row>
    <row r="4" spans="1:13" x14ac:dyDescent="0.3">
      <c r="A4" s="1"/>
      <c r="B4" s="2" t="s">
        <v>3</v>
      </c>
    </row>
    <row r="5" spans="1:13" x14ac:dyDescent="0.3">
      <c r="A5" s="3" t="s">
        <v>4</v>
      </c>
      <c r="B5" s="2" t="s">
        <v>5</v>
      </c>
    </row>
    <row r="6" spans="1:13" x14ac:dyDescent="0.3">
      <c r="A6" s="1" t="s">
        <v>2</v>
      </c>
      <c r="F6" s="74" t="s">
        <v>1535</v>
      </c>
      <c r="G6" s="74"/>
    </row>
    <row r="7" spans="1:13" x14ac:dyDescent="0.3">
      <c r="A7" s="4" t="s">
        <v>6</v>
      </c>
      <c r="B7" s="5" t="s">
        <v>7</v>
      </c>
      <c r="F7" s="61" t="s">
        <v>1491</v>
      </c>
      <c r="G7" s="61" t="s">
        <v>1536</v>
      </c>
      <c r="M7" s="67" t="s">
        <v>1538</v>
      </c>
    </row>
    <row r="8" spans="1:13" ht="20.399999999999999" x14ac:dyDescent="0.3">
      <c r="A8" s="6" t="s">
        <v>8</v>
      </c>
      <c r="B8" s="6" t="s">
        <v>9</v>
      </c>
      <c r="C8" s="6" t="s">
        <v>1541</v>
      </c>
      <c r="D8" s="6" t="s">
        <v>10</v>
      </c>
      <c r="E8" s="6" t="s">
        <v>11</v>
      </c>
      <c r="F8" s="63" t="s">
        <v>1534</v>
      </c>
      <c r="G8" s="63" t="s">
        <v>1530</v>
      </c>
      <c r="H8" s="6" t="s">
        <v>12</v>
      </c>
      <c r="I8" s="6" t="s">
        <v>13</v>
      </c>
      <c r="J8" s="7" t="s">
        <v>1315</v>
      </c>
      <c r="M8" s="69" t="s">
        <v>1537</v>
      </c>
    </row>
    <row r="9" spans="1:13" x14ac:dyDescent="0.3">
      <c r="A9" s="8" t="s">
        <v>14</v>
      </c>
      <c r="B9" s="8" t="s">
        <v>15</v>
      </c>
      <c r="C9" s="9">
        <v>463462.04</v>
      </c>
      <c r="D9" s="9">
        <v>60591.24</v>
      </c>
      <c r="E9" s="9">
        <v>-1705.52</v>
      </c>
      <c r="F9" s="64"/>
      <c r="G9" s="64">
        <f>E9+F9</f>
        <v>-1705.52</v>
      </c>
      <c r="H9" s="10"/>
      <c r="I9" s="10"/>
      <c r="J9" s="11">
        <v>522347.76</v>
      </c>
      <c r="M9" s="70">
        <f>C9+D9+G9+H9+I9</f>
        <v>522347.75999999995</v>
      </c>
    </row>
    <row r="10" spans="1:13" x14ac:dyDescent="0.3">
      <c r="A10" s="8" t="s">
        <v>14</v>
      </c>
      <c r="B10" s="8" t="s">
        <v>16</v>
      </c>
      <c r="C10" s="9">
        <v>188960.65</v>
      </c>
      <c r="D10" s="9">
        <v>1250</v>
      </c>
      <c r="E10" s="10"/>
      <c r="F10" s="65"/>
      <c r="G10" s="65"/>
      <c r="H10" s="10"/>
      <c r="I10" s="10"/>
      <c r="J10" s="11">
        <v>190210.65</v>
      </c>
      <c r="M10" s="70">
        <f t="shared" ref="M10:M42" si="0">C10+D10+G10+H10+I10</f>
        <v>190210.65</v>
      </c>
    </row>
    <row r="11" spans="1:13" x14ac:dyDescent="0.3">
      <c r="A11" s="8" t="s">
        <v>14</v>
      </c>
      <c r="B11" s="8" t="s">
        <v>17</v>
      </c>
      <c r="C11" s="9">
        <v>254613859.34999999</v>
      </c>
      <c r="D11" s="9">
        <v>7122649.4100000001</v>
      </c>
      <c r="E11" s="9">
        <v>-1178816.97</v>
      </c>
      <c r="F11" s="64"/>
      <c r="G11" s="64">
        <f t="shared" ref="G11:G30" si="1">E11+F11</f>
        <v>-1178816.97</v>
      </c>
      <c r="H11" s="10"/>
      <c r="I11" s="10"/>
      <c r="J11" s="11">
        <v>260557691.78999999</v>
      </c>
      <c r="M11" s="70">
        <f t="shared" si="0"/>
        <v>260557691.78999999</v>
      </c>
    </row>
    <row r="12" spans="1:13" x14ac:dyDescent="0.3">
      <c r="A12" s="8" t="s">
        <v>14</v>
      </c>
      <c r="B12" s="8" t="s">
        <v>18</v>
      </c>
      <c r="C12" s="9">
        <v>5369877.3300000001</v>
      </c>
      <c r="D12" s="9">
        <v>218410.12</v>
      </c>
      <c r="E12" s="9">
        <v>-10687.88</v>
      </c>
      <c r="F12" s="64"/>
      <c r="G12" s="64">
        <f t="shared" si="1"/>
        <v>-10687.88</v>
      </c>
      <c r="H12" s="10"/>
      <c r="I12" s="10"/>
      <c r="J12" s="11">
        <v>5577599.5700000003</v>
      </c>
      <c r="M12" s="70">
        <f t="shared" si="0"/>
        <v>5577599.5700000003</v>
      </c>
    </row>
    <row r="13" spans="1:13" x14ac:dyDescent="0.3">
      <c r="A13" s="8" t="s">
        <v>14</v>
      </c>
      <c r="B13" s="8" t="s">
        <v>19</v>
      </c>
      <c r="C13" s="9">
        <v>5809671.2000000002</v>
      </c>
      <c r="D13" s="9">
        <v>25941.17</v>
      </c>
      <c r="E13" s="9">
        <v>-528.05999999999995</v>
      </c>
      <c r="F13" s="64"/>
      <c r="G13" s="64">
        <f t="shared" si="1"/>
        <v>-528.05999999999995</v>
      </c>
      <c r="H13" s="10"/>
      <c r="I13" s="10"/>
      <c r="J13" s="11">
        <v>5835084.3099999996</v>
      </c>
      <c r="M13" s="70">
        <f t="shared" si="0"/>
        <v>5835084.3100000005</v>
      </c>
    </row>
    <row r="14" spans="1:13" x14ac:dyDescent="0.3">
      <c r="A14" s="8" t="s">
        <v>14</v>
      </c>
      <c r="B14" s="8" t="s">
        <v>20</v>
      </c>
      <c r="C14" s="9">
        <v>186168774.96000001</v>
      </c>
      <c r="D14" s="9">
        <v>8116957.4000000004</v>
      </c>
      <c r="E14" s="9">
        <v>-631504.59</v>
      </c>
      <c r="F14" s="64"/>
      <c r="G14" s="64">
        <f t="shared" si="1"/>
        <v>-631504.59</v>
      </c>
      <c r="H14" s="10"/>
      <c r="I14" s="10"/>
      <c r="J14" s="11">
        <v>193654227.77000001</v>
      </c>
      <c r="M14" s="70">
        <f t="shared" si="0"/>
        <v>193654227.77000001</v>
      </c>
    </row>
    <row r="15" spans="1:13" x14ac:dyDescent="0.3">
      <c r="A15" s="8" t="s">
        <v>14</v>
      </c>
      <c r="B15" s="8" t="s">
        <v>21</v>
      </c>
      <c r="C15" s="9">
        <v>42112689.399999999</v>
      </c>
      <c r="D15" s="9">
        <v>2554010.88</v>
      </c>
      <c r="E15" s="9">
        <v>-540684.69999999995</v>
      </c>
      <c r="F15" s="64"/>
      <c r="G15" s="64">
        <f t="shared" si="1"/>
        <v>-540684.69999999995</v>
      </c>
      <c r="H15" s="10"/>
      <c r="I15" s="10"/>
      <c r="J15" s="11">
        <v>44126015.579999998</v>
      </c>
      <c r="M15" s="70">
        <f t="shared" si="0"/>
        <v>44126015.579999998</v>
      </c>
    </row>
    <row r="16" spans="1:13" x14ac:dyDescent="0.3">
      <c r="A16" s="8" t="s">
        <v>14</v>
      </c>
      <c r="B16" s="8" t="s">
        <v>22</v>
      </c>
      <c r="C16" s="9">
        <v>15484702.060000001</v>
      </c>
      <c r="D16" s="9">
        <v>563371.68000000005</v>
      </c>
      <c r="E16" s="9">
        <v>-166259.78</v>
      </c>
      <c r="F16" s="64"/>
      <c r="G16" s="64">
        <f t="shared" si="1"/>
        <v>-166259.78</v>
      </c>
      <c r="H16" s="10"/>
      <c r="I16" s="10"/>
      <c r="J16" s="11">
        <v>15881813.960000001</v>
      </c>
      <c r="M16" s="70">
        <f t="shared" si="0"/>
        <v>15881813.960000001</v>
      </c>
    </row>
    <row r="17" spans="1:13" x14ac:dyDescent="0.3">
      <c r="A17" s="8" t="s">
        <v>14</v>
      </c>
      <c r="B17" s="8" t="s">
        <v>23</v>
      </c>
      <c r="C17" s="9">
        <v>5257376.16</v>
      </c>
      <c r="D17" s="9">
        <v>125662.9</v>
      </c>
      <c r="E17" s="10"/>
      <c r="F17" s="65"/>
      <c r="G17" s="65"/>
      <c r="H17" s="10"/>
      <c r="I17" s="10"/>
      <c r="J17" s="11">
        <v>5383039.0599999996</v>
      </c>
      <c r="M17" s="70">
        <f t="shared" si="0"/>
        <v>5383039.0600000005</v>
      </c>
    </row>
    <row r="18" spans="1:13" x14ac:dyDescent="0.3">
      <c r="A18" s="8" t="s">
        <v>14</v>
      </c>
      <c r="B18" s="8" t="s">
        <v>24</v>
      </c>
      <c r="C18" s="9">
        <v>4523983.6100000003</v>
      </c>
      <c r="D18" s="9">
        <v>176179.08</v>
      </c>
      <c r="E18" s="10"/>
      <c r="F18" s="65"/>
      <c r="G18" s="65"/>
      <c r="H18" s="10"/>
      <c r="I18" s="10"/>
      <c r="J18" s="11">
        <v>4700162.6900000004</v>
      </c>
      <c r="M18" s="70">
        <f t="shared" si="0"/>
        <v>4700162.6900000004</v>
      </c>
    </row>
    <row r="19" spans="1:13" x14ac:dyDescent="0.3">
      <c r="A19" s="8" t="s">
        <v>14</v>
      </c>
      <c r="B19" s="8" t="s">
        <v>25</v>
      </c>
      <c r="C19" s="9">
        <v>2529837.35</v>
      </c>
      <c r="D19" s="9">
        <v>70611.179999999993</v>
      </c>
      <c r="E19" s="9">
        <v>-78843.23</v>
      </c>
      <c r="F19" s="64"/>
      <c r="G19" s="64">
        <f t="shared" si="1"/>
        <v>-78843.23</v>
      </c>
      <c r="H19" s="10"/>
      <c r="I19" s="10"/>
      <c r="J19" s="11">
        <v>2521605.2999999998</v>
      </c>
      <c r="M19" s="70">
        <f t="shared" si="0"/>
        <v>2521605.3000000003</v>
      </c>
    </row>
    <row r="20" spans="1:13" x14ac:dyDescent="0.3">
      <c r="A20" s="8" t="s">
        <v>14</v>
      </c>
      <c r="B20" s="8" t="s">
        <v>26</v>
      </c>
      <c r="C20" s="9">
        <v>2148124.7599999998</v>
      </c>
      <c r="D20" s="10"/>
      <c r="E20" s="10"/>
      <c r="F20" s="65"/>
      <c r="G20" s="65"/>
      <c r="H20" s="10"/>
      <c r="I20" s="10"/>
      <c r="J20" s="11">
        <v>2148124.7599999998</v>
      </c>
      <c r="M20" s="70">
        <f t="shared" si="0"/>
        <v>2148124.7599999998</v>
      </c>
    </row>
    <row r="21" spans="1:13" x14ac:dyDescent="0.3">
      <c r="A21" s="12" t="s">
        <v>27</v>
      </c>
      <c r="B21" s="13"/>
      <c r="C21" s="14">
        <v>524671318.87</v>
      </c>
      <c r="D21" s="14">
        <v>19035635.059999999</v>
      </c>
      <c r="E21" s="14">
        <v>-2609030.73</v>
      </c>
      <c r="F21" s="66"/>
      <c r="G21" s="66">
        <f>SUM(G9:G20)</f>
        <v>-2609030.7299999995</v>
      </c>
      <c r="H21" s="15"/>
      <c r="I21" s="15"/>
      <c r="J21" s="16">
        <v>541097923.20000005</v>
      </c>
      <c r="M21" s="71">
        <f t="shared" si="0"/>
        <v>541097923.19999993</v>
      </c>
    </row>
    <row r="22" spans="1:13" x14ac:dyDescent="0.3">
      <c r="A22" s="8" t="s">
        <v>28</v>
      </c>
      <c r="B22" s="8" t="s">
        <v>29</v>
      </c>
      <c r="C22" s="9">
        <v>1715462.77</v>
      </c>
      <c r="D22" s="10"/>
      <c r="E22" s="10"/>
      <c r="F22" s="65"/>
      <c r="G22" s="65"/>
      <c r="H22" s="10"/>
      <c r="I22" s="10"/>
      <c r="J22" s="11">
        <v>1715462.77</v>
      </c>
      <c r="M22" s="70">
        <f t="shared" si="0"/>
        <v>1715462.77</v>
      </c>
    </row>
    <row r="23" spans="1:13" x14ac:dyDescent="0.3">
      <c r="A23" s="8" t="s">
        <v>28</v>
      </c>
      <c r="B23" s="8" t="s">
        <v>30</v>
      </c>
      <c r="C23" s="9">
        <v>24485637.16</v>
      </c>
      <c r="D23" s="9">
        <v>696015.82</v>
      </c>
      <c r="E23" s="9">
        <v>-313500.59000000003</v>
      </c>
      <c r="F23" s="64"/>
      <c r="G23" s="64">
        <f t="shared" si="1"/>
        <v>-313500.59000000003</v>
      </c>
      <c r="H23" s="10"/>
      <c r="I23" s="10"/>
      <c r="J23" s="11">
        <v>24868152.390000001</v>
      </c>
      <c r="M23" s="70">
        <f t="shared" si="0"/>
        <v>24868152.390000001</v>
      </c>
    </row>
    <row r="24" spans="1:13" x14ac:dyDescent="0.3">
      <c r="A24" s="8" t="s">
        <v>28</v>
      </c>
      <c r="B24" s="8" t="s">
        <v>31</v>
      </c>
      <c r="C24" s="9">
        <v>5063527.82</v>
      </c>
      <c r="D24" s="9">
        <v>545420.22</v>
      </c>
      <c r="E24" s="9">
        <v>-512925.23</v>
      </c>
      <c r="F24" s="64">
        <f>GETPIVOTDATA("posting_amount",'J338 MAR-26 Retirements'!$A$6,"company_id",32,"asset_description","FLAGA - Flagstaff Admin","utility_account_description","G391 - Office Furniture and Equip","sub_account_description","CP")+GETPIVOTDATA("posting_amount",'J338 MAR-26 Retirements'!$A$6,"company_id",32,"asset_description","FLAGA - Flagstaff Admin","utility_account_description","G391 - Office Furniture and Equip","sub_account_description","OE")</f>
        <v>-77015.070000000007</v>
      </c>
      <c r="G24" s="64">
        <f t="shared" si="1"/>
        <v>-589940.30000000005</v>
      </c>
      <c r="H24" s="10"/>
      <c r="I24" s="10"/>
      <c r="J24" s="11">
        <v>5096022.8099999996</v>
      </c>
      <c r="M24" s="70">
        <f t="shared" si="0"/>
        <v>5019007.74</v>
      </c>
    </row>
    <row r="25" spans="1:13" x14ac:dyDescent="0.3">
      <c r="A25" s="8" t="s">
        <v>28</v>
      </c>
      <c r="B25" s="8" t="s">
        <v>32</v>
      </c>
      <c r="C25" s="9">
        <v>16638956.289999999</v>
      </c>
      <c r="D25" s="9">
        <v>3101172.47</v>
      </c>
      <c r="E25" s="9">
        <v>-564458.05000000005</v>
      </c>
      <c r="F25" s="64"/>
      <c r="G25" s="64">
        <f t="shared" si="1"/>
        <v>-564458.05000000005</v>
      </c>
      <c r="H25" s="9">
        <v>-68842.61</v>
      </c>
      <c r="I25" s="10"/>
      <c r="J25" s="11">
        <v>19106828.100000001</v>
      </c>
      <c r="M25" s="70">
        <f t="shared" si="0"/>
        <v>19106828.099999998</v>
      </c>
    </row>
    <row r="26" spans="1:13" x14ac:dyDescent="0.3">
      <c r="A26" s="8" t="s">
        <v>28</v>
      </c>
      <c r="B26" s="8" t="s">
        <v>33</v>
      </c>
      <c r="C26" s="9">
        <v>333146.95</v>
      </c>
      <c r="D26" s="10"/>
      <c r="E26" s="9">
        <v>-15445.15</v>
      </c>
      <c r="F26" s="64"/>
      <c r="G26" s="64">
        <f t="shared" si="1"/>
        <v>-15445.15</v>
      </c>
      <c r="H26" s="10"/>
      <c r="I26" s="10"/>
      <c r="J26" s="11">
        <v>317701.8</v>
      </c>
      <c r="M26" s="70">
        <f t="shared" si="0"/>
        <v>317701.8</v>
      </c>
    </row>
    <row r="27" spans="1:13" x14ac:dyDescent="0.3">
      <c r="A27" s="8" t="s">
        <v>28</v>
      </c>
      <c r="B27" s="8" t="s">
        <v>34</v>
      </c>
      <c r="C27" s="9">
        <v>7116899.96</v>
      </c>
      <c r="D27" s="9">
        <v>1555193.59</v>
      </c>
      <c r="E27" s="9">
        <v>-169821.77</v>
      </c>
      <c r="F27" s="64"/>
      <c r="G27" s="64">
        <f t="shared" si="1"/>
        <v>-169821.77</v>
      </c>
      <c r="H27" s="10"/>
      <c r="I27" s="10"/>
      <c r="J27" s="11">
        <v>8502271.7799999993</v>
      </c>
      <c r="M27" s="70">
        <f t="shared" si="0"/>
        <v>8502271.7800000012</v>
      </c>
    </row>
    <row r="28" spans="1:13" x14ac:dyDescent="0.3">
      <c r="A28" s="8" t="s">
        <v>28</v>
      </c>
      <c r="B28" s="8" t="s">
        <v>35</v>
      </c>
      <c r="C28" s="9">
        <v>33141.480000000003</v>
      </c>
      <c r="D28" s="10"/>
      <c r="E28" s="10"/>
      <c r="F28" s="65"/>
      <c r="G28" s="65"/>
      <c r="H28" s="10"/>
      <c r="I28" s="10"/>
      <c r="J28" s="11">
        <v>33141.480000000003</v>
      </c>
      <c r="M28" s="70">
        <f t="shared" si="0"/>
        <v>33141.480000000003</v>
      </c>
    </row>
    <row r="29" spans="1:13" x14ac:dyDescent="0.3">
      <c r="A29" s="8" t="s">
        <v>28</v>
      </c>
      <c r="B29" s="8" t="s">
        <v>36</v>
      </c>
      <c r="C29" s="9">
        <v>3781801.42</v>
      </c>
      <c r="D29" s="9">
        <v>1065.05</v>
      </c>
      <c r="E29" s="9">
        <v>-195627.82</v>
      </c>
      <c r="F29" s="64"/>
      <c r="G29" s="64">
        <f t="shared" si="1"/>
        <v>-195627.82</v>
      </c>
      <c r="H29" s="10"/>
      <c r="I29" s="10"/>
      <c r="J29" s="11">
        <v>3587238.65</v>
      </c>
      <c r="M29" s="70">
        <f t="shared" si="0"/>
        <v>3587238.65</v>
      </c>
    </row>
    <row r="30" spans="1:13" x14ac:dyDescent="0.3">
      <c r="A30" s="8" t="s">
        <v>28</v>
      </c>
      <c r="B30" s="8" t="s">
        <v>37</v>
      </c>
      <c r="C30" s="9">
        <v>4187949.56</v>
      </c>
      <c r="D30" s="9">
        <v>184088.3</v>
      </c>
      <c r="E30" s="9">
        <v>-43800.28</v>
      </c>
      <c r="F30" s="64">
        <f>GETPIVOTDATA("posting_amount",'J338 MAR-26 Retirements'!$A$6,"company_id",32,"asset_description","SCWHG - Santa Cruz Warehouse &amp; Engineering Gas","utility_account_description","G397 - Communication Equipment","sub_account_description","XX")</f>
        <v>-8284.09</v>
      </c>
      <c r="G30" s="64">
        <f t="shared" si="1"/>
        <v>-52084.369999999995</v>
      </c>
      <c r="H30" s="10"/>
      <c r="I30" s="10"/>
      <c r="J30" s="11">
        <v>4328237.58</v>
      </c>
      <c r="M30" s="70">
        <f t="shared" si="0"/>
        <v>4319953.49</v>
      </c>
    </row>
    <row r="31" spans="1:13" x14ac:dyDescent="0.3">
      <c r="A31" s="8" t="s">
        <v>28</v>
      </c>
      <c r="B31" s="8" t="s">
        <v>38</v>
      </c>
      <c r="C31" s="9">
        <v>166834.66</v>
      </c>
      <c r="D31" s="9">
        <v>1849.64</v>
      </c>
      <c r="E31" s="10"/>
      <c r="F31" s="65"/>
      <c r="G31" s="65"/>
      <c r="H31" s="10"/>
      <c r="I31" s="10"/>
      <c r="J31" s="11">
        <v>168684.3</v>
      </c>
      <c r="M31" s="70">
        <f t="shared" si="0"/>
        <v>168684.30000000002</v>
      </c>
    </row>
    <row r="32" spans="1:13" x14ac:dyDescent="0.3">
      <c r="A32" s="12" t="s">
        <v>39</v>
      </c>
      <c r="B32" s="13"/>
      <c r="C32" s="14">
        <v>63523358.07</v>
      </c>
      <c r="D32" s="14">
        <v>6084805.0899999999</v>
      </c>
      <c r="E32" s="14">
        <v>-1815578.89</v>
      </c>
      <c r="F32" s="66">
        <f>SUM(F22:F31)</f>
        <v>-85299.16</v>
      </c>
      <c r="G32" s="66">
        <f>SUM(G22:G31)</f>
        <v>-1900878.0500000003</v>
      </c>
      <c r="H32" s="14">
        <v>-68842.61</v>
      </c>
      <c r="I32" s="15"/>
      <c r="J32" s="16">
        <v>67723741.659999996</v>
      </c>
      <c r="M32" s="71">
        <f t="shared" si="0"/>
        <v>67638442.5</v>
      </c>
    </row>
    <row r="33" spans="1:13" x14ac:dyDescent="0.3">
      <c r="A33" s="8" t="s">
        <v>40</v>
      </c>
      <c r="B33" s="8" t="s">
        <v>41</v>
      </c>
      <c r="C33" s="9">
        <v>349890.22</v>
      </c>
      <c r="D33" s="10"/>
      <c r="E33" s="10"/>
      <c r="F33" s="65"/>
      <c r="G33" s="65"/>
      <c r="H33" s="10"/>
      <c r="I33" s="10"/>
      <c r="J33" s="11">
        <v>349890.22</v>
      </c>
      <c r="M33" s="70">
        <f t="shared" si="0"/>
        <v>349890.22</v>
      </c>
    </row>
    <row r="34" spans="1:13" x14ac:dyDescent="0.3">
      <c r="A34" s="8" t="s">
        <v>40</v>
      </c>
      <c r="B34" s="8" t="s">
        <v>42</v>
      </c>
      <c r="C34" s="9">
        <v>1361034.61</v>
      </c>
      <c r="D34" s="9">
        <v>69044.850000000006</v>
      </c>
      <c r="E34" s="10"/>
      <c r="F34" s="65"/>
      <c r="G34" s="65"/>
      <c r="H34" s="10"/>
      <c r="I34" s="10"/>
      <c r="J34" s="11">
        <v>1430079.46</v>
      </c>
      <c r="M34" s="70">
        <f t="shared" si="0"/>
        <v>1430079.4600000002</v>
      </c>
    </row>
    <row r="35" spans="1:13" x14ac:dyDescent="0.3">
      <c r="A35" s="12" t="s">
        <v>43</v>
      </c>
      <c r="B35" s="13"/>
      <c r="C35" s="14">
        <v>1710924.83</v>
      </c>
      <c r="D35" s="14">
        <v>69044.850000000006</v>
      </c>
      <c r="E35" s="15"/>
      <c r="F35" s="65"/>
      <c r="G35" s="65"/>
      <c r="H35" s="15"/>
      <c r="I35" s="15"/>
      <c r="J35" s="16">
        <v>1779969.68</v>
      </c>
      <c r="M35" s="71">
        <f t="shared" si="0"/>
        <v>1779969.6800000002</v>
      </c>
    </row>
    <row r="36" spans="1:13" x14ac:dyDescent="0.3">
      <c r="A36" s="8" t="s">
        <v>44</v>
      </c>
      <c r="B36" s="8" t="s">
        <v>45</v>
      </c>
      <c r="C36" s="9">
        <v>102605.64</v>
      </c>
      <c r="D36" s="10"/>
      <c r="E36" s="10"/>
      <c r="F36" s="65"/>
      <c r="G36" s="65"/>
      <c r="H36" s="10"/>
      <c r="I36" s="10"/>
      <c r="J36" s="11">
        <v>102605.64</v>
      </c>
      <c r="M36" s="70">
        <f t="shared" si="0"/>
        <v>102605.64</v>
      </c>
    </row>
    <row r="37" spans="1:13" x14ac:dyDescent="0.3">
      <c r="A37" s="8" t="s">
        <v>44</v>
      </c>
      <c r="B37" s="8" t="s">
        <v>46</v>
      </c>
      <c r="C37" s="9">
        <v>21626.02</v>
      </c>
      <c r="D37" s="10"/>
      <c r="E37" s="10"/>
      <c r="F37" s="65"/>
      <c r="G37" s="65"/>
      <c r="H37" s="10"/>
      <c r="I37" s="10"/>
      <c r="J37" s="11">
        <v>21626.02</v>
      </c>
      <c r="M37" s="70">
        <f t="shared" si="0"/>
        <v>21626.02</v>
      </c>
    </row>
    <row r="38" spans="1:13" x14ac:dyDescent="0.3">
      <c r="A38" s="8" t="s">
        <v>44</v>
      </c>
      <c r="B38" s="8" t="s">
        <v>47</v>
      </c>
      <c r="C38" s="9">
        <v>22186184.390000001</v>
      </c>
      <c r="D38" s="10"/>
      <c r="E38" s="10"/>
      <c r="F38" s="65"/>
      <c r="G38" s="65"/>
      <c r="H38" s="10"/>
      <c r="I38" s="10"/>
      <c r="J38" s="11">
        <v>22186184.390000001</v>
      </c>
      <c r="M38" s="70">
        <f t="shared" si="0"/>
        <v>22186184.390000001</v>
      </c>
    </row>
    <row r="39" spans="1:13" x14ac:dyDescent="0.3">
      <c r="A39" s="8" t="s">
        <v>44</v>
      </c>
      <c r="B39" s="8" t="s">
        <v>48</v>
      </c>
      <c r="C39" s="9">
        <v>3460585.67</v>
      </c>
      <c r="D39" s="10"/>
      <c r="E39" s="10"/>
      <c r="F39" s="65"/>
      <c r="G39" s="65"/>
      <c r="H39" s="10"/>
      <c r="I39" s="10"/>
      <c r="J39" s="11">
        <v>3460585.67</v>
      </c>
      <c r="M39" s="70">
        <f t="shared" si="0"/>
        <v>3460585.67</v>
      </c>
    </row>
    <row r="40" spans="1:13" x14ac:dyDescent="0.3">
      <c r="A40" s="8" t="s">
        <v>44</v>
      </c>
      <c r="B40" s="8" t="s">
        <v>49</v>
      </c>
      <c r="C40" s="9">
        <v>183581.23</v>
      </c>
      <c r="D40" s="10"/>
      <c r="E40" s="10"/>
      <c r="F40" s="65"/>
      <c r="G40" s="65"/>
      <c r="H40" s="10"/>
      <c r="I40" s="10"/>
      <c r="J40" s="11">
        <v>183581.23</v>
      </c>
      <c r="M40" s="70">
        <f t="shared" si="0"/>
        <v>183581.23</v>
      </c>
    </row>
    <row r="41" spans="1:13" x14ac:dyDescent="0.3">
      <c r="A41" s="12" t="s">
        <v>50</v>
      </c>
      <c r="B41" s="13"/>
      <c r="C41" s="14">
        <v>25954582.949999999</v>
      </c>
      <c r="D41" s="15"/>
      <c r="E41" s="15"/>
      <c r="F41" s="65"/>
      <c r="G41" s="65"/>
      <c r="H41" s="15"/>
      <c r="I41" s="15"/>
      <c r="J41" s="16">
        <v>25954582.949999999</v>
      </c>
      <c r="M41" s="71">
        <f t="shared" si="0"/>
        <v>25954582.949999999</v>
      </c>
    </row>
    <row r="42" spans="1:13" x14ac:dyDescent="0.3">
      <c r="A42" s="12" t="s">
        <v>51</v>
      </c>
      <c r="B42" s="13"/>
      <c r="C42" s="14">
        <v>615860184.72000003</v>
      </c>
      <c r="D42" s="14">
        <v>25189485</v>
      </c>
      <c r="E42" s="14">
        <v>-4424609.62</v>
      </c>
      <c r="F42" s="66">
        <f>F41+F35+F32+F21</f>
        <v>-85299.16</v>
      </c>
      <c r="G42" s="66">
        <f>G41+G35+G32+G21</f>
        <v>-4509908.7799999993</v>
      </c>
      <c r="H42" s="14">
        <v>-68842.61</v>
      </c>
      <c r="I42" s="15"/>
      <c r="J42" s="16">
        <v>636556217.49000001</v>
      </c>
      <c r="M42" s="71">
        <f t="shared" si="0"/>
        <v>636470918.33000004</v>
      </c>
    </row>
  </sheetData>
  <mergeCells count="3">
    <mergeCell ref="A1:H1"/>
    <mergeCell ref="A2:H2"/>
    <mergeCell ref="F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C87B-85C0-4B8D-9A13-E08F1596C5D0}">
  <dimension ref="A1:D248"/>
  <sheetViews>
    <sheetView topLeftCell="A216" workbookViewId="0">
      <selection activeCell="K17" sqref="K17"/>
    </sheetView>
  </sheetViews>
  <sheetFormatPr defaultRowHeight="14.4" x14ac:dyDescent="0.3"/>
  <cols>
    <col min="1" max="1" width="13.33203125" bestFit="1" customWidth="1"/>
    <col min="2" max="2" width="32.88671875" bestFit="1" customWidth="1"/>
    <col min="3" max="3" width="34.109375" bestFit="1" customWidth="1"/>
    <col min="4" max="4" width="16.33203125" bestFit="1" customWidth="1"/>
  </cols>
  <sheetData>
    <row r="1" spans="1:4" x14ac:dyDescent="0.3">
      <c r="A1" s="37" t="s">
        <v>1405</v>
      </c>
    </row>
    <row r="2" spans="1:4" x14ac:dyDescent="0.3">
      <c r="A2" s="37" t="s">
        <v>1406</v>
      </c>
    </row>
    <row r="3" spans="1:4" ht="15.6" x14ac:dyDescent="0.3">
      <c r="A3" s="39" t="s">
        <v>1408</v>
      </c>
    </row>
    <row r="5" spans="1:4" x14ac:dyDescent="0.3">
      <c r="A5" s="34" t="s">
        <v>1366</v>
      </c>
      <c r="B5" s="34" t="s">
        <v>1314</v>
      </c>
      <c r="C5" s="34" t="s">
        <v>9</v>
      </c>
      <c r="D5" t="s">
        <v>1409</v>
      </c>
    </row>
    <row r="6" spans="1:4" x14ac:dyDescent="0.3">
      <c r="A6" t="s">
        <v>842</v>
      </c>
      <c r="B6" t="s">
        <v>843</v>
      </c>
      <c r="C6" t="s">
        <v>32</v>
      </c>
      <c r="D6" s="35">
        <v>3101172.4699999988</v>
      </c>
    </row>
    <row r="7" spans="1:4" x14ac:dyDescent="0.3">
      <c r="A7" t="s">
        <v>1410</v>
      </c>
      <c r="D7" s="35">
        <v>3101172.4699999988</v>
      </c>
    </row>
    <row r="8" spans="1:4" x14ac:dyDescent="0.3">
      <c r="A8" t="s">
        <v>847</v>
      </c>
      <c r="B8" t="s">
        <v>848</v>
      </c>
      <c r="C8" t="s">
        <v>15</v>
      </c>
      <c r="D8" s="35">
        <v>60591.24</v>
      </c>
    </row>
    <row r="9" spans="1:4" x14ac:dyDescent="0.3">
      <c r="A9" t="s">
        <v>1369</v>
      </c>
      <c r="D9" s="35">
        <v>60591.24</v>
      </c>
    </row>
    <row r="10" spans="1:4" x14ac:dyDescent="0.3">
      <c r="A10" t="s">
        <v>853</v>
      </c>
      <c r="B10" t="s">
        <v>854</v>
      </c>
      <c r="C10" t="s">
        <v>30</v>
      </c>
      <c r="D10" s="35">
        <v>7111.1</v>
      </c>
    </row>
    <row r="11" spans="1:4" x14ac:dyDescent="0.3">
      <c r="A11" t="s">
        <v>1370</v>
      </c>
      <c r="D11" s="35">
        <v>7111.1</v>
      </c>
    </row>
    <row r="12" spans="1:4" x14ac:dyDescent="0.3">
      <c r="A12" t="s">
        <v>198</v>
      </c>
      <c r="B12" t="s">
        <v>197</v>
      </c>
      <c r="C12" t="s">
        <v>31</v>
      </c>
      <c r="D12" s="35">
        <v>115082.19000000002</v>
      </c>
    </row>
    <row r="13" spans="1:4" x14ac:dyDescent="0.3">
      <c r="A13" t="s">
        <v>1411</v>
      </c>
      <c r="D13" s="35">
        <v>115082.19000000002</v>
      </c>
    </row>
    <row r="14" spans="1:4" x14ac:dyDescent="0.3">
      <c r="A14" t="s">
        <v>203</v>
      </c>
      <c r="B14" t="s">
        <v>202</v>
      </c>
      <c r="C14" t="s">
        <v>31</v>
      </c>
      <c r="D14" s="35">
        <v>45510.530000000006</v>
      </c>
    </row>
    <row r="15" spans="1:4" x14ac:dyDescent="0.3">
      <c r="A15" t="s">
        <v>1412</v>
      </c>
      <c r="D15" s="35">
        <v>45510.530000000006</v>
      </c>
    </row>
    <row r="16" spans="1:4" x14ac:dyDescent="0.3">
      <c r="A16" t="s">
        <v>874</v>
      </c>
      <c r="B16" t="s">
        <v>641</v>
      </c>
      <c r="C16" t="s">
        <v>42</v>
      </c>
      <c r="D16" s="35">
        <v>-350</v>
      </c>
    </row>
    <row r="17" spans="1:4" x14ac:dyDescent="0.3">
      <c r="A17" t="s">
        <v>1413</v>
      </c>
      <c r="D17" s="35">
        <v>-350</v>
      </c>
    </row>
    <row r="18" spans="1:4" x14ac:dyDescent="0.3">
      <c r="A18" t="s">
        <v>885</v>
      </c>
      <c r="B18" t="s">
        <v>886</v>
      </c>
      <c r="C18" t="s">
        <v>38</v>
      </c>
      <c r="D18" s="35">
        <v>1849.64</v>
      </c>
    </row>
    <row r="19" spans="1:4" x14ac:dyDescent="0.3">
      <c r="A19" t="s">
        <v>1414</v>
      </c>
      <c r="D19" s="35">
        <v>1849.64</v>
      </c>
    </row>
    <row r="20" spans="1:4" x14ac:dyDescent="0.3">
      <c r="A20" t="s">
        <v>112</v>
      </c>
      <c r="B20" t="s">
        <v>111</v>
      </c>
      <c r="C20" t="s">
        <v>34</v>
      </c>
      <c r="D20" s="35">
        <v>63813.939999999995</v>
      </c>
    </row>
    <row r="21" spans="1:4" x14ac:dyDescent="0.3">
      <c r="A21" t="s">
        <v>1415</v>
      </c>
      <c r="D21" s="35">
        <v>63813.939999999995</v>
      </c>
    </row>
    <row r="22" spans="1:4" x14ac:dyDescent="0.3">
      <c r="A22" t="s">
        <v>894</v>
      </c>
      <c r="B22" t="s">
        <v>895</v>
      </c>
      <c r="C22" t="s">
        <v>34</v>
      </c>
      <c r="D22" s="35">
        <v>30930.59</v>
      </c>
    </row>
    <row r="23" spans="1:4" x14ac:dyDescent="0.3">
      <c r="C23" t="s">
        <v>36</v>
      </c>
      <c r="D23" s="35">
        <v>1065.0499999999674</v>
      </c>
    </row>
    <row r="24" spans="1:4" x14ac:dyDescent="0.3">
      <c r="A24" t="s">
        <v>1416</v>
      </c>
      <c r="D24" s="35">
        <v>31995.639999999967</v>
      </c>
    </row>
    <row r="25" spans="1:4" x14ac:dyDescent="0.3">
      <c r="A25" t="s">
        <v>898</v>
      </c>
      <c r="B25" t="s">
        <v>899</v>
      </c>
      <c r="C25" t="s">
        <v>31</v>
      </c>
      <c r="D25" s="35">
        <v>338442.02</v>
      </c>
    </row>
    <row r="26" spans="1:4" x14ac:dyDescent="0.3">
      <c r="A26" t="s">
        <v>1417</v>
      </c>
      <c r="D26" s="35">
        <v>338442.02</v>
      </c>
    </row>
    <row r="27" spans="1:4" x14ac:dyDescent="0.3">
      <c r="A27" t="s">
        <v>70</v>
      </c>
      <c r="B27" t="s">
        <v>69</v>
      </c>
      <c r="C27" t="s">
        <v>37</v>
      </c>
      <c r="D27" s="35">
        <v>170887.65999999995</v>
      </c>
    </row>
    <row r="28" spans="1:4" x14ac:dyDescent="0.3">
      <c r="A28" t="s">
        <v>1418</v>
      </c>
      <c r="D28" s="35">
        <v>170887.65999999995</v>
      </c>
    </row>
    <row r="29" spans="1:4" x14ac:dyDescent="0.3">
      <c r="A29" t="s">
        <v>902</v>
      </c>
      <c r="B29" t="s">
        <v>637</v>
      </c>
      <c r="C29" t="s">
        <v>42</v>
      </c>
      <c r="D29" s="35">
        <v>69394.849999999933</v>
      </c>
    </row>
    <row r="30" spans="1:4" x14ac:dyDescent="0.3">
      <c r="A30" t="s">
        <v>1419</v>
      </c>
      <c r="D30" s="35">
        <v>69394.849999999933</v>
      </c>
    </row>
    <row r="31" spans="1:4" x14ac:dyDescent="0.3">
      <c r="A31" t="s">
        <v>903</v>
      </c>
      <c r="B31" t="s">
        <v>904</v>
      </c>
      <c r="C31" t="s">
        <v>34</v>
      </c>
      <c r="D31" s="35">
        <v>1003027.2100000001</v>
      </c>
    </row>
    <row r="32" spans="1:4" x14ac:dyDescent="0.3">
      <c r="A32" t="s">
        <v>1420</v>
      </c>
      <c r="D32" s="35">
        <v>1003027.2100000001</v>
      </c>
    </row>
    <row r="33" spans="1:4" x14ac:dyDescent="0.3">
      <c r="A33" t="s">
        <v>907</v>
      </c>
      <c r="B33" t="s">
        <v>908</v>
      </c>
      <c r="C33" t="s">
        <v>17</v>
      </c>
      <c r="D33" s="35">
        <v>404972.05000000016</v>
      </c>
    </row>
    <row r="34" spans="1:4" x14ac:dyDescent="0.3">
      <c r="C34" t="s">
        <v>20</v>
      </c>
      <c r="D34" s="35">
        <v>89171.169999999984</v>
      </c>
    </row>
    <row r="35" spans="1:4" x14ac:dyDescent="0.3">
      <c r="A35" t="s">
        <v>1371</v>
      </c>
      <c r="D35" s="35">
        <v>494143.22000000015</v>
      </c>
    </row>
    <row r="36" spans="1:4" x14ac:dyDescent="0.3">
      <c r="A36" t="s">
        <v>774</v>
      </c>
      <c r="B36" t="s">
        <v>773</v>
      </c>
      <c r="C36" t="s">
        <v>17</v>
      </c>
      <c r="D36" s="35">
        <v>-22456</v>
      </c>
    </row>
    <row r="37" spans="1:4" x14ac:dyDescent="0.3">
      <c r="A37" t="s">
        <v>1421</v>
      </c>
      <c r="D37" s="35">
        <v>-22456</v>
      </c>
    </row>
    <row r="38" spans="1:4" x14ac:dyDescent="0.3">
      <c r="A38" t="s">
        <v>930</v>
      </c>
      <c r="B38" t="s">
        <v>931</v>
      </c>
      <c r="C38" t="s">
        <v>18</v>
      </c>
      <c r="D38" s="35">
        <v>29703.14</v>
      </c>
    </row>
    <row r="39" spans="1:4" x14ac:dyDescent="0.3">
      <c r="A39" t="s">
        <v>1372</v>
      </c>
      <c r="D39" s="35">
        <v>29703.14</v>
      </c>
    </row>
    <row r="40" spans="1:4" x14ac:dyDescent="0.3">
      <c r="A40" t="s">
        <v>932</v>
      </c>
      <c r="B40" t="s">
        <v>933</v>
      </c>
      <c r="C40" t="s">
        <v>19</v>
      </c>
      <c r="D40" s="35">
        <v>8099.5600000000031</v>
      </c>
    </row>
    <row r="41" spans="1:4" x14ac:dyDescent="0.3">
      <c r="A41" t="s">
        <v>1373</v>
      </c>
      <c r="D41" s="35">
        <v>8099.5600000000031</v>
      </c>
    </row>
    <row r="42" spans="1:4" x14ac:dyDescent="0.3">
      <c r="A42" t="s">
        <v>305</v>
      </c>
      <c r="B42" t="s">
        <v>304</v>
      </c>
      <c r="C42" t="s">
        <v>20</v>
      </c>
      <c r="D42" s="35">
        <v>1686434.7299999997</v>
      </c>
    </row>
    <row r="43" spans="1:4" x14ac:dyDescent="0.3">
      <c r="A43" t="s">
        <v>1422</v>
      </c>
      <c r="D43" s="35">
        <v>1686434.7299999997</v>
      </c>
    </row>
    <row r="44" spans="1:4" x14ac:dyDescent="0.3">
      <c r="A44" t="s">
        <v>319</v>
      </c>
      <c r="B44" t="s">
        <v>318</v>
      </c>
      <c r="C44" t="s">
        <v>20</v>
      </c>
      <c r="D44" s="35">
        <v>43811.710000000021</v>
      </c>
    </row>
    <row r="45" spans="1:4" x14ac:dyDescent="0.3">
      <c r="A45" t="s">
        <v>1374</v>
      </c>
      <c r="D45" s="35">
        <v>43811.710000000021</v>
      </c>
    </row>
    <row r="46" spans="1:4" x14ac:dyDescent="0.3">
      <c r="A46" t="s">
        <v>282</v>
      </c>
      <c r="B46" t="s">
        <v>281</v>
      </c>
      <c r="C46" t="s">
        <v>21</v>
      </c>
      <c r="D46" s="35">
        <v>34799.549999999996</v>
      </c>
    </row>
    <row r="47" spans="1:4" x14ac:dyDescent="0.3">
      <c r="A47" t="s">
        <v>1423</v>
      </c>
      <c r="D47" s="35">
        <v>34799.549999999996</v>
      </c>
    </row>
    <row r="48" spans="1:4" x14ac:dyDescent="0.3">
      <c r="A48" t="s">
        <v>271</v>
      </c>
      <c r="B48" t="s">
        <v>270</v>
      </c>
      <c r="C48" t="s">
        <v>22</v>
      </c>
      <c r="D48" s="35">
        <v>120642.05</v>
      </c>
    </row>
    <row r="49" spans="1:4" x14ac:dyDescent="0.3">
      <c r="A49" t="s">
        <v>1424</v>
      </c>
      <c r="D49" s="35">
        <v>120642.05</v>
      </c>
    </row>
    <row r="50" spans="1:4" x14ac:dyDescent="0.3">
      <c r="A50" t="s">
        <v>254</v>
      </c>
      <c r="B50" t="s">
        <v>253</v>
      </c>
      <c r="C50" t="s">
        <v>23</v>
      </c>
      <c r="D50" s="35">
        <v>18874.77</v>
      </c>
    </row>
    <row r="51" spans="1:4" x14ac:dyDescent="0.3">
      <c r="A51" t="s">
        <v>1425</v>
      </c>
      <c r="D51" s="35">
        <v>18874.77</v>
      </c>
    </row>
    <row r="52" spans="1:4" x14ac:dyDescent="0.3">
      <c r="A52" t="s">
        <v>245</v>
      </c>
      <c r="B52" t="s">
        <v>244</v>
      </c>
      <c r="C52" t="s">
        <v>24</v>
      </c>
      <c r="D52" s="35">
        <v>14221.04</v>
      </c>
    </row>
    <row r="53" spans="1:4" x14ac:dyDescent="0.3">
      <c r="A53" t="s">
        <v>1426</v>
      </c>
      <c r="D53" s="35">
        <v>14221.04</v>
      </c>
    </row>
    <row r="54" spans="1:4" x14ac:dyDescent="0.3">
      <c r="A54" t="s">
        <v>228</v>
      </c>
      <c r="B54" t="s">
        <v>227</v>
      </c>
      <c r="C54" t="s">
        <v>21</v>
      </c>
      <c r="D54" s="35">
        <v>8218.5400000000009</v>
      </c>
    </row>
    <row r="55" spans="1:4" x14ac:dyDescent="0.3">
      <c r="C55" t="s">
        <v>23</v>
      </c>
      <c r="D55" s="35">
        <v>1255.33</v>
      </c>
    </row>
    <row r="56" spans="1:4" x14ac:dyDescent="0.3">
      <c r="C56" t="s">
        <v>25</v>
      </c>
      <c r="D56" s="35">
        <v>27715.759999999998</v>
      </c>
    </row>
    <row r="57" spans="1:4" x14ac:dyDescent="0.3">
      <c r="A57" t="s">
        <v>1427</v>
      </c>
      <c r="D57" s="35">
        <v>37189.629999999997</v>
      </c>
    </row>
    <row r="58" spans="1:4" x14ac:dyDescent="0.3">
      <c r="A58" t="s">
        <v>547</v>
      </c>
      <c r="B58" t="s">
        <v>546</v>
      </c>
      <c r="C58" t="s">
        <v>17</v>
      </c>
      <c r="D58" s="35">
        <v>9855.75</v>
      </c>
    </row>
    <row r="59" spans="1:4" x14ac:dyDescent="0.3">
      <c r="A59" t="s">
        <v>1428</v>
      </c>
      <c r="D59" s="35">
        <v>9855.75</v>
      </c>
    </row>
    <row r="60" spans="1:4" x14ac:dyDescent="0.3">
      <c r="A60" t="s">
        <v>940</v>
      </c>
      <c r="B60" t="s">
        <v>941</v>
      </c>
      <c r="C60" t="s">
        <v>17</v>
      </c>
      <c r="D60" s="35">
        <v>68674.520000000033</v>
      </c>
    </row>
    <row r="61" spans="1:4" x14ac:dyDescent="0.3">
      <c r="A61" t="s">
        <v>1375</v>
      </c>
      <c r="D61" s="35">
        <v>68674.520000000033</v>
      </c>
    </row>
    <row r="62" spans="1:4" x14ac:dyDescent="0.3">
      <c r="A62" t="s">
        <v>944</v>
      </c>
      <c r="B62" t="s">
        <v>945</v>
      </c>
      <c r="C62" t="s">
        <v>30</v>
      </c>
      <c r="D62" s="35">
        <v>198320.05</v>
      </c>
    </row>
    <row r="63" spans="1:4" x14ac:dyDescent="0.3">
      <c r="A63" t="s">
        <v>1376</v>
      </c>
      <c r="D63" s="35">
        <v>198320.05</v>
      </c>
    </row>
    <row r="64" spans="1:4" x14ac:dyDescent="0.3">
      <c r="A64" t="s">
        <v>110</v>
      </c>
      <c r="B64" t="s">
        <v>109</v>
      </c>
      <c r="C64" t="s">
        <v>34</v>
      </c>
      <c r="D64" s="35">
        <v>121832.38999999998</v>
      </c>
    </row>
    <row r="65" spans="1:4" x14ac:dyDescent="0.3">
      <c r="A65" t="s">
        <v>1429</v>
      </c>
      <c r="D65" s="35">
        <v>121832.38999999998</v>
      </c>
    </row>
    <row r="66" spans="1:4" x14ac:dyDescent="0.3">
      <c r="A66" t="s">
        <v>78</v>
      </c>
      <c r="B66" t="s">
        <v>77</v>
      </c>
      <c r="C66" t="s">
        <v>37</v>
      </c>
      <c r="D66" s="35">
        <v>2705.95</v>
      </c>
    </row>
    <row r="67" spans="1:4" x14ac:dyDescent="0.3">
      <c r="A67" t="s">
        <v>1430</v>
      </c>
      <c r="D67" s="35">
        <v>2705.95</v>
      </c>
    </row>
    <row r="68" spans="1:4" x14ac:dyDescent="0.3">
      <c r="A68" t="s">
        <v>975</v>
      </c>
      <c r="B68" t="s">
        <v>976</v>
      </c>
      <c r="C68" t="s">
        <v>17</v>
      </c>
      <c r="D68" s="35">
        <v>574795.4100000012</v>
      </c>
    </row>
    <row r="69" spans="1:4" x14ac:dyDescent="0.3">
      <c r="C69" t="s">
        <v>20</v>
      </c>
      <c r="D69" s="35">
        <v>89548.200000000012</v>
      </c>
    </row>
    <row r="70" spans="1:4" x14ac:dyDescent="0.3">
      <c r="A70" t="s">
        <v>1377</v>
      </c>
      <c r="D70" s="35">
        <v>664343.61000000127</v>
      </c>
    </row>
    <row r="71" spans="1:4" x14ac:dyDescent="0.3">
      <c r="A71" t="s">
        <v>978</v>
      </c>
      <c r="B71" t="s">
        <v>979</v>
      </c>
      <c r="C71" t="s">
        <v>17</v>
      </c>
      <c r="D71" s="35">
        <v>-97977</v>
      </c>
    </row>
    <row r="72" spans="1:4" x14ac:dyDescent="0.3">
      <c r="A72" t="s">
        <v>1431</v>
      </c>
      <c r="D72" s="35">
        <v>-97977</v>
      </c>
    </row>
    <row r="73" spans="1:4" x14ac:dyDescent="0.3">
      <c r="A73" t="s">
        <v>992</v>
      </c>
      <c r="B73" t="s">
        <v>993</v>
      </c>
      <c r="C73" t="s">
        <v>25</v>
      </c>
      <c r="D73" s="35">
        <v>3391.2899999999995</v>
      </c>
    </row>
    <row r="74" spans="1:4" x14ac:dyDescent="0.3">
      <c r="A74" t="s">
        <v>1432</v>
      </c>
      <c r="D74" s="35">
        <v>3391.2899999999995</v>
      </c>
    </row>
    <row r="75" spans="1:4" x14ac:dyDescent="0.3">
      <c r="A75" t="s">
        <v>303</v>
      </c>
      <c r="B75" t="s">
        <v>302</v>
      </c>
      <c r="C75" t="s">
        <v>20</v>
      </c>
      <c r="D75" s="35">
        <v>690050.87999999989</v>
      </c>
    </row>
    <row r="76" spans="1:4" x14ac:dyDescent="0.3">
      <c r="A76" t="s">
        <v>1433</v>
      </c>
      <c r="D76" s="35">
        <v>690050.87999999989</v>
      </c>
    </row>
    <row r="77" spans="1:4" x14ac:dyDescent="0.3">
      <c r="A77" t="s">
        <v>731</v>
      </c>
      <c r="B77" t="s">
        <v>730</v>
      </c>
      <c r="C77" t="s">
        <v>20</v>
      </c>
      <c r="D77" s="35">
        <v>-88337</v>
      </c>
    </row>
    <row r="78" spans="1:4" x14ac:dyDescent="0.3">
      <c r="A78" t="s">
        <v>1434</v>
      </c>
      <c r="D78" s="35">
        <v>-88337</v>
      </c>
    </row>
    <row r="79" spans="1:4" x14ac:dyDescent="0.3">
      <c r="A79" t="s">
        <v>317</v>
      </c>
      <c r="B79" t="s">
        <v>316</v>
      </c>
      <c r="C79" t="s">
        <v>20</v>
      </c>
      <c r="D79" s="35">
        <v>295186.48999999993</v>
      </c>
    </row>
    <row r="80" spans="1:4" x14ac:dyDescent="0.3">
      <c r="A80" t="s">
        <v>1378</v>
      </c>
      <c r="D80" s="35">
        <v>295186.48999999993</v>
      </c>
    </row>
    <row r="81" spans="1:4" x14ac:dyDescent="0.3">
      <c r="A81" t="s">
        <v>274</v>
      </c>
      <c r="B81" t="s">
        <v>273</v>
      </c>
      <c r="C81" t="s">
        <v>21</v>
      </c>
      <c r="D81" s="35">
        <v>43706.32</v>
      </c>
    </row>
    <row r="82" spans="1:4" x14ac:dyDescent="0.3">
      <c r="A82" t="s">
        <v>1435</v>
      </c>
      <c r="D82" s="35">
        <v>43706.32</v>
      </c>
    </row>
    <row r="83" spans="1:4" x14ac:dyDescent="0.3">
      <c r="A83" t="s">
        <v>269</v>
      </c>
      <c r="B83" t="s">
        <v>268</v>
      </c>
      <c r="C83" t="s">
        <v>22</v>
      </c>
      <c r="D83" s="35">
        <v>92265.569999999978</v>
      </c>
    </row>
    <row r="84" spans="1:4" x14ac:dyDescent="0.3">
      <c r="A84" t="s">
        <v>1436</v>
      </c>
      <c r="D84" s="35">
        <v>92265.569999999978</v>
      </c>
    </row>
    <row r="85" spans="1:4" x14ac:dyDescent="0.3">
      <c r="A85" t="s">
        <v>252</v>
      </c>
      <c r="B85" t="s">
        <v>251</v>
      </c>
      <c r="C85" t="s">
        <v>21</v>
      </c>
      <c r="D85" s="35">
        <v>-1246.93</v>
      </c>
    </row>
    <row r="86" spans="1:4" x14ac:dyDescent="0.3">
      <c r="C86" t="s">
        <v>23</v>
      </c>
      <c r="D86" s="35">
        <v>34309.560000000005</v>
      </c>
    </row>
    <row r="87" spans="1:4" x14ac:dyDescent="0.3">
      <c r="A87" t="s">
        <v>1437</v>
      </c>
      <c r="D87" s="35">
        <v>33062.630000000005</v>
      </c>
    </row>
    <row r="88" spans="1:4" x14ac:dyDescent="0.3">
      <c r="A88" t="s">
        <v>243</v>
      </c>
      <c r="B88" t="s">
        <v>242</v>
      </c>
      <c r="C88" t="s">
        <v>24</v>
      </c>
      <c r="D88" s="35">
        <v>26456.410000000003</v>
      </c>
    </row>
    <row r="89" spans="1:4" x14ac:dyDescent="0.3">
      <c r="A89" t="s">
        <v>1438</v>
      </c>
      <c r="D89" s="35">
        <v>26456.410000000003</v>
      </c>
    </row>
    <row r="90" spans="1:4" x14ac:dyDescent="0.3">
      <c r="A90" t="s">
        <v>479</v>
      </c>
      <c r="B90" t="s">
        <v>478</v>
      </c>
      <c r="C90" t="s">
        <v>17</v>
      </c>
      <c r="D90" s="35">
        <v>74665.830000000016</v>
      </c>
    </row>
    <row r="91" spans="1:4" x14ac:dyDescent="0.3">
      <c r="A91" t="s">
        <v>1439</v>
      </c>
      <c r="D91" s="35">
        <v>74665.830000000016</v>
      </c>
    </row>
    <row r="92" spans="1:4" x14ac:dyDescent="0.3">
      <c r="A92" t="s">
        <v>1000</v>
      </c>
      <c r="B92" t="s">
        <v>1001</v>
      </c>
      <c r="C92" t="s">
        <v>17</v>
      </c>
      <c r="D92" s="35">
        <v>96613.61</v>
      </c>
    </row>
    <row r="93" spans="1:4" x14ac:dyDescent="0.3">
      <c r="A93" t="s">
        <v>1440</v>
      </c>
      <c r="D93" s="35">
        <v>96613.61</v>
      </c>
    </row>
    <row r="94" spans="1:4" x14ac:dyDescent="0.3">
      <c r="A94" t="s">
        <v>1002</v>
      </c>
      <c r="B94" t="s">
        <v>1003</v>
      </c>
      <c r="C94" t="s">
        <v>17</v>
      </c>
      <c r="D94" s="35">
        <v>18872.259999999995</v>
      </c>
    </row>
    <row r="95" spans="1:4" x14ac:dyDescent="0.3">
      <c r="A95" t="s">
        <v>1379</v>
      </c>
      <c r="D95" s="35">
        <v>18872.259999999995</v>
      </c>
    </row>
    <row r="96" spans="1:4" x14ac:dyDescent="0.3">
      <c r="A96" t="s">
        <v>301</v>
      </c>
      <c r="B96" t="s">
        <v>300</v>
      </c>
      <c r="C96" t="s">
        <v>17</v>
      </c>
      <c r="D96" s="35">
        <v>2870787.7500000005</v>
      </c>
    </row>
    <row r="97" spans="1:4" x14ac:dyDescent="0.3">
      <c r="C97" t="s">
        <v>20</v>
      </c>
      <c r="D97" s="35">
        <v>655383.72999999986</v>
      </c>
    </row>
    <row r="98" spans="1:4" x14ac:dyDescent="0.3">
      <c r="A98" t="s">
        <v>1380</v>
      </c>
      <c r="D98" s="35">
        <v>3526171.4800000004</v>
      </c>
    </row>
    <row r="99" spans="1:4" x14ac:dyDescent="0.3">
      <c r="A99" t="s">
        <v>1006</v>
      </c>
      <c r="B99" t="s">
        <v>1007</v>
      </c>
      <c r="C99" t="s">
        <v>20</v>
      </c>
      <c r="D99" s="35">
        <v>417684.24999999988</v>
      </c>
    </row>
    <row r="100" spans="1:4" x14ac:dyDescent="0.3">
      <c r="A100" t="s">
        <v>1441</v>
      </c>
      <c r="D100" s="35">
        <v>417684.24999999988</v>
      </c>
    </row>
    <row r="101" spans="1:4" x14ac:dyDescent="0.3">
      <c r="A101" t="s">
        <v>1008</v>
      </c>
      <c r="B101" t="s">
        <v>1009</v>
      </c>
      <c r="C101" t="s">
        <v>20</v>
      </c>
      <c r="D101" s="35">
        <v>84151.119999999981</v>
      </c>
    </row>
    <row r="102" spans="1:4" x14ac:dyDescent="0.3">
      <c r="A102" t="s">
        <v>1442</v>
      </c>
      <c r="D102" s="35">
        <v>84151.119999999981</v>
      </c>
    </row>
    <row r="103" spans="1:4" x14ac:dyDescent="0.3">
      <c r="A103" t="s">
        <v>1010</v>
      </c>
      <c r="B103" t="s">
        <v>1011</v>
      </c>
      <c r="C103" t="s">
        <v>17</v>
      </c>
      <c r="D103" s="35">
        <v>632231.18999999994</v>
      </c>
    </row>
    <row r="104" spans="1:4" x14ac:dyDescent="0.3">
      <c r="C104" t="s">
        <v>20</v>
      </c>
      <c r="D104" s="35">
        <v>29474.89</v>
      </c>
    </row>
    <row r="105" spans="1:4" x14ac:dyDescent="0.3">
      <c r="A105" t="s">
        <v>1381</v>
      </c>
      <c r="D105" s="35">
        <v>661706.07999999996</v>
      </c>
    </row>
    <row r="106" spans="1:4" x14ac:dyDescent="0.3">
      <c r="A106" t="s">
        <v>1012</v>
      </c>
      <c r="B106" t="s">
        <v>1013</v>
      </c>
      <c r="C106" t="s">
        <v>17</v>
      </c>
      <c r="D106" s="35">
        <v>19516.849999999999</v>
      </c>
    </row>
    <row r="107" spans="1:4" x14ac:dyDescent="0.3">
      <c r="A107" t="s">
        <v>1443</v>
      </c>
      <c r="D107" s="35">
        <v>19516.849999999999</v>
      </c>
    </row>
    <row r="108" spans="1:4" x14ac:dyDescent="0.3">
      <c r="A108" t="s">
        <v>119</v>
      </c>
      <c r="B108" t="s">
        <v>118</v>
      </c>
      <c r="C108" t="s">
        <v>34</v>
      </c>
      <c r="D108" s="35">
        <v>83248.53</v>
      </c>
    </row>
    <row r="109" spans="1:4" x14ac:dyDescent="0.3">
      <c r="A109" t="s">
        <v>1444</v>
      </c>
      <c r="D109" s="35">
        <v>83248.53</v>
      </c>
    </row>
    <row r="110" spans="1:4" x14ac:dyDescent="0.3">
      <c r="A110" t="s">
        <v>1050</v>
      </c>
      <c r="B110" t="s">
        <v>1051</v>
      </c>
      <c r="C110" t="s">
        <v>17</v>
      </c>
      <c r="D110" s="35">
        <v>1195978.3200000003</v>
      </c>
    </row>
    <row r="111" spans="1:4" x14ac:dyDescent="0.3">
      <c r="C111" t="s">
        <v>20</v>
      </c>
      <c r="D111" s="35">
        <v>130458.97000000004</v>
      </c>
    </row>
    <row r="112" spans="1:4" x14ac:dyDescent="0.3">
      <c r="A112" t="s">
        <v>1382</v>
      </c>
      <c r="D112" s="35">
        <v>1326437.2900000003</v>
      </c>
    </row>
    <row r="113" spans="1:4" x14ac:dyDescent="0.3">
      <c r="A113" t="s">
        <v>1053</v>
      </c>
      <c r="B113" t="s">
        <v>1054</v>
      </c>
      <c r="C113" t="s">
        <v>17</v>
      </c>
      <c r="D113" s="35">
        <v>-223175</v>
      </c>
    </row>
    <row r="114" spans="1:4" x14ac:dyDescent="0.3">
      <c r="A114" t="s">
        <v>1445</v>
      </c>
      <c r="D114" s="35">
        <v>-223175</v>
      </c>
    </row>
    <row r="115" spans="1:4" x14ac:dyDescent="0.3">
      <c r="A115" t="s">
        <v>1065</v>
      </c>
      <c r="B115" t="s">
        <v>1066</v>
      </c>
      <c r="C115" t="s">
        <v>18</v>
      </c>
      <c r="D115" s="35">
        <v>15999.039999999999</v>
      </c>
    </row>
    <row r="116" spans="1:4" x14ac:dyDescent="0.3">
      <c r="A116" t="s">
        <v>1446</v>
      </c>
      <c r="D116" s="35">
        <v>15999.039999999999</v>
      </c>
    </row>
    <row r="117" spans="1:4" x14ac:dyDescent="0.3">
      <c r="A117" t="s">
        <v>1069</v>
      </c>
      <c r="B117" t="s">
        <v>1070</v>
      </c>
      <c r="C117" t="s">
        <v>19</v>
      </c>
      <c r="D117" s="35">
        <v>0.92000000000007276</v>
      </c>
    </row>
    <row r="118" spans="1:4" x14ac:dyDescent="0.3">
      <c r="A118" t="s">
        <v>1447</v>
      </c>
      <c r="D118" s="35">
        <v>0.92000000000007276</v>
      </c>
    </row>
    <row r="119" spans="1:4" x14ac:dyDescent="0.3">
      <c r="A119" t="s">
        <v>299</v>
      </c>
      <c r="B119" t="s">
        <v>298</v>
      </c>
      <c r="C119" t="s">
        <v>20</v>
      </c>
      <c r="D119" s="35">
        <v>2570883.8600000003</v>
      </c>
    </row>
    <row r="120" spans="1:4" x14ac:dyDescent="0.3">
      <c r="A120" t="s">
        <v>1448</v>
      </c>
      <c r="D120" s="35">
        <v>2570883.8600000003</v>
      </c>
    </row>
    <row r="121" spans="1:4" x14ac:dyDescent="0.3">
      <c r="A121" t="s">
        <v>321</v>
      </c>
      <c r="B121" t="s">
        <v>320</v>
      </c>
      <c r="C121" t="s">
        <v>20</v>
      </c>
      <c r="D121" s="35">
        <v>8768.9499999999989</v>
      </c>
    </row>
    <row r="122" spans="1:4" x14ac:dyDescent="0.3">
      <c r="A122" t="s">
        <v>1383</v>
      </c>
      <c r="D122" s="35">
        <v>8768.9499999999989</v>
      </c>
    </row>
    <row r="123" spans="1:4" x14ac:dyDescent="0.3">
      <c r="A123" t="s">
        <v>373</v>
      </c>
      <c r="B123" t="s">
        <v>372</v>
      </c>
      <c r="C123" t="s">
        <v>20</v>
      </c>
      <c r="D123" s="35">
        <v>0</v>
      </c>
    </row>
    <row r="124" spans="1:4" x14ac:dyDescent="0.3">
      <c r="A124" t="s">
        <v>1384</v>
      </c>
      <c r="D124" s="35">
        <v>0</v>
      </c>
    </row>
    <row r="125" spans="1:4" x14ac:dyDescent="0.3">
      <c r="A125" t="s">
        <v>315</v>
      </c>
      <c r="B125" t="s">
        <v>314</v>
      </c>
      <c r="C125" t="s">
        <v>20</v>
      </c>
      <c r="D125" s="35">
        <v>185135.48000000004</v>
      </c>
    </row>
    <row r="126" spans="1:4" x14ac:dyDescent="0.3">
      <c r="A126" t="s">
        <v>1385</v>
      </c>
      <c r="D126" s="35">
        <v>185135.48000000004</v>
      </c>
    </row>
    <row r="127" spans="1:4" x14ac:dyDescent="0.3">
      <c r="A127" t="s">
        <v>284</v>
      </c>
      <c r="B127" t="s">
        <v>283</v>
      </c>
      <c r="C127" t="s">
        <v>21</v>
      </c>
      <c r="D127" s="35">
        <v>2356551.1900000004</v>
      </c>
    </row>
    <row r="128" spans="1:4" x14ac:dyDescent="0.3">
      <c r="A128" t="s">
        <v>1449</v>
      </c>
      <c r="D128" s="35">
        <v>2356551.1900000004</v>
      </c>
    </row>
    <row r="129" spans="1:4" x14ac:dyDescent="0.3">
      <c r="A129" t="s">
        <v>267</v>
      </c>
      <c r="B129" t="s">
        <v>266</v>
      </c>
      <c r="C129" t="s">
        <v>22</v>
      </c>
      <c r="D129" s="35">
        <v>183179.25999999998</v>
      </c>
    </row>
    <row r="130" spans="1:4" x14ac:dyDescent="0.3">
      <c r="A130" t="s">
        <v>1450</v>
      </c>
      <c r="D130" s="35">
        <v>183179.25999999998</v>
      </c>
    </row>
    <row r="131" spans="1:4" x14ac:dyDescent="0.3">
      <c r="A131" t="s">
        <v>258</v>
      </c>
      <c r="B131" t="s">
        <v>257</v>
      </c>
      <c r="C131" t="s">
        <v>23</v>
      </c>
      <c r="D131" s="35">
        <v>39469.109999999993</v>
      </c>
    </row>
    <row r="132" spans="1:4" x14ac:dyDescent="0.3">
      <c r="A132" t="s">
        <v>1451</v>
      </c>
      <c r="D132" s="35">
        <v>39469.109999999993</v>
      </c>
    </row>
    <row r="133" spans="1:4" x14ac:dyDescent="0.3">
      <c r="A133" t="s">
        <v>241</v>
      </c>
      <c r="B133" t="s">
        <v>240</v>
      </c>
      <c r="C133" t="s">
        <v>24</v>
      </c>
      <c r="D133" s="35">
        <v>68605.840000000011</v>
      </c>
    </row>
    <row r="134" spans="1:4" x14ac:dyDescent="0.3">
      <c r="A134" t="s">
        <v>1452</v>
      </c>
      <c r="D134" s="35">
        <v>68605.840000000011</v>
      </c>
    </row>
    <row r="135" spans="1:4" x14ac:dyDescent="0.3">
      <c r="A135" t="s">
        <v>232</v>
      </c>
      <c r="B135" t="s">
        <v>231</v>
      </c>
      <c r="C135" t="s">
        <v>21</v>
      </c>
      <c r="D135" s="35">
        <v>15211.49</v>
      </c>
    </row>
    <row r="136" spans="1:4" x14ac:dyDescent="0.3">
      <c r="C136" t="s">
        <v>23</v>
      </c>
      <c r="D136" s="35">
        <v>200.15</v>
      </c>
    </row>
    <row r="137" spans="1:4" x14ac:dyDescent="0.3">
      <c r="C137" t="s">
        <v>25</v>
      </c>
      <c r="D137" s="35">
        <v>16406.849999999999</v>
      </c>
    </row>
    <row r="138" spans="1:4" x14ac:dyDescent="0.3">
      <c r="A138" t="s">
        <v>1386</v>
      </c>
      <c r="D138" s="35">
        <v>31818.489999999998</v>
      </c>
    </row>
    <row r="139" spans="1:4" x14ac:dyDescent="0.3">
      <c r="A139" t="s">
        <v>500</v>
      </c>
      <c r="B139" t="s">
        <v>499</v>
      </c>
      <c r="C139" t="s">
        <v>17</v>
      </c>
      <c r="D139" s="35">
        <v>217531.83</v>
      </c>
    </row>
    <row r="140" spans="1:4" x14ac:dyDescent="0.3">
      <c r="A140" t="s">
        <v>1453</v>
      </c>
      <c r="D140" s="35">
        <v>217531.83</v>
      </c>
    </row>
    <row r="141" spans="1:4" x14ac:dyDescent="0.3">
      <c r="A141" t="s">
        <v>1079</v>
      </c>
      <c r="B141" t="s">
        <v>1080</v>
      </c>
      <c r="C141" t="s">
        <v>17</v>
      </c>
      <c r="D141" s="35">
        <v>-908.38999999999578</v>
      </c>
    </row>
    <row r="142" spans="1:4" x14ac:dyDescent="0.3">
      <c r="C142" t="s">
        <v>20</v>
      </c>
      <c r="D142" s="35">
        <v>908.39</v>
      </c>
    </row>
    <row r="143" spans="1:4" x14ac:dyDescent="0.3">
      <c r="A143" t="s">
        <v>1387</v>
      </c>
      <c r="D143" s="35">
        <v>4.2064129956997931E-12</v>
      </c>
    </row>
    <row r="144" spans="1:4" x14ac:dyDescent="0.3">
      <c r="A144" t="s">
        <v>1085</v>
      </c>
      <c r="B144" t="s">
        <v>1086</v>
      </c>
      <c r="C144" t="s">
        <v>17</v>
      </c>
      <c r="D144" s="35">
        <v>736869.3</v>
      </c>
    </row>
    <row r="145" spans="1:4" x14ac:dyDescent="0.3">
      <c r="C145" t="s">
        <v>20</v>
      </c>
      <c r="D145" s="35">
        <v>111560.82</v>
      </c>
    </row>
    <row r="146" spans="1:4" x14ac:dyDescent="0.3">
      <c r="A146" t="s">
        <v>1388</v>
      </c>
      <c r="D146" s="35">
        <v>848430.12000000011</v>
      </c>
    </row>
    <row r="147" spans="1:4" x14ac:dyDescent="0.3">
      <c r="A147" t="s">
        <v>1107</v>
      </c>
      <c r="B147" t="s">
        <v>1108</v>
      </c>
      <c r="C147" t="s">
        <v>30</v>
      </c>
      <c r="D147" s="35">
        <v>468182.64</v>
      </c>
    </row>
    <row r="148" spans="1:4" x14ac:dyDescent="0.3">
      <c r="C148" t="s">
        <v>31</v>
      </c>
      <c r="D148" s="35">
        <v>447.22</v>
      </c>
    </row>
    <row r="149" spans="1:4" x14ac:dyDescent="0.3">
      <c r="C149" t="s">
        <v>37</v>
      </c>
      <c r="D149" s="35">
        <v>-456.02000000000044</v>
      </c>
    </row>
    <row r="150" spans="1:4" x14ac:dyDescent="0.3">
      <c r="A150" t="s">
        <v>1389</v>
      </c>
      <c r="D150" s="35">
        <v>468173.83999999997</v>
      </c>
    </row>
    <row r="151" spans="1:4" x14ac:dyDescent="0.3">
      <c r="A151" t="s">
        <v>671</v>
      </c>
      <c r="B151" t="s">
        <v>670</v>
      </c>
      <c r="C151" t="s">
        <v>31</v>
      </c>
      <c r="D151" s="35">
        <v>45938.26</v>
      </c>
    </row>
    <row r="152" spans="1:4" x14ac:dyDescent="0.3">
      <c r="A152" t="s">
        <v>1454</v>
      </c>
      <c r="D152" s="35">
        <v>45938.26</v>
      </c>
    </row>
    <row r="153" spans="1:4" x14ac:dyDescent="0.3">
      <c r="A153" t="s">
        <v>117</v>
      </c>
      <c r="B153" t="s">
        <v>116</v>
      </c>
      <c r="C153" t="s">
        <v>34</v>
      </c>
      <c r="D153" s="35">
        <v>57091.429999999978</v>
      </c>
    </row>
    <row r="154" spans="1:4" x14ac:dyDescent="0.3">
      <c r="A154" t="s">
        <v>1455</v>
      </c>
      <c r="D154" s="35">
        <v>57091.429999999978</v>
      </c>
    </row>
    <row r="155" spans="1:4" x14ac:dyDescent="0.3">
      <c r="A155" t="s">
        <v>1129</v>
      </c>
      <c r="B155" t="s">
        <v>1130</v>
      </c>
      <c r="C155" t="s">
        <v>37</v>
      </c>
      <c r="D155" s="35">
        <v>5957.82</v>
      </c>
    </row>
    <row r="156" spans="1:4" x14ac:dyDescent="0.3">
      <c r="A156" t="s">
        <v>1456</v>
      </c>
      <c r="D156" s="35">
        <v>5957.82</v>
      </c>
    </row>
    <row r="157" spans="1:4" x14ac:dyDescent="0.3">
      <c r="A157" t="s">
        <v>1135</v>
      </c>
      <c r="B157" t="s">
        <v>1136</v>
      </c>
      <c r="C157" t="s">
        <v>17</v>
      </c>
      <c r="D157" s="35">
        <v>102451.65000000001</v>
      </c>
    </row>
    <row r="158" spans="1:4" x14ac:dyDescent="0.3">
      <c r="C158" t="s">
        <v>20</v>
      </c>
      <c r="D158" s="35">
        <v>6.0400000000000205</v>
      </c>
    </row>
    <row r="159" spans="1:4" x14ac:dyDescent="0.3">
      <c r="A159" t="s">
        <v>1390</v>
      </c>
      <c r="D159" s="35">
        <v>102457.69</v>
      </c>
    </row>
    <row r="160" spans="1:4" x14ac:dyDescent="0.3">
      <c r="A160" t="s">
        <v>772</v>
      </c>
      <c r="B160" t="s">
        <v>771</v>
      </c>
      <c r="C160" t="s">
        <v>17</v>
      </c>
      <c r="D160" s="35">
        <v>-8348</v>
      </c>
    </row>
    <row r="161" spans="1:4" x14ac:dyDescent="0.3">
      <c r="A161" t="s">
        <v>1457</v>
      </c>
      <c r="D161" s="35">
        <v>-8348</v>
      </c>
    </row>
    <row r="162" spans="1:4" x14ac:dyDescent="0.3">
      <c r="A162" t="s">
        <v>1150</v>
      </c>
      <c r="B162" t="s">
        <v>1151</v>
      </c>
      <c r="C162" t="s">
        <v>18</v>
      </c>
      <c r="D162" s="35">
        <v>7085.2999999999975</v>
      </c>
    </row>
    <row r="163" spans="1:4" x14ac:dyDescent="0.3">
      <c r="A163" t="s">
        <v>1391</v>
      </c>
      <c r="D163" s="35">
        <v>7085.2999999999975</v>
      </c>
    </row>
    <row r="164" spans="1:4" x14ac:dyDescent="0.3">
      <c r="A164" t="s">
        <v>1152</v>
      </c>
      <c r="B164" t="s">
        <v>1153</v>
      </c>
      <c r="C164" t="s">
        <v>19</v>
      </c>
      <c r="D164" s="35">
        <v>17840.689999999999</v>
      </c>
    </row>
    <row r="165" spans="1:4" x14ac:dyDescent="0.3">
      <c r="A165" t="s">
        <v>1458</v>
      </c>
      <c r="D165" s="35">
        <v>17840.689999999999</v>
      </c>
    </row>
    <row r="166" spans="1:4" x14ac:dyDescent="0.3">
      <c r="A166" t="s">
        <v>297</v>
      </c>
      <c r="B166" t="s">
        <v>296</v>
      </c>
      <c r="C166" t="s">
        <v>20</v>
      </c>
      <c r="D166" s="35">
        <v>536040.39999999991</v>
      </c>
    </row>
    <row r="167" spans="1:4" x14ac:dyDescent="0.3">
      <c r="A167" t="s">
        <v>1459</v>
      </c>
      <c r="D167" s="35">
        <v>536040.39999999991</v>
      </c>
    </row>
    <row r="168" spans="1:4" x14ac:dyDescent="0.3">
      <c r="A168" t="s">
        <v>309</v>
      </c>
      <c r="B168" t="s">
        <v>308</v>
      </c>
      <c r="C168" t="s">
        <v>20</v>
      </c>
      <c r="D168" s="35">
        <v>56208.730000000018</v>
      </c>
    </row>
    <row r="169" spans="1:4" x14ac:dyDescent="0.3">
      <c r="A169" t="s">
        <v>1392</v>
      </c>
      <c r="D169" s="35">
        <v>56208.730000000018</v>
      </c>
    </row>
    <row r="170" spans="1:4" x14ac:dyDescent="0.3">
      <c r="A170" t="s">
        <v>278</v>
      </c>
      <c r="B170" t="s">
        <v>277</v>
      </c>
      <c r="C170" t="s">
        <v>21</v>
      </c>
      <c r="D170" s="35">
        <v>21896.99</v>
      </c>
    </row>
    <row r="171" spans="1:4" x14ac:dyDescent="0.3">
      <c r="A171" t="s">
        <v>1460</v>
      </c>
      <c r="D171" s="35">
        <v>21896.99</v>
      </c>
    </row>
    <row r="172" spans="1:4" x14ac:dyDescent="0.3">
      <c r="A172" t="s">
        <v>265</v>
      </c>
      <c r="B172" t="s">
        <v>264</v>
      </c>
      <c r="C172" t="s">
        <v>22</v>
      </c>
      <c r="D172" s="35">
        <v>65803.92</v>
      </c>
    </row>
    <row r="173" spans="1:4" x14ac:dyDescent="0.3">
      <c r="A173" t="s">
        <v>1461</v>
      </c>
      <c r="D173" s="35">
        <v>65803.92</v>
      </c>
    </row>
    <row r="174" spans="1:4" x14ac:dyDescent="0.3">
      <c r="A174" t="s">
        <v>256</v>
      </c>
      <c r="B174" t="s">
        <v>255</v>
      </c>
      <c r="C174" t="s">
        <v>23</v>
      </c>
      <c r="D174" s="35">
        <v>9787.4700000000012</v>
      </c>
    </row>
    <row r="175" spans="1:4" x14ac:dyDescent="0.3">
      <c r="A175" t="s">
        <v>1462</v>
      </c>
      <c r="D175" s="35">
        <v>9787.4700000000012</v>
      </c>
    </row>
    <row r="176" spans="1:4" x14ac:dyDescent="0.3">
      <c r="A176" t="s">
        <v>239</v>
      </c>
      <c r="B176" t="s">
        <v>238</v>
      </c>
      <c r="C176" t="s">
        <v>24</v>
      </c>
      <c r="D176" s="35">
        <v>45564.02</v>
      </c>
    </row>
    <row r="177" spans="1:4" x14ac:dyDescent="0.3">
      <c r="A177" t="s">
        <v>1463</v>
      </c>
      <c r="D177" s="35">
        <v>45564.02</v>
      </c>
    </row>
    <row r="178" spans="1:4" x14ac:dyDescent="0.3">
      <c r="A178" t="s">
        <v>230</v>
      </c>
      <c r="B178" t="s">
        <v>229</v>
      </c>
      <c r="C178" t="s">
        <v>21</v>
      </c>
      <c r="D178" s="35">
        <v>2677.9599999999996</v>
      </c>
    </row>
    <row r="179" spans="1:4" x14ac:dyDescent="0.3">
      <c r="C179" t="s">
        <v>23</v>
      </c>
      <c r="D179" s="35">
        <v>708.21999999999935</v>
      </c>
    </row>
    <row r="180" spans="1:4" x14ac:dyDescent="0.3">
      <c r="C180" t="s">
        <v>25</v>
      </c>
      <c r="D180" s="35">
        <v>16614.689999999999</v>
      </c>
    </row>
    <row r="181" spans="1:4" x14ac:dyDescent="0.3">
      <c r="A181" t="s">
        <v>1393</v>
      </c>
      <c r="D181" s="35">
        <v>20000.87</v>
      </c>
    </row>
    <row r="182" spans="1:4" x14ac:dyDescent="0.3">
      <c r="A182" t="s">
        <v>760</v>
      </c>
      <c r="B182" t="s">
        <v>759</v>
      </c>
      <c r="C182" t="s">
        <v>17</v>
      </c>
      <c r="D182" s="35">
        <v>9173</v>
      </c>
    </row>
    <row r="183" spans="1:4" x14ac:dyDescent="0.3">
      <c r="A183" t="s">
        <v>1464</v>
      </c>
      <c r="D183" s="35">
        <v>9173</v>
      </c>
    </row>
    <row r="184" spans="1:4" x14ac:dyDescent="0.3">
      <c r="A184" t="s">
        <v>1162</v>
      </c>
      <c r="B184" t="s">
        <v>1163</v>
      </c>
      <c r="C184" t="s">
        <v>16</v>
      </c>
      <c r="D184" s="35">
        <v>1250</v>
      </c>
    </row>
    <row r="185" spans="1:4" x14ac:dyDescent="0.3">
      <c r="C185" t="s">
        <v>30</v>
      </c>
      <c r="D185" s="35">
        <v>22402.030000000002</v>
      </c>
    </row>
    <row r="186" spans="1:4" x14ac:dyDescent="0.3">
      <c r="A186" t="s">
        <v>1465</v>
      </c>
      <c r="D186" s="35">
        <v>23652.030000000002</v>
      </c>
    </row>
    <row r="187" spans="1:4" x14ac:dyDescent="0.3">
      <c r="A187" t="s">
        <v>115</v>
      </c>
      <c r="B187" t="s">
        <v>114</v>
      </c>
      <c r="C187" t="s">
        <v>34</v>
      </c>
      <c r="D187" s="35">
        <v>116142.35999999999</v>
      </c>
    </row>
    <row r="188" spans="1:4" x14ac:dyDescent="0.3">
      <c r="A188" t="s">
        <v>1466</v>
      </c>
      <c r="D188" s="35">
        <v>116142.35999999999</v>
      </c>
    </row>
    <row r="189" spans="1:4" x14ac:dyDescent="0.3">
      <c r="A189" t="s">
        <v>1188</v>
      </c>
      <c r="B189" t="s">
        <v>1189</v>
      </c>
      <c r="C189" t="s">
        <v>37</v>
      </c>
      <c r="D189" s="35">
        <v>5.4569682106375694E-12</v>
      </c>
    </row>
    <row r="190" spans="1:4" x14ac:dyDescent="0.3">
      <c r="A190" t="s">
        <v>1467</v>
      </c>
      <c r="D190" s="35">
        <v>5.4569682106375694E-12</v>
      </c>
    </row>
    <row r="191" spans="1:4" x14ac:dyDescent="0.3">
      <c r="A191" t="s">
        <v>1192</v>
      </c>
      <c r="B191" t="s">
        <v>1193</v>
      </c>
      <c r="C191" t="s">
        <v>17</v>
      </c>
      <c r="D191" s="35">
        <v>242322.88999999998</v>
      </c>
    </row>
    <row r="192" spans="1:4" x14ac:dyDescent="0.3">
      <c r="C192" t="s">
        <v>20</v>
      </c>
      <c r="D192" s="35">
        <v>2764.24</v>
      </c>
    </row>
    <row r="193" spans="1:4" x14ac:dyDescent="0.3">
      <c r="A193" t="s">
        <v>1394</v>
      </c>
      <c r="D193" s="35">
        <v>245087.12999999998</v>
      </c>
    </row>
    <row r="194" spans="1:4" x14ac:dyDescent="0.3">
      <c r="A194" t="s">
        <v>1195</v>
      </c>
      <c r="B194" t="s">
        <v>1196</v>
      </c>
      <c r="C194" t="s">
        <v>17</v>
      </c>
      <c r="D194" s="35">
        <v>12000.840000000007</v>
      </c>
    </row>
    <row r="195" spans="1:4" x14ac:dyDescent="0.3">
      <c r="A195" t="s">
        <v>1395</v>
      </c>
      <c r="D195" s="35">
        <v>12000.840000000007</v>
      </c>
    </row>
    <row r="196" spans="1:4" x14ac:dyDescent="0.3">
      <c r="A196" t="s">
        <v>1203</v>
      </c>
      <c r="B196" t="s">
        <v>1204</v>
      </c>
      <c r="C196" t="s">
        <v>18</v>
      </c>
      <c r="D196" s="35">
        <v>167186.5</v>
      </c>
    </row>
    <row r="197" spans="1:4" x14ac:dyDescent="0.3">
      <c r="A197" t="s">
        <v>1396</v>
      </c>
      <c r="D197" s="35">
        <v>167186.5</v>
      </c>
    </row>
    <row r="198" spans="1:4" x14ac:dyDescent="0.3">
      <c r="A198" t="s">
        <v>339</v>
      </c>
      <c r="B198" t="s">
        <v>338</v>
      </c>
      <c r="C198" t="s">
        <v>20</v>
      </c>
      <c r="D198" s="35">
        <v>33579.930000000008</v>
      </c>
    </row>
    <row r="199" spans="1:4" x14ac:dyDescent="0.3">
      <c r="A199" t="s">
        <v>1468</v>
      </c>
      <c r="D199" s="35">
        <v>33579.930000000008</v>
      </c>
    </row>
    <row r="200" spans="1:4" x14ac:dyDescent="0.3">
      <c r="A200" t="s">
        <v>313</v>
      </c>
      <c r="B200" t="s">
        <v>312</v>
      </c>
      <c r="C200" t="s">
        <v>20</v>
      </c>
      <c r="D200" s="35">
        <v>64240.630000000005</v>
      </c>
    </row>
    <row r="201" spans="1:4" x14ac:dyDescent="0.3">
      <c r="A201" t="s">
        <v>1397</v>
      </c>
      <c r="D201" s="35">
        <v>64240.630000000005</v>
      </c>
    </row>
    <row r="202" spans="1:4" x14ac:dyDescent="0.3">
      <c r="A202" t="s">
        <v>276</v>
      </c>
      <c r="B202" t="s">
        <v>275</v>
      </c>
      <c r="C202" t="s">
        <v>21</v>
      </c>
      <c r="D202" s="35">
        <v>39320.879999999997</v>
      </c>
    </row>
    <row r="203" spans="1:4" x14ac:dyDescent="0.3">
      <c r="C203" t="s">
        <v>23</v>
      </c>
      <c r="D203" s="35">
        <v>820.66</v>
      </c>
    </row>
    <row r="204" spans="1:4" x14ac:dyDescent="0.3">
      <c r="A204" t="s">
        <v>1469</v>
      </c>
      <c r="D204" s="35">
        <v>40141.54</v>
      </c>
    </row>
    <row r="205" spans="1:4" x14ac:dyDescent="0.3">
      <c r="A205" t="s">
        <v>260</v>
      </c>
      <c r="B205" t="s">
        <v>259</v>
      </c>
      <c r="C205" t="s">
        <v>22</v>
      </c>
      <c r="D205" s="35">
        <v>28318.959999999999</v>
      </c>
    </row>
    <row r="206" spans="1:4" x14ac:dyDescent="0.3">
      <c r="A206" t="s">
        <v>1470</v>
      </c>
      <c r="D206" s="35">
        <v>28318.959999999999</v>
      </c>
    </row>
    <row r="207" spans="1:4" x14ac:dyDescent="0.3">
      <c r="A207" t="s">
        <v>250</v>
      </c>
      <c r="B207" t="s">
        <v>249</v>
      </c>
      <c r="C207" t="s">
        <v>23</v>
      </c>
      <c r="D207" s="35">
        <v>2160.06</v>
      </c>
    </row>
    <row r="208" spans="1:4" x14ac:dyDescent="0.3">
      <c r="A208" t="s">
        <v>1471</v>
      </c>
      <c r="D208" s="35">
        <v>2160.06</v>
      </c>
    </row>
    <row r="209" spans="1:4" x14ac:dyDescent="0.3">
      <c r="A209" t="s">
        <v>717</v>
      </c>
      <c r="B209" t="s">
        <v>716</v>
      </c>
      <c r="C209" t="s">
        <v>24</v>
      </c>
      <c r="D209" s="35">
        <v>1819.2700000000002</v>
      </c>
    </row>
    <row r="210" spans="1:4" x14ac:dyDescent="0.3">
      <c r="A210" t="s">
        <v>1472</v>
      </c>
      <c r="D210" s="35">
        <v>1819.2700000000002</v>
      </c>
    </row>
    <row r="211" spans="1:4" x14ac:dyDescent="0.3">
      <c r="A211" t="s">
        <v>225</v>
      </c>
      <c r="B211" t="s">
        <v>224</v>
      </c>
      <c r="C211" t="s">
        <v>25</v>
      </c>
      <c r="D211" s="35">
        <v>1332.2</v>
      </c>
    </row>
    <row r="212" spans="1:4" x14ac:dyDescent="0.3">
      <c r="A212" t="s">
        <v>1473</v>
      </c>
      <c r="D212" s="35">
        <v>1332.2</v>
      </c>
    </row>
    <row r="213" spans="1:4" x14ac:dyDescent="0.3">
      <c r="A213" t="s">
        <v>533</v>
      </c>
      <c r="B213" t="s">
        <v>532</v>
      </c>
      <c r="C213" t="s">
        <v>17</v>
      </c>
      <c r="D213" s="35">
        <v>64861.09</v>
      </c>
    </row>
    <row r="214" spans="1:4" x14ac:dyDescent="0.3">
      <c r="A214" t="s">
        <v>1474</v>
      </c>
      <c r="D214" s="35">
        <v>64861.09</v>
      </c>
    </row>
    <row r="215" spans="1:4" x14ac:dyDescent="0.3">
      <c r="A215" t="s">
        <v>1211</v>
      </c>
      <c r="B215" t="s">
        <v>1212</v>
      </c>
      <c r="C215" t="s">
        <v>17</v>
      </c>
      <c r="D215" s="35">
        <v>9937.3799999999992</v>
      </c>
    </row>
    <row r="216" spans="1:4" x14ac:dyDescent="0.3">
      <c r="A216" t="s">
        <v>1398</v>
      </c>
      <c r="D216" s="35">
        <v>9937.3799999999992</v>
      </c>
    </row>
    <row r="217" spans="1:4" x14ac:dyDescent="0.3">
      <c r="A217" t="s">
        <v>661</v>
      </c>
      <c r="B217" t="s">
        <v>660</v>
      </c>
      <c r="C217" t="s">
        <v>34</v>
      </c>
      <c r="D217" s="35">
        <v>13351.880000000001</v>
      </c>
    </row>
    <row r="218" spans="1:4" x14ac:dyDescent="0.3">
      <c r="A218" t="s">
        <v>1475</v>
      </c>
      <c r="D218" s="35">
        <v>13351.880000000001</v>
      </c>
    </row>
    <row r="219" spans="1:4" x14ac:dyDescent="0.3">
      <c r="A219" t="s">
        <v>1247</v>
      </c>
      <c r="B219" t="s">
        <v>1248</v>
      </c>
      <c r="C219" t="s">
        <v>17</v>
      </c>
      <c r="D219" s="35">
        <v>93705.889999999985</v>
      </c>
    </row>
    <row r="220" spans="1:4" x14ac:dyDescent="0.3">
      <c r="C220" t="s">
        <v>20</v>
      </c>
      <c r="D220" s="35">
        <v>1419.350000000001</v>
      </c>
    </row>
    <row r="221" spans="1:4" x14ac:dyDescent="0.3">
      <c r="A221" t="s">
        <v>1399</v>
      </c>
      <c r="D221" s="35">
        <v>95125.239999999991</v>
      </c>
    </row>
    <row r="222" spans="1:4" x14ac:dyDescent="0.3">
      <c r="A222" t="s">
        <v>1250</v>
      </c>
      <c r="B222" t="s">
        <v>1251</v>
      </c>
      <c r="C222" t="s">
        <v>17</v>
      </c>
      <c r="D222" s="35">
        <v>-14734</v>
      </c>
    </row>
    <row r="223" spans="1:4" x14ac:dyDescent="0.3">
      <c r="A223" t="s">
        <v>1476</v>
      </c>
      <c r="D223" s="35">
        <v>-14734</v>
      </c>
    </row>
    <row r="224" spans="1:4" x14ac:dyDescent="0.3">
      <c r="A224" t="s">
        <v>295</v>
      </c>
      <c r="B224" t="s">
        <v>294</v>
      </c>
      <c r="C224" t="s">
        <v>20</v>
      </c>
      <c r="D224" s="35">
        <v>376143.2</v>
      </c>
    </row>
    <row r="225" spans="1:4" x14ac:dyDescent="0.3">
      <c r="A225" t="s">
        <v>1477</v>
      </c>
      <c r="D225" s="35">
        <v>376143.2</v>
      </c>
    </row>
    <row r="226" spans="1:4" x14ac:dyDescent="0.3">
      <c r="A226" t="s">
        <v>311</v>
      </c>
      <c r="B226" t="s">
        <v>310</v>
      </c>
      <c r="C226" t="s">
        <v>20</v>
      </c>
      <c r="D226" s="35">
        <v>46278.239999999998</v>
      </c>
    </row>
    <row r="227" spans="1:4" x14ac:dyDescent="0.3">
      <c r="A227" t="s">
        <v>1400</v>
      </c>
      <c r="D227" s="35">
        <v>46278.239999999998</v>
      </c>
    </row>
    <row r="228" spans="1:4" x14ac:dyDescent="0.3">
      <c r="A228" t="s">
        <v>280</v>
      </c>
      <c r="B228" t="s">
        <v>279</v>
      </c>
      <c r="C228" t="s">
        <v>21</v>
      </c>
      <c r="D228" s="35">
        <v>26734.53</v>
      </c>
    </row>
    <row r="229" spans="1:4" x14ac:dyDescent="0.3">
      <c r="A229" t="s">
        <v>1478</v>
      </c>
      <c r="D229" s="35">
        <v>26734.53</v>
      </c>
    </row>
    <row r="230" spans="1:4" x14ac:dyDescent="0.3">
      <c r="A230" t="s">
        <v>263</v>
      </c>
      <c r="B230" t="s">
        <v>262</v>
      </c>
      <c r="C230" t="s">
        <v>22</v>
      </c>
      <c r="D230" s="35">
        <v>73161.919999999998</v>
      </c>
    </row>
    <row r="231" spans="1:4" x14ac:dyDescent="0.3">
      <c r="A231" t="s">
        <v>1479</v>
      </c>
      <c r="D231" s="35">
        <v>73161.919999999998</v>
      </c>
    </row>
    <row r="232" spans="1:4" x14ac:dyDescent="0.3">
      <c r="A232" t="s">
        <v>247</v>
      </c>
      <c r="B232" t="s">
        <v>246</v>
      </c>
      <c r="C232" t="s">
        <v>23</v>
      </c>
      <c r="D232" s="35">
        <v>18077.569999999996</v>
      </c>
    </row>
    <row r="233" spans="1:4" x14ac:dyDescent="0.3">
      <c r="A233" t="s">
        <v>1480</v>
      </c>
      <c r="D233" s="35">
        <v>18077.569999999996</v>
      </c>
    </row>
    <row r="234" spans="1:4" x14ac:dyDescent="0.3">
      <c r="A234" t="s">
        <v>236</v>
      </c>
      <c r="B234" t="s">
        <v>235</v>
      </c>
      <c r="C234" t="s">
        <v>24</v>
      </c>
      <c r="D234" s="35">
        <v>19512.5</v>
      </c>
    </row>
    <row r="235" spans="1:4" x14ac:dyDescent="0.3">
      <c r="A235" t="s">
        <v>1481</v>
      </c>
      <c r="D235" s="35">
        <v>19512.5</v>
      </c>
    </row>
    <row r="236" spans="1:4" x14ac:dyDescent="0.3">
      <c r="A236" t="s">
        <v>431</v>
      </c>
      <c r="B236" t="s">
        <v>430</v>
      </c>
      <c r="C236" t="s">
        <v>18</v>
      </c>
      <c r="D236" s="35">
        <v>-1563.8600000000001</v>
      </c>
    </row>
    <row r="237" spans="1:4" x14ac:dyDescent="0.3">
      <c r="C237" t="s">
        <v>21</v>
      </c>
      <c r="D237" s="35">
        <v>6140.36</v>
      </c>
    </row>
    <row r="238" spans="1:4" x14ac:dyDescent="0.3">
      <c r="C238" t="s">
        <v>25</v>
      </c>
      <c r="D238" s="35">
        <v>5150.3900000000003</v>
      </c>
    </row>
    <row r="239" spans="1:4" x14ac:dyDescent="0.3">
      <c r="A239" t="s">
        <v>1401</v>
      </c>
      <c r="D239" s="35">
        <v>9726.89</v>
      </c>
    </row>
    <row r="240" spans="1:4" x14ac:dyDescent="0.3">
      <c r="A240" t="s">
        <v>453</v>
      </c>
      <c r="B240" t="s">
        <v>452</v>
      </c>
      <c r="C240" t="s">
        <v>17</v>
      </c>
      <c r="D240" s="35">
        <v>34430.39</v>
      </c>
    </row>
    <row r="241" spans="1:4" x14ac:dyDescent="0.3">
      <c r="A241" t="s">
        <v>1482</v>
      </c>
      <c r="D241" s="35">
        <v>34430.39</v>
      </c>
    </row>
    <row r="242" spans="1:4" x14ac:dyDescent="0.3">
      <c r="A242" t="s">
        <v>1268</v>
      </c>
      <c r="B242" t="s">
        <v>1269</v>
      </c>
      <c r="C242" t="s">
        <v>30</v>
      </c>
      <c r="D242" s="35">
        <v>0</v>
      </c>
    </row>
    <row r="243" spans="1:4" x14ac:dyDescent="0.3">
      <c r="A243" t="s">
        <v>1402</v>
      </c>
      <c r="D243" s="35">
        <v>0</v>
      </c>
    </row>
    <row r="244" spans="1:4" x14ac:dyDescent="0.3">
      <c r="A244" t="s">
        <v>103</v>
      </c>
      <c r="B244" t="s">
        <v>102</v>
      </c>
      <c r="C244" t="s">
        <v>34</v>
      </c>
      <c r="D244" s="35">
        <v>65755.260000000009</v>
      </c>
    </row>
    <row r="245" spans="1:4" x14ac:dyDescent="0.3">
      <c r="A245" t="s">
        <v>1483</v>
      </c>
      <c r="D245" s="35">
        <v>65755.260000000009</v>
      </c>
    </row>
    <row r="246" spans="1:4" x14ac:dyDescent="0.3">
      <c r="A246" t="s">
        <v>649</v>
      </c>
      <c r="B246" t="s">
        <v>648</v>
      </c>
      <c r="C246" t="s">
        <v>37</v>
      </c>
      <c r="D246" s="35">
        <v>4992.8900000000003</v>
      </c>
    </row>
    <row r="247" spans="1:4" x14ac:dyDescent="0.3">
      <c r="A247" t="s">
        <v>1484</v>
      </c>
      <c r="D247" s="35">
        <v>4992.8900000000003</v>
      </c>
    </row>
    <row r="248" spans="1:4" x14ac:dyDescent="0.3">
      <c r="A248" t="s">
        <v>51</v>
      </c>
      <c r="D248" s="35">
        <v>25189484.999999996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B290-D8BC-4469-ABC7-F1362F153C1B}">
  <dimension ref="A1:U2100"/>
  <sheetViews>
    <sheetView showGridLines="0" topLeftCell="D1" workbookViewId="0">
      <selection activeCell="O3" sqref="O3"/>
    </sheetView>
  </sheetViews>
  <sheetFormatPr defaultRowHeight="14.4" x14ac:dyDescent="0.3"/>
  <cols>
    <col min="1" max="1" width="6.33203125" customWidth="1"/>
    <col min="2" max="2" width="12.6640625" customWidth="1"/>
    <col min="3" max="3" width="13.33203125" customWidth="1"/>
    <col min="4" max="4" width="5.6640625" customWidth="1"/>
    <col min="5" max="5" width="6.6640625" customWidth="1"/>
    <col min="6" max="6" width="6.44140625" customWidth="1"/>
    <col min="7" max="7" width="7.109375" customWidth="1"/>
    <col min="8" max="8" width="8" customWidth="1"/>
    <col min="9" max="9" width="24" customWidth="1"/>
    <col min="10" max="10" width="16" customWidth="1"/>
    <col min="11" max="11" width="6.6640625" customWidth="1"/>
    <col min="12" max="12" width="12.6640625" customWidth="1"/>
    <col min="13" max="13" width="8" customWidth="1"/>
    <col min="14" max="14" width="8.88671875" customWidth="1"/>
    <col min="15" max="15" width="6.88671875" customWidth="1"/>
    <col min="16" max="16" width="11.88671875" customWidth="1"/>
    <col min="17" max="19" width="15" customWidth="1"/>
    <col min="20" max="20" width="16.109375" customWidth="1"/>
    <col min="21" max="21" width="11.33203125" customWidth="1"/>
    <col min="22" max="22" width="0.6640625" customWidth="1"/>
  </cols>
  <sheetData>
    <row r="1" spans="1:21" ht="15" customHeight="1" x14ac:dyDescent="0.3">
      <c r="A1" s="20" t="s">
        <v>810</v>
      </c>
      <c r="B1" s="20"/>
      <c r="C1" s="20"/>
      <c r="D1" s="20"/>
      <c r="E1" s="20"/>
      <c r="F1" s="20"/>
      <c r="G1" s="20"/>
      <c r="H1" s="20"/>
    </row>
    <row r="2" spans="1:21" x14ac:dyDescent="0.3">
      <c r="A2" s="21" t="s">
        <v>2</v>
      </c>
    </row>
    <row r="3" spans="1:21" ht="15" customHeight="1" x14ac:dyDescent="0.3">
      <c r="A3" s="21"/>
      <c r="B3" s="22" t="s">
        <v>809</v>
      </c>
    </row>
    <row r="4" spans="1:21" ht="22.5" customHeight="1" x14ac:dyDescent="0.3">
      <c r="A4" s="23" t="s">
        <v>4</v>
      </c>
      <c r="B4" s="22" t="s">
        <v>808</v>
      </c>
    </row>
    <row r="5" spans="1:21" ht="15" customHeight="1" x14ac:dyDescent="0.3">
      <c r="A5" s="23" t="s">
        <v>4</v>
      </c>
      <c r="B5" s="22" t="s">
        <v>807</v>
      </c>
    </row>
    <row r="6" spans="1:21" ht="15" customHeight="1" x14ac:dyDescent="0.3">
      <c r="A6" s="23" t="s">
        <v>4</v>
      </c>
      <c r="B6" s="22" t="s">
        <v>806</v>
      </c>
    </row>
    <row r="7" spans="1:21" x14ac:dyDescent="0.3">
      <c r="A7" s="1" t="s">
        <v>2</v>
      </c>
    </row>
    <row r="8" spans="1:21" ht="40.799999999999997" x14ac:dyDescent="0.3">
      <c r="A8" s="6" t="s">
        <v>805</v>
      </c>
      <c r="B8" s="6" t="s">
        <v>6</v>
      </c>
      <c r="C8" s="6" t="s">
        <v>804</v>
      </c>
      <c r="D8" s="6" t="s">
        <v>803</v>
      </c>
      <c r="E8" s="6" t="s">
        <v>802</v>
      </c>
      <c r="F8" s="6" t="s">
        <v>801</v>
      </c>
      <c r="G8" s="6" t="s">
        <v>800</v>
      </c>
      <c r="H8" s="6" t="s">
        <v>799</v>
      </c>
      <c r="I8" s="6" t="s">
        <v>798</v>
      </c>
      <c r="J8" s="6" t="s">
        <v>797</v>
      </c>
      <c r="K8" s="6" t="s">
        <v>796</v>
      </c>
      <c r="L8" s="6" t="s">
        <v>795</v>
      </c>
      <c r="M8" s="6" t="s">
        <v>794</v>
      </c>
      <c r="N8" s="6" t="s">
        <v>793</v>
      </c>
      <c r="O8" s="6" t="s">
        <v>792</v>
      </c>
      <c r="P8" s="6" t="s">
        <v>9</v>
      </c>
      <c r="Q8" s="6" t="s">
        <v>791</v>
      </c>
      <c r="R8" s="33" t="s">
        <v>1313</v>
      </c>
      <c r="S8" s="33" t="s">
        <v>1314</v>
      </c>
      <c r="T8" s="6" t="s">
        <v>790</v>
      </c>
      <c r="U8" s="7" t="s">
        <v>10</v>
      </c>
    </row>
    <row r="9" spans="1:21" ht="20.399999999999999" x14ac:dyDescent="0.3">
      <c r="A9" s="19">
        <v>202508</v>
      </c>
      <c r="B9" s="8" t="s">
        <v>7</v>
      </c>
      <c r="C9" s="8" t="s">
        <v>645</v>
      </c>
      <c r="D9" s="8" t="s">
        <v>640</v>
      </c>
      <c r="E9" s="8" t="s">
        <v>640</v>
      </c>
      <c r="F9" s="8" t="s">
        <v>61</v>
      </c>
      <c r="G9" s="8" t="s">
        <v>125</v>
      </c>
      <c r="H9" s="8" t="s">
        <v>789</v>
      </c>
      <c r="I9" s="8" t="s">
        <v>788</v>
      </c>
      <c r="J9" s="8" t="s">
        <v>93</v>
      </c>
      <c r="K9" s="8" t="s">
        <v>56</v>
      </c>
      <c r="L9" s="8" t="s">
        <v>55</v>
      </c>
      <c r="M9" s="18">
        <v>45809</v>
      </c>
      <c r="N9" s="18">
        <v>45794</v>
      </c>
      <c r="O9" s="8" t="s">
        <v>639</v>
      </c>
      <c r="P9" s="8" t="s">
        <v>42</v>
      </c>
      <c r="Q9" s="8" t="s">
        <v>642</v>
      </c>
      <c r="R9" s="8" t="str">
        <f>RIGHT(Q9,7)</f>
        <v>250921A</v>
      </c>
      <c r="S9" s="8" t="str">
        <f>IFERROR(VLOOKUP(R9,'UNSG Projects'!$C$8:$D$305,2,FALSE),0)</f>
        <v>FCS 4.6 Upgrade (UNSGAS)</v>
      </c>
      <c r="T9" s="8" t="s">
        <v>641</v>
      </c>
      <c r="U9" s="11">
        <v>-350</v>
      </c>
    </row>
    <row r="10" spans="1:21" ht="20.399999999999999" x14ac:dyDescent="0.3">
      <c r="A10" s="19">
        <v>202508</v>
      </c>
      <c r="B10" s="8" t="s">
        <v>7</v>
      </c>
      <c r="C10" s="8" t="s">
        <v>645</v>
      </c>
      <c r="D10" s="8" t="s">
        <v>640</v>
      </c>
      <c r="E10" s="8" t="s">
        <v>640</v>
      </c>
      <c r="F10" s="8" t="s">
        <v>61</v>
      </c>
      <c r="G10" s="8" t="s">
        <v>125</v>
      </c>
      <c r="H10" s="8" t="s">
        <v>789</v>
      </c>
      <c r="I10" s="8" t="s">
        <v>788</v>
      </c>
      <c r="J10" s="8" t="s">
        <v>57</v>
      </c>
      <c r="K10" s="8" t="s">
        <v>56</v>
      </c>
      <c r="L10" s="8" t="s">
        <v>55</v>
      </c>
      <c r="M10" s="18">
        <v>45809</v>
      </c>
      <c r="N10" s="18">
        <v>45794</v>
      </c>
      <c r="O10" s="8" t="s">
        <v>639</v>
      </c>
      <c r="P10" s="8" t="s">
        <v>42</v>
      </c>
      <c r="Q10" s="8" t="s">
        <v>642</v>
      </c>
      <c r="R10" s="8" t="str">
        <f t="shared" ref="R10:R73" si="0">RIGHT(Q10,7)</f>
        <v>250921A</v>
      </c>
      <c r="S10" s="8" t="str">
        <f>IFERROR(VLOOKUP(R10,'UNSG Projects'!$C$8:$D$305,2,FALSE),0)</f>
        <v>FCS 4.6 Upgrade (UNSGAS)</v>
      </c>
      <c r="T10" s="8" t="s">
        <v>641</v>
      </c>
      <c r="U10" s="11">
        <v>172768.15</v>
      </c>
    </row>
    <row r="11" spans="1:21" ht="20.399999999999999" x14ac:dyDescent="0.3">
      <c r="A11" s="19">
        <v>202509</v>
      </c>
      <c r="B11" s="8" t="s">
        <v>7</v>
      </c>
      <c r="C11" s="8" t="s">
        <v>645</v>
      </c>
      <c r="D11" s="8" t="s">
        <v>640</v>
      </c>
      <c r="E11" s="8" t="s">
        <v>640</v>
      </c>
      <c r="F11" s="8" t="s">
        <v>61</v>
      </c>
      <c r="G11" s="8" t="s">
        <v>125</v>
      </c>
      <c r="H11" s="8" t="s">
        <v>789</v>
      </c>
      <c r="I11" s="8" t="s">
        <v>788</v>
      </c>
      <c r="J11" s="8" t="s">
        <v>93</v>
      </c>
      <c r="K11" s="8" t="s">
        <v>56</v>
      </c>
      <c r="L11" s="8" t="s">
        <v>55</v>
      </c>
      <c r="M11" s="18">
        <v>45809</v>
      </c>
      <c r="N11" s="18">
        <v>45794</v>
      </c>
      <c r="O11" s="8" t="s">
        <v>639</v>
      </c>
      <c r="P11" s="8" t="s">
        <v>42</v>
      </c>
      <c r="Q11" s="8" t="s">
        <v>642</v>
      </c>
      <c r="R11" s="8" t="str">
        <f t="shared" si="0"/>
        <v>250921A</v>
      </c>
      <c r="S11" s="8" t="str">
        <f>IFERROR(VLOOKUP(R11,'UNSG Projects'!$C$8:$D$305,2,FALSE),0)</f>
        <v>FCS 4.6 Upgrade (UNSGAS)</v>
      </c>
      <c r="T11" s="8" t="s">
        <v>641</v>
      </c>
      <c r="U11" s="11">
        <v>0</v>
      </c>
    </row>
    <row r="12" spans="1:21" ht="20.399999999999999" x14ac:dyDescent="0.3">
      <c r="A12" s="19">
        <v>202510</v>
      </c>
      <c r="B12" s="8" t="s">
        <v>7</v>
      </c>
      <c r="C12" s="8" t="s">
        <v>645</v>
      </c>
      <c r="D12" s="8" t="s">
        <v>640</v>
      </c>
      <c r="E12" s="8" t="s">
        <v>640</v>
      </c>
      <c r="F12" s="8" t="s">
        <v>61</v>
      </c>
      <c r="G12" s="8" t="s">
        <v>125</v>
      </c>
      <c r="H12" s="8" t="s">
        <v>789</v>
      </c>
      <c r="I12" s="8" t="s">
        <v>788</v>
      </c>
      <c r="J12" s="8" t="s">
        <v>93</v>
      </c>
      <c r="K12" s="8" t="s">
        <v>56</v>
      </c>
      <c r="L12" s="8" t="s">
        <v>55</v>
      </c>
      <c r="M12" s="18">
        <v>45778</v>
      </c>
      <c r="N12" s="18">
        <v>45789</v>
      </c>
      <c r="O12" s="8" t="s">
        <v>639</v>
      </c>
      <c r="P12" s="8" t="s">
        <v>42</v>
      </c>
      <c r="Q12" s="8" t="s">
        <v>638</v>
      </c>
      <c r="R12" s="8" t="str">
        <f t="shared" si="0"/>
        <v>250974A</v>
      </c>
      <c r="S12" s="8" t="str">
        <f>IFERROR(VLOOKUP(R12,'UNSG Projects'!$C$8:$D$305,2,FALSE),0)</f>
        <v>2022 - Gas SO PDF Process</v>
      </c>
      <c r="T12" s="8" t="s">
        <v>637</v>
      </c>
      <c r="U12" s="11">
        <v>189.97</v>
      </c>
    </row>
    <row r="13" spans="1:21" ht="20.399999999999999" x14ac:dyDescent="0.3">
      <c r="A13" s="19">
        <v>202510</v>
      </c>
      <c r="B13" s="8" t="s">
        <v>7</v>
      </c>
      <c r="C13" s="8" t="s">
        <v>645</v>
      </c>
      <c r="D13" s="8" t="s">
        <v>640</v>
      </c>
      <c r="E13" s="8" t="s">
        <v>640</v>
      </c>
      <c r="F13" s="8" t="s">
        <v>61</v>
      </c>
      <c r="G13" s="8" t="s">
        <v>125</v>
      </c>
      <c r="H13" s="8" t="s">
        <v>789</v>
      </c>
      <c r="I13" s="8" t="s">
        <v>788</v>
      </c>
      <c r="J13" s="8" t="s">
        <v>93</v>
      </c>
      <c r="K13" s="8" t="s">
        <v>56</v>
      </c>
      <c r="L13" s="8" t="s">
        <v>55</v>
      </c>
      <c r="M13" s="18">
        <v>45809</v>
      </c>
      <c r="N13" s="18">
        <v>45794</v>
      </c>
      <c r="O13" s="8" t="s">
        <v>639</v>
      </c>
      <c r="P13" s="8" t="s">
        <v>42</v>
      </c>
      <c r="Q13" s="8" t="s">
        <v>642</v>
      </c>
      <c r="R13" s="8" t="str">
        <f t="shared" si="0"/>
        <v>250921A</v>
      </c>
      <c r="S13" s="8" t="str">
        <f>IFERROR(VLOOKUP(R13,'UNSG Projects'!$C$8:$D$305,2,FALSE),0)</f>
        <v>FCS 4.6 Upgrade (UNSGAS)</v>
      </c>
      <c r="T13" s="8" t="s">
        <v>641</v>
      </c>
      <c r="U13" s="11">
        <v>0</v>
      </c>
    </row>
    <row r="14" spans="1:21" ht="20.399999999999999" x14ac:dyDescent="0.3">
      <c r="A14" s="19">
        <v>202510</v>
      </c>
      <c r="B14" s="8" t="s">
        <v>7</v>
      </c>
      <c r="C14" s="8" t="s">
        <v>645</v>
      </c>
      <c r="D14" s="8" t="s">
        <v>640</v>
      </c>
      <c r="E14" s="8" t="s">
        <v>640</v>
      </c>
      <c r="F14" s="8" t="s">
        <v>61</v>
      </c>
      <c r="G14" s="8" t="s">
        <v>125</v>
      </c>
      <c r="H14" s="8" t="s">
        <v>789</v>
      </c>
      <c r="I14" s="8" t="s">
        <v>788</v>
      </c>
      <c r="J14" s="8" t="s">
        <v>57</v>
      </c>
      <c r="K14" s="8" t="s">
        <v>56</v>
      </c>
      <c r="L14" s="8" t="s">
        <v>55</v>
      </c>
      <c r="M14" s="18">
        <v>45778</v>
      </c>
      <c r="N14" s="18">
        <v>45789</v>
      </c>
      <c r="O14" s="8" t="s">
        <v>639</v>
      </c>
      <c r="P14" s="8" t="s">
        <v>42</v>
      </c>
      <c r="Q14" s="8" t="s">
        <v>638</v>
      </c>
      <c r="R14" s="8" t="str">
        <f t="shared" si="0"/>
        <v>250974A</v>
      </c>
      <c r="S14" s="8" t="str">
        <f>IFERROR(VLOOKUP(R14,'UNSG Projects'!$C$8:$D$305,2,FALSE),0)</f>
        <v>2022 - Gas SO PDF Process</v>
      </c>
      <c r="T14" s="8" t="s">
        <v>637</v>
      </c>
      <c r="U14" s="11">
        <v>1257075.72</v>
      </c>
    </row>
    <row r="15" spans="1:21" ht="20.399999999999999" x14ac:dyDescent="0.3">
      <c r="A15" s="19">
        <v>202511</v>
      </c>
      <c r="B15" s="8" t="s">
        <v>7</v>
      </c>
      <c r="C15" s="8" t="s">
        <v>645</v>
      </c>
      <c r="D15" s="8" t="s">
        <v>640</v>
      </c>
      <c r="E15" s="8" t="s">
        <v>640</v>
      </c>
      <c r="F15" s="8" t="s">
        <v>61</v>
      </c>
      <c r="G15" s="8" t="s">
        <v>125</v>
      </c>
      <c r="H15" s="8" t="s">
        <v>789</v>
      </c>
      <c r="I15" s="8" t="s">
        <v>788</v>
      </c>
      <c r="J15" s="8" t="s">
        <v>93</v>
      </c>
      <c r="K15" s="8" t="s">
        <v>56</v>
      </c>
      <c r="L15" s="8" t="s">
        <v>55</v>
      </c>
      <c r="M15" s="18">
        <v>45778</v>
      </c>
      <c r="N15" s="18">
        <v>45789</v>
      </c>
      <c r="O15" s="8" t="s">
        <v>639</v>
      </c>
      <c r="P15" s="8" t="s">
        <v>42</v>
      </c>
      <c r="Q15" s="8" t="s">
        <v>638</v>
      </c>
      <c r="R15" s="8" t="str">
        <f t="shared" si="0"/>
        <v>250974A</v>
      </c>
      <c r="S15" s="8" t="str">
        <f>IFERROR(VLOOKUP(R15,'UNSG Projects'!$C$8:$D$305,2,FALSE),0)</f>
        <v>2022 - Gas SO PDF Process</v>
      </c>
      <c r="T15" s="8" t="s">
        <v>637</v>
      </c>
      <c r="U15" s="11">
        <v>395.62</v>
      </c>
    </row>
    <row r="16" spans="1:21" ht="20.399999999999999" x14ac:dyDescent="0.3">
      <c r="A16" s="19">
        <v>202602</v>
      </c>
      <c r="B16" s="8" t="s">
        <v>7</v>
      </c>
      <c r="C16" s="8" t="s">
        <v>645</v>
      </c>
      <c r="D16" s="8" t="s">
        <v>632</v>
      </c>
      <c r="E16" s="8" t="s">
        <v>632</v>
      </c>
      <c r="F16" s="8" t="s">
        <v>61</v>
      </c>
      <c r="G16" s="8" t="s">
        <v>125</v>
      </c>
      <c r="H16" s="8" t="s">
        <v>787</v>
      </c>
      <c r="I16" s="8" t="s">
        <v>786</v>
      </c>
      <c r="J16" s="8" t="s">
        <v>57</v>
      </c>
      <c r="K16" s="8" t="s">
        <v>56</v>
      </c>
      <c r="L16" s="8" t="s">
        <v>55</v>
      </c>
      <c r="M16" s="18">
        <v>46023</v>
      </c>
      <c r="N16" s="18">
        <v>45973</v>
      </c>
      <c r="O16" s="8" t="s">
        <v>631</v>
      </c>
      <c r="P16" s="8" t="s">
        <v>15</v>
      </c>
      <c r="Q16" s="8" t="s">
        <v>634</v>
      </c>
      <c r="R16" s="8" t="str">
        <f t="shared" si="0"/>
        <v>250010A</v>
      </c>
      <c r="S16" s="8" t="str">
        <f>IFERROR(VLOOKUP(R16,'UNSG Projects'!$C$8:$D$305,2,FALSE),0)</f>
        <v>Dist Land Rghts Facilities</v>
      </c>
      <c r="T16" s="8" t="s">
        <v>633</v>
      </c>
      <c r="U16" s="11">
        <v>1711</v>
      </c>
    </row>
    <row r="17" spans="1:21" ht="20.399999999999999" x14ac:dyDescent="0.3">
      <c r="A17" s="19">
        <v>202603</v>
      </c>
      <c r="B17" s="8" t="s">
        <v>7</v>
      </c>
      <c r="C17" s="8" t="s">
        <v>645</v>
      </c>
      <c r="D17" s="8" t="s">
        <v>785</v>
      </c>
      <c r="E17" s="8" t="s">
        <v>785</v>
      </c>
      <c r="F17" s="8" t="s">
        <v>61</v>
      </c>
      <c r="G17" s="8" t="s">
        <v>125</v>
      </c>
      <c r="H17" s="8" t="s">
        <v>784</v>
      </c>
      <c r="I17" s="8" t="s">
        <v>783</v>
      </c>
      <c r="J17" s="8" t="s">
        <v>57</v>
      </c>
      <c r="K17" s="8" t="s">
        <v>56</v>
      </c>
      <c r="L17" s="8" t="s">
        <v>55</v>
      </c>
      <c r="M17" s="18">
        <v>45992</v>
      </c>
      <c r="N17" s="18">
        <v>45689</v>
      </c>
      <c r="O17" s="8" t="s">
        <v>631</v>
      </c>
      <c r="P17" s="8" t="s">
        <v>15</v>
      </c>
      <c r="Q17" s="8" t="s">
        <v>630</v>
      </c>
      <c r="R17" s="8" t="str">
        <f t="shared" si="0"/>
        <v>250010A</v>
      </c>
      <c r="S17" s="8" t="str">
        <f>IFERROR(VLOOKUP(R17,'UNSG Projects'!$C$8:$D$305,2,FALSE),0)</f>
        <v>Dist Land Rghts Facilities</v>
      </c>
      <c r="T17" s="8" t="s">
        <v>629</v>
      </c>
      <c r="U17" s="11">
        <v>57223.63</v>
      </c>
    </row>
    <row r="18" spans="1:21" ht="20.399999999999999" x14ac:dyDescent="0.3">
      <c r="A18" s="19">
        <v>202507</v>
      </c>
      <c r="B18" s="8" t="s">
        <v>7</v>
      </c>
      <c r="C18" s="8" t="s">
        <v>645</v>
      </c>
      <c r="D18" s="8" t="s">
        <v>62</v>
      </c>
      <c r="E18" s="8" t="s">
        <v>62</v>
      </c>
      <c r="F18" s="8" t="s">
        <v>61</v>
      </c>
      <c r="G18" s="8" t="s">
        <v>125</v>
      </c>
      <c r="H18" s="8" t="s">
        <v>764</v>
      </c>
      <c r="I18" s="8" t="s">
        <v>763</v>
      </c>
      <c r="J18" s="8" t="s">
        <v>93</v>
      </c>
      <c r="K18" s="8" t="s">
        <v>56</v>
      </c>
      <c r="L18" s="8" t="s">
        <v>55</v>
      </c>
      <c r="M18" s="18">
        <v>45658</v>
      </c>
      <c r="N18" s="18">
        <v>45717</v>
      </c>
      <c r="O18" s="8" t="s">
        <v>454</v>
      </c>
      <c r="P18" s="8" t="s">
        <v>17</v>
      </c>
      <c r="Q18" s="8" t="s">
        <v>782</v>
      </c>
      <c r="R18" s="8" t="str">
        <f t="shared" si="0"/>
        <v>257100A</v>
      </c>
      <c r="S18" s="8" t="str">
        <f>IFERROR(VLOOKUP(R18,'UNSG Projects'!$C$8:$D$305,2,FALSE),0)</f>
        <v>Mains - Blanket - SL</v>
      </c>
      <c r="T18" s="8" t="s">
        <v>781</v>
      </c>
      <c r="U18" s="11">
        <v>7.68</v>
      </c>
    </row>
    <row r="19" spans="1:21" ht="20.399999999999999" x14ac:dyDescent="0.3">
      <c r="A19" s="19">
        <v>202507</v>
      </c>
      <c r="B19" s="8" t="s">
        <v>7</v>
      </c>
      <c r="C19" s="8" t="s">
        <v>645</v>
      </c>
      <c r="D19" s="8" t="s">
        <v>62</v>
      </c>
      <c r="E19" s="8" t="s">
        <v>62</v>
      </c>
      <c r="F19" s="8" t="s">
        <v>61</v>
      </c>
      <c r="G19" s="8" t="s">
        <v>125</v>
      </c>
      <c r="H19" s="8" t="s">
        <v>764</v>
      </c>
      <c r="I19" s="8" t="s">
        <v>763</v>
      </c>
      <c r="J19" s="8" t="s">
        <v>57</v>
      </c>
      <c r="K19" s="8" t="s">
        <v>56</v>
      </c>
      <c r="L19" s="8" t="s">
        <v>55</v>
      </c>
      <c r="M19" s="18">
        <v>43831</v>
      </c>
      <c r="N19" s="18">
        <v>43839</v>
      </c>
      <c r="O19" s="8" t="s">
        <v>454</v>
      </c>
      <c r="P19" s="8" t="s">
        <v>17</v>
      </c>
      <c r="Q19" s="8" t="s">
        <v>766</v>
      </c>
      <c r="R19" s="8" t="str">
        <f t="shared" si="0"/>
        <v>257101R</v>
      </c>
      <c r="S19" s="8" t="str">
        <f>IFERROR(VLOOKUP(R19,'UNSG Projects'!$C$8:$D$305,2,FALSE),0)</f>
        <v>Mains - Blanket Refunds - SL</v>
      </c>
      <c r="T19" s="8" t="s">
        <v>765</v>
      </c>
      <c r="U19" s="11">
        <v>-5043</v>
      </c>
    </row>
    <row r="20" spans="1:21" ht="20.399999999999999" x14ac:dyDescent="0.3">
      <c r="A20" s="19">
        <v>202507</v>
      </c>
      <c r="B20" s="8" t="s">
        <v>7</v>
      </c>
      <c r="C20" s="8" t="s">
        <v>645</v>
      </c>
      <c r="D20" s="8" t="s">
        <v>62</v>
      </c>
      <c r="E20" s="8" t="s">
        <v>62</v>
      </c>
      <c r="F20" s="8" t="s">
        <v>61</v>
      </c>
      <c r="G20" s="8" t="s">
        <v>125</v>
      </c>
      <c r="H20" s="8" t="s">
        <v>764</v>
      </c>
      <c r="I20" s="8" t="s">
        <v>763</v>
      </c>
      <c r="J20" s="8" t="s">
        <v>57</v>
      </c>
      <c r="K20" s="8" t="s">
        <v>56</v>
      </c>
      <c r="L20" s="8" t="s">
        <v>55</v>
      </c>
      <c r="M20" s="18">
        <v>43831</v>
      </c>
      <c r="N20" s="18">
        <v>43970</v>
      </c>
      <c r="O20" s="8" t="s">
        <v>454</v>
      </c>
      <c r="P20" s="8" t="s">
        <v>17</v>
      </c>
      <c r="Q20" s="8" t="s">
        <v>768</v>
      </c>
      <c r="R20" s="8" t="str">
        <f t="shared" si="0"/>
        <v>253101R</v>
      </c>
      <c r="S20" s="8" t="str">
        <f>IFERROR(VLOOKUP(R20,'UNSG Projects'!$C$8:$D$305,2,FALSE),0)</f>
        <v>Mains - Blkt Refunds - Pres</v>
      </c>
      <c r="T20" s="8" t="s">
        <v>767</v>
      </c>
      <c r="U20" s="11">
        <v>-103314</v>
      </c>
    </row>
    <row r="21" spans="1:21" ht="20.399999999999999" x14ac:dyDescent="0.3">
      <c r="A21" s="19">
        <v>202507</v>
      </c>
      <c r="B21" s="8" t="s">
        <v>7</v>
      </c>
      <c r="C21" s="8" t="s">
        <v>645</v>
      </c>
      <c r="D21" s="8" t="s">
        <v>62</v>
      </c>
      <c r="E21" s="8" t="s">
        <v>62</v>
      </c>
      <c r="F21" s="8" t="s">
        <v>61</v>
      </c>
      <c r="G21" s="8" t="s">
        <v>125</v>
      </c>
      <c r="H21" s="8" t="s">
        <v>764</v>
      </c>
      <c r="I21" s="8" t="s">
        <v>763</v>
      </c>
      <c r="J21" s="8" t="s">
        <v>57</v>
      </c>
      <c r="K21" s="8" t="s">
        <v>56</v>
      </c>
      <c r="L21" s="8" t="s">
        <v>55</v>
      </c>
      <c r="M21" s="18">
        <v>45658</v>
      </c>
      <c r="N21" s="18">
        <v>45717</v>
      </c>
      <c r="O21" s="8" t="s">
        <v>454</v>
      </c>
      <c r="P21" s="8" t="s">
        <v>17</v>
      </c>
      <c r="Q21" s="8" t="s">
        <v>301</v>
      </c>
      <c r="R21" s="8" t="str">
        <f t="shared" si="0"/>
        <v>252402S</v>
      </c>
      <c r="S21" s="8" t="str">
        <f>IFERROR(VLOOKUP(R21,'UNSG Projects'!$C$8:$D$305,2,FALSE),0)</f>
        <v>Drisco Pipe Replacement</v>
      </c>
      <c r="T21" s="8" t="s">
        <v>300</v>
      </c>
      <c r="U21" s="11">
        <v>112361.51</v>
      </c>
    </row>
    <row r="22" spans="1:21" ht="20.399999999999999" x14ac:dyDescent="0.3">
      <c r="A22" s="19">
        <v>202507</v>
      </c>
      <c r="B22" s="8" t="s">
        <v>7</v>
      </c>
      <c r="C22" s="8" t="s">
        <v>645</v>
      </c>
      <c r="D22" s="8" t="s">
        <v>62</v>
      </c>
      <c r="E22" s="8" t="s">
        <v>62</v>
      </c>
      <c r="F22" s="8" t="s">
        <v>61</v>
      </c>
      <c r="G22" s="8" t="s">
        <v>125</v>
      </c>
      <c r="H22" s="8" t="s">
        <v>764</v>
      </c>
      <c r="I22" s="8" t="s">
        <v>763</v>
      </c>
      <c r="J22" s="8" t="s">
        <v>57</v>
      </c>
      <c r="K22" s="8" t="s">
        <v>56</v>
      </c>
      <c r="L22" s="8" t="s">
        <v>55</v>
      </c>
      <c r="M22" s="18">
        <v>45658</v>
      </c>
      <c r="N22" s="18">
        <v>45717</v>
      </c>
      <c r="O22" s="8" t="s">
        <v>454</v>
      </c>
      <c r="P22" s="8" t="s">
        <v>17</v>
      </c>
      <c r="Q22" s="8" t="s">
        <v>623</v>
      </c>
      <c r="R22" s="8" t="str">
        <f t="shared" si="0"/>
        <v>252100A</v>
      </c>
      <c r="S22" s="8" t="str">
        <f>IFERROR(VLOOKUP(R22,'UNSG Projects'!$C$8:$D$305,2,FALSE),0)</f>
        <v>Mains - Blanket - King</v>
      </c>
      <c r="T22" s="8" t="s">
        <v>622</v>
      </c>
      <c r="U22" s="11">
        <v>1882.68</v>
      </c>
    </row>
    <row r="23" spans="1:21" ht="20.399999999999999" x14ac:dyDescent="0.3">
      <c r="A23" s="19">
        <v>202507</v>
      </c>
      <c r="B23" s="8" t="s">
        <v>7</v>
      </c>
      <c r="C23" s="8" t="s">
        <v>645</v>
      </c>
      <c r="D23" s="8" t="s">
        <v>62</v>
      </c>
      <c r="E23" s="8" t="s">
        <v>62</v>
      </c>
      <c r="F23" s="8" t="s">
        <v>61</v>
      </c>
      <c r="G23" s="8" t="s">
        <v>125</v>
      </c>
      <c r="H23" s="8" t="s">
        <v>764</v>
      </c>
      <c r="I23" s="8" t="s">
        <v>763</v>
      </c>
      <c r="J23" s="8" t="s">
        <v>57</v>
      </c>
      <c r="K23" s="8" t="s">
        <v>56</v>
      </c>
      <c r="L23" s="8" t="s">
        <v>55</v>
      </c>
      <c r="M23" s="18">
        <v>45658</v>
      </c>
      <c r="N23" s="18">
        <v>45717</v>
      </c>
      <c r="O23" s="8" t="s">
        <v>454</v>
      </c>
      <c r="P23" s="8" t="s">
        <v>17</v>
      </c>
      <c r="Q23" s="8" t="s">
        <v>611</v>
      </c>
      <c r="R23" s="8" t="str">
        <f t="shared" si="0"/>
        <v>252100A</v>
      </c>
      <c r="S23" s="8" t="str">
        <f>IFERROR(VLOOKUP(R23,'UNSG Projects'!$C$8:$D$305,2,FALSE),0)</f>
        <v>Mains - Blanket - King</v>
      </c>
      <c r="T23" s="8" t="s">
        <v>610</v>
      </c>
      <c r="U23" s="11">
        <v>1629.82</v>
      </c>
    </row>
    <row r="24" spans="1:21" ht="20.399999999999999" x14ac:dyDescent="0.3">
      <c r="A24" s="19">
        <v>202507</v>
      </c>
      <c r="B24" s="8" t="s">
        <v>7</v>
      </c>
      <c r="C24" s="8" t="s">
        <v>645</v>
      </c>
      <c r="D24" s="8" t="s">
        <v>62</v>
      </c>
      <c r="E24" s="8" t="s">
        <v>62</v>
      </c>
      <c r="F24" s="8" t="s">
        <v>61</v>
      </c>
      <c r="G24" s="8" t="s">
        <v>125</v>
      </c>
      <c r="H24" s="8" t="s">
        <v>764</v>
      </c>
      <c r="I24" s="8" t="s">
        <v>763</v>
      </c>
      <c r="J24" s="8" t="s">
        <v>57</v>
      </c>
      <c r="K24" s="8" t="s">
        <v>56</v>
      </c>
      <c r="L24" s="8" t="s">
        <v>55</v>
      </c>
      <c r="M24" s="18">
        <v>45658</v>
      </c>
      <c r="N24" s="18">
        <v>45717</v>
      </c>
      <c r="O24" s="8" t="s">
        <v>454</v>
      </c>
      <c r="P24" s="8" t="s">
        <v>17</v>
      </c>
      <c r="Q24" s="8" t="s">
        <v>609</v>
      </c>
      <c r="R24" s="8" t="str">
        <f t="shared" si="0"/>
        <v>252100A</v>
      </c>
      <c r="S24" s="8" t="str">
        <f>IFERROR(VLOOKUP(R24,'UNSG Projects'!$C$8:$D$305,2,FALSE),0)</f>
        <v>Mains - Blanket - King</v>
      </c>
      <c r="T24" s="8" t="s">
        <v>608</v>
      </c>
      <c r="U24" s="11">
        <v>1596.92</v>
      </c>
    </row>
    <row r="25" spans="1:21" ht="20.399999999999999" x14ac:dyDescent="0.3">
      <c r="A25" s="19">
        <v>202507</v>
      </c>
      <c r="B25" s="8" t="s">
        <v>7</v>
      </c>
      <c r="C25" s="8" t="s">
        <v>645</v>
      </c>
      <c r="D25" s="8" t="s">
        <v>62</v>
      </c>
      <c r="E25" s="8" t="s">
        <v>62</v>
      </c>
      <c r="F25" s="8" t="s">
        <v>61</v>
      </c>
      <c r="G25" s="8" t="s">
        <v>125</v>
      </c>
      <c r="H25" s="8" t="s">
        <v>764</v>
      </c>
      <c r="I25" s="8" t="s">
        <v>763</v>
      </c>
      <c r="J25" s="8" t="s">
        <v>57</v>
      </c>
      <c r="K25" s="8" t="s">
        <v>56</v>
      </c>
      <c r="L25" s="8" t="s">
        <v>55</v>
      </c>
      <c r="M25" s="18">
        <v>45658</v>
      </c>
      <c r="N25" s="18">
        <v>45717</v>
      </c>
      <c r="O25" s="8" t="s">
        <v>454</v>
      </c>
      <c r="P25" s="8" t="s">
        <v>17</v>
      </c>
      <c r="Q25" s="8" t="s">
        <v>607</v>
      </c>
      <c r="R25" s="8" t="str">
        <f t="shared" si="0"/>
        <v>252100A</v>
      </c>
      <c r="S25" s="8" t="str">
        <f>IFERROR(VLOOKUP(R25,'UNSG Projects'!$C$8:$D$305,2,FALSE),0)</f>
        <v>Mains - Blanket - King</v>
      </c>
      <c r="T25" s="8" t="s">
        <v>606</v>
      </c>
      <c r="U25" s="11">
        <v>1629.82</v>
      </c>
    </row>
    <row r="26" spans="1:21" ht="20.399999999999999" x14ac:dyDescent="0.3">
      <c r="A26" s="19">
        <v>202507</v>
      </c>
      <c r="B26" s="8" t="s">
        <v>7</v>
      </c>
      <c r="C26" s="8" t="s">
        <v>645</v>
      </c>
      <c r="D26" s="8" t="s">
        <v>62</v>
      </c>
      <c r="E26" s="8" t="s">
        <v>62</v>
      </c>
      <c r="F26" s="8" t="s">
        <v>61</v>
      </c>
      <c r="G26" s="8" t="s">
        <v>125</v>
      </c>
      <c r="H26" s="8" t="s">
        <v>764</v>
      </c>
      <c r="I26" s="8" t="s">
        <v>763</v>
      </c>
      <c r="J26" s="8" t="s">
        <v>57</v>
      </c>
      <c r="K26" s="8" t="s">
        <v>56</v>
      </c>
      <c r="L26" s="8" t="s">
        <v>55</v>
      </c>
      <c r="M26" s="18">
        <v>45658</v>
      </c>
      <c r="N26" s="18">
        <v>45717</v>
      </c>
      <c r="O26" s="8" t="s">
        <v>454</v>
      </c>
      <c r="P26" s="8" t="s">
        <v>17</v>
      </c>
      <c r="Q26" s="8" t="s">
        <v>605</v>
      </c>
      <c r="R26" s="8" t="str">
        <f t="shared" si="0"/>
        <v>252100A</v>
      </c>
      <c r="S26" s="8" t="str">
        <f>IFERROR(VLOOKUP(R26,'UNSG Projects'!$C$8:$D$305,2,FALSE),0)</f>
        <v>Mains - Blanket - King</v>
      </c>
      <c r="T26" s="8" t="s">
        <v>604</v>
      </c>
      <c r="U26" s="11">
        <v>3843.78</v>
      </c>
    </row>
    <row r="27" spans="1:21" ht="20.399999999999999" x14ac:dyDescent="0.3">
      <c r="A27" s="19">
        <v>202507</v>
      </c>
      <c r="B27" s="8" t="s">
        <v>7</v>
      </c>
      <c r="C27" s="8" t="s">
        <v>645</v>
      </c>
      <c r="D27" s="8" t="s">
        <v>62</v>
      </c>
      <c r="E27" s="8" t="s">
        <v>62</v>
      </c>
      <c r="F27" s="8" t="s">
        <v>61</v>
      </c>
      <c r="G27" s="8" t="s">
        <v>125</v>
      </c>
      <c r="H27" s="8" t="s">
        <v>764</v>
      </c>
      <c r="I27" s="8" t="s">
        <v>763</v>
      </c>
      <c r="J27" s="8" t="s">
        <v>57</v>
      </c>
      <c r="K27" s="8" t="s">
        <v>56</v>
      </c>
      <c r="L27" s="8" t="s">
        <v>55</v>
      </c>
      <c r="M27" s="18">
        <v>45658</v>
      </c>
      <c r="N27" s="18">
        <v>45717</v>
      </c>
      <c r="O27" s="8" t="s">
        <v>454</v>
      </c>
      <c r="P27" s="8" t="s">
        <v>17</v>
      </c>
      <c r="Q27" s="8" t="s">
        <v>583</v>
      </c>
      <c r="R27" s="8" t="str">
        <f t="shared" si="0"/>
        <v>252406S</v>
      </c>
      <c r="S27" s="8" t="str">
        <f>IFERROR(VLOOKUP(R27,'UNSG Projects'!$C$8:$D$305,2,FALSE),0)</f>
        <v>Mains PVC Replacement KNG</v>
      </c>
      <c r="T27" s="8" t="s">
        <v>582</v>
      </c>
      <c r="U27" s="11">
        <v>165965.88</v>
      </c>
    </row>
    <row r="28" spans="1:21" ht="20.399999999999999" x14ac:dyDescent="0.3">
      <c r="A28" s="19">
        <v>202507</v>
      </c>
      <c r="B28" s="8" t="s">
        <v>7</v>
      </c>
      <c r="C28" s="8" t="s">
        <v>645</v>
      </c>
      <c r="D28" s="8" t="s">
        <v>62</v>
      </c>
      <c r="E28" s="8" t="s">
        <v>62</v>
      </c>
      <c r="F28" s="8" t="s">
        <v>61</v>
      </c>
      <c r="G28" s="8" t="s">
        <v>125</v>
      </c>
      <c r="H28" s="8" t="s">
        <v>764</v>
      </c>
      <c r="I28" s="8" t="s">
        <v>763</v>
      </c>
      <c r="J28" s="8" t="s">
        <v>57</v>
      </c>
      <c r="K28" s="8" t="s">
        <v>56</v>
      </c>
      <c r="L28" s="8" t="s">
        <v>55</v>
      </c>
      <c r="M28" s="18">
        <v>45658</v>
      </c>
      <c r="N28" s="18">
        <v>45717</v>
      </c>
      <c r="O28" s="8" t="s">
        <v>454</v>
      </c>
      <c r="P28" s="8" t="s">
        <v>17</v>
      </c>
      <c r="Q28" s="8" t="s">
        <v>413</v>
      </c>
      <c r="R28" s="8" t="str">
        <f t="shared" si="0"/>
        <v>253500B</v>
      </c>
      <c r="S28" s="8" t="str">
        <f>IFERROR(VLOOKUP(R28,'UNSG Projects'!$C$8:$D$305,2,FALSE),0)</f>
        <v>PI Mains - Prescott</v>
      </c>
      <c r="T28" s="8" t="s">
        <v>412</v>
      </c>
      <c r="U28" s="11">
        <v>50383.06</v>
      </c>
    </row>
    <row r="29" spans="1:21" ht="20.399999999999999" x14ac:dyDescent="0.3">
      <c r="A29" s="19">
        <v>202507</v>
      </c>
      <c r="B29" s="8" t="s">
        <v>7</v>
      </c>
      <c r="C29" s="8" t="s">
        <v>645</v>
      </c>
      <c r="D29" s="8" t="s">
        <v>62</v>
      </c>
      <c r="E29" s="8" t="s">
        <v>62</v>
      </c>
      <c r="F29" s="8" t="s">
        <v>61</v>
      </c>
      <c r="G29" s="8" t="s">
        <v>125</v>
      </c>
      <c r="H29" s="8" t="s">
        <v>764</v>
      </c>
      <c r="I29" s="8" t="s">
        <v>763</v>
      </c>
      <c r="J29" s="8" t="s">
        <v>57</v>
      </c>
      <c r="K29" s="8" t="s">
        <v>56</v>
      </c>
      <c r="L29" s="8" t="s">
        <v>55</v>
      </c>
      <c r="M29" s="18">
        <v>45658</v>
      </c>
      <c r="N29" s="18">
        <v>45717</v>
      </c>
      <c r="O29" s="8" t="s">
        <v>454</v>
      </c>
      <c r="P29" s="8" t="s">
        <v>17</v>
      </c>
      <c r="Q29" s="8" t="s">
        <v>617</v>
      </c>
      <c r="R29" s="8" t="str">
        <f t="shared" si="0"/>
        <v>255100A</v>
      </c>
      <c r="S29" s="8" t="str">
        <f>IFERROR(VLOOKUP(R29,'UNSG Projects'!$C$8:$D$305,2,FALSE),0)</f>
        <v>Mains - Blanket - Verde</v>
      </c>
      <c r="T29" s="8" t="s">
        <v>616</v>
      </c>
      <c r="U29" s="11">
        <v>9504.43</v>
      </c>
    </row>
    <row r="30" spans="1:21" ht="20.399999999999999" x14ac:dyDescent="0.3">
      <c r="A30" s="19">
        <v>202507</v>
      </c>
      <c r="B30" s="8" t="s">
        <v>7</v>
      </c>
      <c r="C30" s="8" t="s">
        <v>645</v>
      </c>
      <c r="D30" s="8" t="s">
        <v>62</v>
      </c>
      <c r="E30" s="8" t="s">
        <v>62</v>
      </c>
      <c r="F30" s="8" t="s">
        <v>61</v>
      </c>
      <c r="G30" s="8" t="s">
        <v>125</v>
      </c>
      <c r="H30" s="8" t="s">
        <v>762</v>
      </c>
      <c r="I30" s="8" t="s">
        <v>761</v>
      </c>
      <c r="J30" s="8" t="s">
        <v>93</v>
      </c>
      <c r="K30" s="8" t="s">
        <v>56</v>
      </c>
      <c r="L30" s="8" t="s">
        <v>55</v>
      </c>
      <c r="M30" s="18">
        <v>45658</v>
      </c>
      <c r="N30" s="18">
        <v>45672</v>
      </c>
      <c r="O30" s="8" t="s">
        <v>454</v>
      </c>
      <c r="P30" s="8" t="s">
        <v>17</v>
      </c>
      <c r="Q30" s="8" t="s">
        <v>780</v>
      </c>
      <c r="R30" s="8" t="str">
        <f t="shared" si="0"/>
        <v>252400S</v>
      </c>
      <c r="S30" s="8" t="str">
        <f>IFERROR(VLOOKUP(R30,'UNSG Projects'!$C$8:$D$305,2,FALSE),0)</f>
        <v>Mains-System Improv-King</v>
      </c>
      <c r="T30" s="8" t="s">
        <v>779</v>
      </c>
      <c r="U30" s="11">
        <v>4.79</v>
      </c>
    </row>
    <row r="31" spans="1:21" ht="20.399999999999999" x14ac:dyDescent="0.3">
      <c r="A31" s="19">
        <v>202507</v>
      </c>
      <c r="B31" s="8" t="s">
        <v>7</v>
      </c>
      <c r="C31" s="8" t="s">
        <v>645</v>
      </c>
      <c r="D31" s="8" t="s">
        <v>62</v>
      </c>
      <c r="E31" s="8" t="s">
        <v>62</v>
      </c>
      <c r="F31" s="8" t="s">
        <v>61</v>
      </c>
      <c r="G31" s="8" t="s">
        <v>125</v>
      </c>
      <c r="H31" s="8" t="s">
        <v>762</v>
      </c>
      <c r="I31" s="8" t="s">
        <v>761</v>
      </c>
      <c r="J31" s="8" t="s">
        <v>57</v>
      </c>
      <c r="K31" s="8" t="s">
        <v>56</v>
      </c>
      <c r="L31" s="8" t="s">
        <v>55</v>
      </c>
      <c r="M31" s="18">
        <v>45658</v>
      </c>
      <c r="N31" s="18">
        <v>45399</v>
      </c>
      <c r="O31" s="8" t="s">
        <v>454</v>
      </c>
      <c r="P31" s="8" t="s">
        <v>17</v>
      </c>
      <c r="Q31" s="8" t="s">
        <v>613</v>
      </c>
      <c r="R31" s="8" t="str">
        <f t="shared" si="0"/>
        <v>252100A</v>
      </c>
      <c r="S31" s="8" t="str">
        <f>IFERROR(VLOOKUP(R31,'UNSG Projects'!$C$8:$D$305,2,FALSE),0)</f>
        <v>Mains - Blanket - King</v>
      </c>
      <c r="T31" s="8" t="s">
        <v>612</v>
      </c>
      <c r="U31" s="11">
        <v>4577.0200000000004</v>
      </c>
    </row>
    <row r="32" spans="1:21" ht="20.399999999999999" x14ac:dyDescent="0.3">
      <c r="A32" s="19">
        <v>202507</v>
      </c>
      <c r="B32" s="8" t="s">
        <v>7</v>
      </c>
      <c r="C32" s="8" t="s">
        <v>645</v>
      </c>
      <c r="D32" s="8" t="s">
        <v>62</v>
      </c>
      <c r="E32" s="8" t="s">
        <v>62</v>
      </c>
      <c r="F32" s="8" t="s">
        <v>61</v>
      </c>
      <c r="G32" s="8" t="s">
        <v>125</v>
      </c>
      <c r="H32" s="8" t="s">
        <v>762</v>
      </c>
      <c r="I32" s="8" t="s">
        <v>761</v>
      </c>
      <c r="J32" s="8" t="s">
        <v>57</v>
      </c>
      <c r="K32" s="8" t="s">
        <v>56</v>
      </c>
      <c r="L32" s="8" t="s">
        <v>55</v>
      </c>
      <c r="M32" s="18">
        <v>45658</v>
      </c>
      <c r="N32" s="18">
        <v>45672</v>
      </c>
      <c r="O32" s="8" t="s">
        <v>454</v>
      </c>
      <c r="P32" s="8" t="s">
        <v>17</v>
      </c>
      <c r="Q32" s="8" t="s">
        <v>619</v>
      </c>
      <c r="R32" s="8" t="str">
        <f t="shared" si="0"/>
        <v>251500B</v>
      </c>
      <c r="S32" s="8" t="str">
        <f>IFERROR(VLOOKUP(R32,'UNSG Projects'!$C$8:$D$305,2,FALSE),0)</f>
        <v>PI Mains - Flagstaff</v>
      </c>
      <c r="T32" s="8" t="s">
        <v>618</v>
      </c>
      <c r="U32" s="11">
        <v>23321.9</v>
      </c>
    </row>
    <row r="33" spans="1:21" ht="20.399999999999999" x14ac:dyDescent="0.3">
      <c r="A33" s="19">
        <v>202507</v>
      </c>
      <c r="B33" s="8" t="s">
        <v>7</v>
      </c>
      <c r="C33" s="8" t="s">
        <v>645</v>
      </c>
      <c r="D33" s="8" t="s">
        <v>62</v>
      </c>
      <c r="E33" s="8" t="s">
        <v>62</v>
      </c>
      <c r="F33" s="8" t="s">
        <v>61</v>
      </c>
      <c r="G33" s="8" t="s">
        <v>125</v>
      </c>
      <c r="H33" s="8" t="s">
        <v>762</v>
      </c>
      <c r="I33" s="8" t="s">
        <v>761</v>
      </c>
      <c r="J33" s="8" t="s">
        <v>57</v>
      </c>
      <c r="K33" s="8" t="s">
        <v>56</v>
      </c>
      <c r="L33" s="8" t="s">
        <v>55</v>
      </c>
      <c r="M33" s="18">
        <v>45658</v>
      </c>
      <c r="N33" s="18">
        <v>45672</v>
      </c>
      <c r="O33" s="8" t="s">
        <v>454</v>
      </c>
      <c r="P33" s="8" t="s">
        <v>17</v>
      </c>
      <c r="Q33" s="8" t="s">
        <v>615</v>
      </c>
      <c r="R33" s="8" t="str">
        <f t="shared" si="0"/>
        <v>257100A</v>
      </c>
      <c r="S33" s="8" t="str">
        <f>IFERROR(VLOOKUP(R33,'UNSG Projects'!$C$8:$D$305,2,FALSE),0)</f>
        <v>Mains - Blanket - SL</v>
      </c>
      <c r="T33" s="8" t="s">
        <v>614</v>
      </c>
      <c r="U33" s="11">
        <v>40528.33</v>
      </c>
    </row>
    <row r="34" spans="1:21" ht="20.399999999999999" x14ac:dyDescent="0.3">
      <c r="A34" s="19">
        <v>202507</v>
      </c>
      <c r="B34" s="8" t="s">
        <v>7</v>
      </c>
      <c r="C34" s="8" t="s">
        <v>645</v>
      </c>
      <c r="D34" s="8" t="s">
        <v>62</v>
      </c>
      <c r="E34" s="8" t="s">
        <v>62</v>
      </c>
      <c r="F34" s="8" t="s">
        <v>61</v>
      </c>
      <c r="G34" s="8" t="s">
        <v>125</v>
      </c>
      <c r="H34" s="8" t="s">
        <v>762</v>
      </c>
      <c r="I34" s="8" t="s">
        <v>761</v>
      </c>
      <c r="J34" s="8" t="s">
        <v>57</v>
      </c>
      <c r="K34" s="8" t="s">
        <v>56</v>
      </c>
      <c r="L34" s="8" t="s">
        <v>55</v>
      </c>
      <c r="M34" s="18">
        <v>45658</v>
      </c>
      <c r="N34" s="18">
        <v>45672</v>
      </c>
      <c r="O34" s="8" t="s">
        <v>454</v>
      </c>
      <c r="P34" s="8" t="s">
        <v>17</v>
      </c>
      <c r="Q34" s="8" t="s">
        <v>625</v>
      </c>
      <c r="R34" s="8" t="str">
        <f t="shared" si="0"/>
        <v>253100A</v>
      </c>
      <c r="S34" s="8" t="str">
        <f>IFERROR(VLOOKUP(R34,'UNSG Projects'!$C$8:$D$305,2,FALSE),0)</f>
        <v>Mains - Blanket - Pres</v>
      </c>
      <c r="T34" s="8" t="s">
        <v>624</v>
      </c>
      <c r="U34" s="11">
        <v>0</v>
      </c>
    </row>
    <row r="35" spans="1:21" ht="20.399999999999999" x14ac:dyDescent="0.3">
      <c r="A35" s="19">
        <v>202507</v>
      </c>
      <c r="B35" s="8" t="s">
        <v>7</v>
      </c>
      <c r="C35" s="8" t="s">
        <v>645</v>
      </c>
      <c r="D35" s="8" t="s">
        <v>62</v>
      </c>
      <c r="E35" s="8" t="s">
        <v>62</v>
      </c>
      <c r="F35" s="8" t="s">
        <v>61</v>
      </c>
      <c r="G35" s="8" t="s">
        <v>125</v>
      </c>
      <c r="H35" s="8" t="s">
        <v>762</v>
      </c>
      <c r="I35" s="8" t="s">
        <v>761</v>
      </c>
      <c r="J35" s="8" t="s">
        <v>57</v>
      </c>
      <c r="K35" s="8" t="s">
        <v>56</v>
      </c>
      <c r="L35" s="8" t="s">
        <v>55</v>
      </c>
      <c r="M35" s="18">
        <v>45658</v>
      </c>
      <c r="N35" s="18">
        <v>45672</v>
      </c>
      <c r="O35" s="8" t="s">
        <v>454</v>
      </c>
      <c r="P35" s="8" t="s">
        <v>17</v>
      </c>
      <c r="Q35" s="8" t="s">
        <v>621</v>
      </c>
      <c r="R35" s="8" t="str">
        <f t="shared" si="0"/>
        <v>253100A</v>
      </c>
      <c r="S35" s="8" t="str">
        <f>IFERROR(VLOOKUP(R35,'UNSG Projects'!$C$8:$D$305,2,FALSE),0)</f>
        <v>Mains - Blanket - Pres</v>
      </c>
      <c r="T35" s="8" t="s">
        <v>620</v>
      </c>
      <c r="U35" s="11">
        <v>9934.2900000000009</v>
      </c>
    </row>
    <row r="36" spans="1:21" ht="20.399999999999999" x14ac:dyDescent="0.3">
      <c r="A36" s="19">
        <v>202507</v>
      </c>
      <c r="B36" s="8" t="s">
        <v>7</v>
      </c>
      <c r="C36" s="8" t="s">
        <v>645</v>
      </c>
      <c r="D36" s="8" t="s">
        <v>62</v>
      </c>
      <c r="E36" s="8" t="s">
        <v>62</v>
      </c>
      <c r="F36" s="8" t="s">
        <v>61</v>
      </c>
      <c r="G36" s="8" t="s">
        <v>125</v>
      </c>
      <c r="H36" s="8" t="s">
        <v>762</v>
      </c>
      <c r="I36" s="8" t="s">
        <v>761</v>
      </c>
      <c r="J36" s="8" t="s">
        <v>57</v>
      </c>
      <c r="K36" s="8" t="s">
        <v>56</v>
      </c>
      <c r="L36" s="8" t="s">
        <v>55</v>
      </c>
      <c r="M36" s="18">
        <v>45658</v>
      </c>
      <c r="N36" s="18">
        <v>45672</v>
      </c>
      <c r="O36" s="8" t="s">
        <v>454</v>
      </c>
      <c r="P36" s="8" t="s">
        <v>17</v>
      </c>
      <c r="Q36" s="8" t="s">
        <v>413</v>
      </c>
      <c r="R36" s="8" t="str">
        <f t="shared" si="0"/>
        <v>253500B</v>
      </c>
      <c r="S36" s="8" t="str">
        <f>IFERROR(VLOOKUP(R36,'UNSG Projects'!$C$8:$D$305,2,FALSE),0)</f>
        <v>PI Mains - Prescott</v>
      </c>
      <c r="T36" s="8" t="s">
        <v>412</v>
      </c>
      <c r="U36" s="11">
        <v>0</v>
      </c>
    </row>
    <row r="37" spans="1:21" ht="20.399999999999999" x14ac:dyDescent="0.3">
      <c r="A37" s="19">
        <v>202507</v>
      </c>
      <c r="B37" s="8" t="s">
        <v>7</v>
      </c>
      <c r="C37" s="8" t="s">
        <v>645</v>
      </c>
      <c r="D37" s="8" t="s">
        <v>62</v>
      </c>
      <c r="E37" s="8" t="s">
        <v>62</v>
      </c>
      <c r="F37" s="8" t="s">
        <v>61</v>
      </c>
      <c r="G37" s="8" t="s">
        <v>125</v>
      </c>
      <c r="H37" s="8" t="s">
        <v>758</v>
      </c>
      <c r="I37" s="8" t="s">
        <v>757</v>
      </c>
      <c r="J37" s="8" t="s">
        <v>93</v>
      </c>
      <c r="K37" s="8" t="s">
        <v>56</v>
      </c>
      <c r="L37" s="8" t="s">
        <v>55</v>
      </c>
      <c r="M37" s="18">
        <v>45658</v>
      </c>
      <c r="N37" s="18">
        <v>45717</v>
      </c>
      <c r="O37" s="8" t="s">
        <v>454</v>
      </c>
      <c r="P37" s="8" t="s">
        <v>17</v>
      </c>
      <c r="Q37" s="8" t="s">
        <v>780</v>
      </c>
      <c r="R37" s="8" t="str">
        <f t="shared" si="0"/>
        <v>252400S</v>
      </c>
      <c r="S37" s="8" t="str">
        <f>IFERROR(VLOOKUP(R37,'UNSG Projects'!$C$8:$D$305,2,FALSE),0)</f>
        <v>Mains-System Improv-King</v>
      </c>
      <c r="T37" s="8" t="s">
        <v>779</v>
      </c>
      <c r="U37" s="11">
        <v>63.61</v>
      </c>
    </row>
    <row r="38" spans="1:21" ht="20.399999999999999" x14ac:dyDescent="0.3">
      <c r="A38" s="19">
        <v>202507</v>
      </c>
      <c r="B38" s="8" t="s">
        <v>7</v>
      </c>
      <c r="C38" s="8" t="s">
        <v>645</v>
      </c>
      <c r="D38" s="8" t="s">
        <v>62</v>
      </c>
      <c r="E38" s="8" t="s">
        <v>62</v>
      </c>
      <c r="F38" s="8" t="s">
        <v>61</v>
      </c>
      <c r="G38" s="8" t="s">
        <v>125</v>
      </c>
      <c r="H38" s="8" t="s">
        <v>758</v>
      </c>
      <c r="I38" s="8" t="s">
        <v>757</v>
      </c>
      <c r="J38" s="8" t="s">
        <v>57</v>
      </c>
      <c r="K38" s="8" t="s">
        <v>56</v>
      </c>
      <c r="L38" s="8" t="s">
        <v>55</v>
      </c>
      <c r="M38" s="18">
        <v>45658</v>
      </c>
      <c r="N38" s="18">
        <v>45717</v>
      </c>
      <c r="O38" s="8" t="s">
        <v>454</v>
      </c>
      <c r="P38" s="8" t="s">
        <v>17</v>
      </c>
      <c r="Q38" s="8" t="s">
        <v>479</v>
      </c>
      <c r="R38" s="8" t="str">
        <f t="shared" si="0"/>
        <v>252387A</v>
      </c>
      <c r="S38" s="8" t="str">
        <f>IFERROR(VLOOKUP(R38,'UNSG Projects'!$C$8:$D$305,2,FALSE),0)</f>
        <v>Other Distr Eq CP-Bl - King</v>
      </c>
      <c r="T38" s="8" t="s">
        <v>478</v>
      </c>
      <c r="U38" s="11">
        <v>1680.93</v>
      </c>
    </row>
    <row r="39" spans="1:21" ht="20.399999999999999" x14ac:dyDescent="0.3">
      <c r="A39" s="19">
        <v>202507</v>
      </c>
      <c r="B39" s="8" t="s">
        <v>7</v>
      </c>
      <c r="C39" s="8" t="s">
        <v>645</v>
      </c>
      <c r="D39" s="8" t="s">
        <v>62</v>
      </c>
      <c r="E39" s="8" t="s">
        <v>62</v>
      </c>
      <c r="F39" s="8" t="s">
        <v>61</v>
      </c>
      <c r="G39" s="8" t="s">
        <v>125</v>
      </c>
      <c r="H39" s="8" t="s">
        <v>758</v>
      </c>
      <c r="I39" s="8" t="s">
        <v>757</v>
      </c>
      <c r="J39" s="8" t="s">
        <v>57</v>
      </c>
      <c r="K39" s="8" t="s">
        <v>56</v>
      </c>
      <c r="L39" s="8" t="s">
        <v>55</v>
      </c>
      <c r="M39" s="18">
        <v>45658</v>
      </c>
      <c r="N39" s="18">
        <v>45717</v>
      </c>
      <c r="O39" s="8" t="s">
        <v>454</v>
      </c>
      <c r="P39" s="8" t="s">
        <v>17</v>
      </c>
      <c r="Q39" s="8" t="s">
        <v>500</v>
      </c>
      <c r="R39" s="8" t="str">
        <f t="shared" si="0"/>
        <v>253387A</v>
      </c>
      <c r="S39" s="8" t="str">
        <f>IFERROR(VLOOKUP(R39,'UNSG Projects'!$C$8:$D$305,2,FALSE),0)</f>
        <v>Other Distr Equip CP-Bl-Pres</v>
      </c>
      <c r="T39" s="8" t="s">
        <v>499</v>
      </c>
      <c r="U39" s="11">
        <v>1409.09</v>
      </c>
    </row>
    <row r="40" spans="1:21" ht="20.399999999999999" x14ac:dyDescent="0.3">
      <c r="A40" s="19">
        <v>202507</v>
      </c>
      <c r="B40" s="8" t="s">
        <v>7</v>
      </c>
      <c r="C40" s="8" t="s">
        <v>645</v>
      </c>
      <c r="D40" s="8" t="s">
        <v>62</v>
      </c>
      <c r="E40" s="8" t="s">
        <v>62</v>
      </c>
      <c r="F40" s="8" t="s">
        <v>61</v>
      </c>
      <c r="G40" s="8" t="s">
        <v>125</v>
      </c>
      <c r="H40" s="8" t="s">
        <v>758</v>
      </c>
      <c r="I40" s="8" t="s">
        <v>757</v>
      </c>
      <c r="J40" s="8" t="s">
        <v>57</v>
      </c>
      <c r="K40" s="8" t="s">
        <v>56</v>
      </c>
      <c r="L40" s="8" t="s">
        <v>55</v>
      </c>
      <c r="M40" s="18">
        <v>45658</v>
      </c>
      <c r="N40" s="18">
        <v>45717</v>
      </c>
      <c r="O40" s="8" t="s">
        <v>454</v>
      </c>
      <c r="P40" s="8" t="s">
        <v>17</v>
      </c>
      <c r="Q40" s="8" t="s">
        <v>760</v>
      </c>
      <c r="R40" s="8" t="str">
        <f t="shared" si="0"/>
        <v>255387A</v>
      </c>
      <c r="S40" s="8" t="str">
        <f>IFERROR(VLOOKUP(R40,'UNSG Projects'!$C$8:$D$305,2,FALSE),0)</f>
        <v>Other Distr Eq CP - Bl - Verde</v>
      </c>
      <c r="T40" s="8" t="s">
        <v>759</v>
      </c>
      <c r="U40" s="11">
        <v>14083.52</v>
      </c>
    </row>
    <row r="41" spans="1:21" ht="20.399999999999999" x14ac:dyDescent="0.3">
      <c r="A41" s="19">
        <v>202507</v>
      </c>
      <c r="B41" s="8" t="s">
        <v>7</v>
      </c>
      <c r="C41" s="8" t="s">
        <v>645</v>
      </c>
      <c r="D41" s="8" t="s">
        <v>62</v>
      </c>
      <c r="E41" s="8" t="s">
        <v>62</v>
      </c>
      <c r="F41" s="8" t="s">
        <v>61</v>
      </c>
      <c r="G41" s="8" t="s">
        <v>125</v>
      </c>
      <c r="H41" s="8" t="s">
        <v>758</v>
      </c>
      <c r="I41" s="8" t="s">
        <v>757</v>
      </c>
      <c r="J41" s="8" t="s">
        <v>57</v>
      </c>
      <c r="K41" s="8" t="s">
        <v>56</v>
      </c>
      <c r="L41" s="8" t="s">
        <v>55</v>
      </c>
      <c r="M41" s="18">
        <v>45658</v>
      </c>
      <c r="N41" s="18">
        <v>45717</v>
      </c>
      <c r="O41" s="8" t="s">
        <v>454</v>
      </c>
      <c r="P41" s="8" t="s">
        <v>17</v>
      </c>
      <c r="Q41" s="8" t="s">
        <v>533</v>
      </c>
      <c r="R41" s="8" t="str">
        <f t="shared" si="0"/>
        <v>256387A</v>
      </c>
      <c r="S41" s="8" t="str">
        <f>IFERROR(VLOOKUP(R41,'UNSG Projects'!$C$8:$D$305,2,FALSE),0)</f>
        <v>Other Distr Eq CP - Bl - Nog</v>
      </c>
      <c r="T41" s="8" t="s">
        <v>532</v>
      </c>
      <c r="U41" s="11">
        <v>279.54000000000002</v>
      </c>
    </row>
    <row r="42" spans="1:21" ht="20.399999999999999" x14ac:dyDescent="0.3">
      <c r="A42" s="19">
        <v>202507</v>
      </c>
      <c r="B42" s="8" t="s">
        <v>7</v>
      </c>
      <c r="C42" s="8" t="s">
        <v>645</v>
      </c>
      <c r="D42" s="8" t="s">
        <v>62</v>
      </c>
      <c r="E42" s="8" t="s">
        <v>62</v>
      </c>
      <c r="F42" s="8" t="s">
        <v>61</v>
      </c>
      <c r="G42" s="8" t="s">
        <v>125</v>
      </c>
      <c r="H42" s="8" t="s">
        <v>758</v>
      </c>
      <c r="I42" s="8" t="s">
        <v>757</v>
      </c>
      <c r="J42" s="8" t="s">
        <v>57</v>
      </c>
      <c r="K42" s="8" t="s">
        <v>56</v>
      </c>
      <c r="L42" s="8" t="s">
        <v>55</v>
      </c>
      <c r="M42" s="18">
        <v>45658</v>
      </c>
      <c r="N42" s="18">
        <v>45717</v>
      </c>
      <c r="O42" s="8" t="s">
        <v>454</v>
      </c>
      <c r="P42" s="8" t="s">
        <v>17</v>
      </c>
      <c r="Q42" s="8" t="s">
        <v>453</v>
      </c>
      <c r="R42" s="8" t="str">
        <f t="shared" si="0"/>
        <v>257387A</v>
      </c>
      <c r="S42" s="8" t="str">
        <f>IFERROR(VLOOKUP(R42,'UNSG Projects'!$C$8:$D$305,2,FALSE),0)</f>
        <v>Other Distr Equip CP-Bl - SL</v>
      </c>
      <c r="T42" s="8" t="s">
        <v>452</v>
      </c>
      <c r="U42" s="11">
        <v>22689.86</v>
      </c>
    </row>
    <row r="43" spans="1:21" ht="20.399999999999999" x14ac:dyDescent="0.3">
      <c r="A43" s="19">
        <v>202508</v>
      </c>
      <c r="B43" s="8" t="s">
        <v>7</v>
      </c>
      <c r="C43" s="8" t="s">
        <v>645</v>
      </c>
      <c r="D43" s="8" t="s">
        <v>62</v>
      </c>
      <c r="E43" s="8" t="s">
        <v>62</v>
      </c>
      <c r="F43" s="8" t="s">
        <v>61</v>
      </c>
      <c r="G43" s="8" t="s">
        <v>125</v>
      </c>
      <c r="H43" s="8" t="s">
        <v>764</v>
      </c>
      <c r="I43" s="8" t="s">
        <v>763</v>
      </c>
      <c r="J43" s="8" t="s">
        <v>93</v>
      </c>
      <c r="K43" s="8" t="s">
        <v>56</v>
      </c>
      <c r="L43" s="8" t="s">
        <v>55</v>
      </c>
      <c r="M43" s="18">
        <v>45658</v>
      </c>
      <c r="N43" s="18">
        <v>45717</v>
      </c>
      <c r="O43" s="8" t="s">
        <v>454</v>
      </c>
      <c r="P43" s="8" t="s">
        <v>17</v>
      </c>
      <c r="Q43" s="8" t="s">
        <v>605</v>
      </c>
      <c r="R43" s="8" t="str">
        <f t="shared" si="0"/>
        <v>252100A</v>
      </c>
      <c r="S43" s="8" t="str">
        <f>IFERROR(VLOOKUP(R43,'UNSG Projects'!$C$8:$D$305,2,FALSE),0)</f>
        <v>Mains - Blanket - King</v>
      </c>
      <c r="T43" s="8" t="s">
        <v>604</v>
      </c>
      <c r="U43" s="11">
        <v>128.96</v>
      </c>
    </row>
    <row r="44" spans="1:21" ht="20.399999999999999" x14ac:dyDescent="0.3">
      <c r="A44" s="19">
        <v>202508</v>
      </c>
      <c r="B44" s="8" t="s">
        <v>7</v>
      </c>
      <c r="C44" s="8" t="s">
        <v>645</v>
      </c>
      <c r="D44" s="8" t="s">
        <v>62</v>
      </c>
      <c r="E44" s="8" t="s">
        <v>62</v>
      </c>
      <c r="F44" s="8" t="s">
        <v>61</v>
      </c>
      <c r="G44" s="8" t="s">
        <v>125</v>
      </c>
      <c r="H44" s="8" t="s">
        <v>764</v>
      </c>
      <c r="I44" s="8" t="s">
        <v>763</v>
      </c>
      <c r="J44" s="8" t="s">
        <v>93</v>
      </c>
      <c r="K44" s="8" t="s">
        <v>56</v>
      </c>
      <c r="L44" s="8" t="s">
        <v>55</v>
      </c>
      <c r="M44" s="18">
        <v>45658</v>
      </c>
      <c r="N44" s="18">
        <v>45717</v>
      </c>
      <c r="O44" s="8" t="s">
        <v>454</v>
      </c>
      <c r="P44" s="8" t="s">
        <v>17</v>
      </c>
      <c r="Q44" s="8" t="s">
        <v>583</v>
      </c>
      <c r="R44" s="8" t="str">
        <f t="shared" si="0"/>
        <v>252406S</v>
      </c>
      <c r="S44" s="8" t="str">
        <f>IFERROR(VLOOKUP(R44,'UNSG Projects'!$C$8:$D$305,2,FALSE),0)</f>
        <v>Mains PVC Replacement KNG</v>
      </c>
      <c r="T44" s="8" t="s">
        <v>582</v>
      </c>
      <c r="U44" s="11">
        <v>4058.22</v>
      </c>
    </row>
    <row r="45" spans="1:21" ht="20.399999999999999" x14ac:dyDescent="0.3">
      <c r="A45" s="19">
        <v>202508</v>
      </c>
      <c r="B45" s="8" t="s">
        <v>7</v>
      </c>
      <c r="C45" s="8" t="s">
        <v>645</v>
      </c>
      <c r="D45" s="8" t="s">
        <v>62</v>
      </c>
      <c r="E45" s="8" t="s">
        <v>62</v>
      </c>
      <c r="F45" s="8" t="s">
        <v>61</v>
      </c>
      <c r="G45" s="8" t="s">
        <v>125</v>
      </c>
      <c r="H45" s="8" t="s">
        <v>764</v>
      </c>
      <c r="I45" s="8" t="s">
        <v>763</v>
      </c>
      <c r="J45" s="8" t="s">
        <v>57</v>
      </c>
      <c r="K45" s="8" t="s">
        <v>56</v>
      </c>
      <c r="L45" s="8" t="s">
        <v>55</v>
      </c>
      <c r="M45" s="18">
        <v>45658</v>
      </c>
      <c r="N45" s="18">
        <v>45717</v>
      </c>
      <c r="O45" s="8" t="s">
        <v>454</v>
      </c>
      <c r="P45" s="8" t="s">
        <v>17</v>
      </c>
      <c r="Q45" s="8" t="s">
        <v>407</v>
      </c>
      <c r="R45" s="8" t="str">
        <f t="shared" si="0"/>
        <v>251100A</v>
      </c>
      <c r="S45" s="8" t="str">
        <f>IFERROR(VLOOKUP(R45,'UNSG Projects'!$C$8:$D$305,2,FALSE),0)</f>
        <v>Mains - Blanket - Flag</v>
      </c>
      <c r="T45" s="8" t="s">
        <v>406</v>
      </c>
      <c r="U45" s="11">
        <v>54665.9</v>
      </c>
    </row>
    <row r="46" spans="1:21" ht="20.399999999999999" x14ac:dyDescent="0.3">
      <c r="A46" s="19">
        <v>202508</v>
      </c>
      <c r="B46" s="8" t="s">
        <v>7</v>
      </c>
      <c r="C46" s="8" t="s">
        <v>645</v>
      </c>
      <c r="D46" s="8" t="s">
        <v>62</v>
      </c>
      <c r="E46" s="8" t="s">
        <v>62</v>
      </c>
      <c r="F46" s="8" t="s">
        <v>61</v>
      </c>
      <c r="G46" s="8" t="s">
        <v>125</v>
      </c>
      <c r="H46" s="8" t="s">
        <v>764</v>
      </c>
      <c r="I46" s="8" t="s">
        <v>763</v>
      </c>
      <c r="J46" s="8" t="s">
        <v>57</v>
      </c>
      <c r="K46" s="8" t="s">
        <v>56</v>
      </c>
      <c r="L46" s="8" t="s">
        <v>55</v>
      </c>
      <c r="M46" s="18">
        <v>45658</v>
      </c>
      <c r="N46" s="18">
        <v>45717</v>
      </c>
      <c r="O46" s="8" t="s">
        <v>454</v>
      </c>
      <c r="P46" s="8" t="s">
        <v>17</v>
      </c>
      <c r="Q46" s="8" t="s">
        <v>405</v>
      </c>
      <c r="R46" s="8" t="str">
        <f t="shared" si="0"/>
        <v>251100A</v>
      </c>
      <c r="S46" s="8" t="str">
        <f>IFERROR(VLOOKUP(R46,'UNSG Projects'!$C$8:$D$305,2,FALSE),0)</f>
        <v>Mains - Blanket - Flag</v>
      </c>
      <c r="T46" s="8" t="s">
        <v>404</v>
      </c>
      <c r="U46" s="11">
        <v>8297.07</v>
      </c>
    </row>
    <row r="47" spans="1:21" ht="20.399999999999999" x14ac:dyDescent="0.3">
      <c r="A47" s="19">
        <v>202508</v>
      </c>
      <c r="B47" s="8" t="s">
        <v>7</v>
      </c>
      <c r="C47" s="8" t="s">
        <v>645</v>
      </c>
      <c r="D47" s="8" t="s">
        <v>62</v>
      </c>
      <c r="E47" s="8" t="s">
        <v>62</v>
      </c>
      <c r="F47" s="8" t="s">
        <v>61</v>
      </c>
      <c r="G47" s="8" t="s">
        <v>125</v>
      </c>
      <c r="H47" s="8" t="s">
        <v>764</v>
      </c>
      <c r="I47" s="8" t="s">
        <v>763</v>
      </c>
      <c r="J47" s="8" t="s">
        <v>57</v>
      </c>
      <c r="K47" s="8" t="s">
        <v>56</v>
      </c>
      <c r="L47" s="8" t="s">
        <v>55</v>
      </c>
      <c r="M47" s="18">
        <v>45658</v>
      </c>
      <c r="N47" s="18">
        <v>45717</v>
      </c>
      <c r="O47" s="8" t="s">
        <v>454</v>
      </c>
      <c r="P47" s="8" t="s">
        <v>17</v>
      </c>
      <c r="Q47" s="8" t="s">
        <v>409</v>
      </c>
      <c r="R47" s="8" t="str">
        <f t="shared" si="0"/>
        <v>251100A</v>
      </c>
      <c r="S47" s="8" t="str">
        <f>IFERROR(VLOOKUP(R47,'UNSG Projects'!$C$8:$D$305,2,FALSE),0)</f>
        <v>Mains - Blanket - Flag</v>
      </c>
      <c r="T47" s="8" t="s">
        <v>408</v>
      </c>
      <c r="U47" s="11">
        <v>12979.53</v>
      </c>
    </row>
    <row r="48" spans="1:21" ht="20.399999999999999" x14ac:dyDescent="0.3">
      <c r="A48" s="19">
        <v>202508</v>
      </c>
      <c r="B48" s="8" t="s">
        <v>7</v>
      </c>
      <c r="C48" s="8" t="s">
        <v>645</v>
      </c>
      <c r="D48" s="8" t="s">
        <v>62</v>
      </c>
      <c r="E48" s="8" t="s">
        <v>62</v>
      </c>
      <c r="F48" s="8" t="s">
        <v>61</v>
      </c>
      <c r="G48" s="8" t="s">
        <v>125</v>
      </c>
      <c r="H48" s="8" t="s">
        <v>764</v>
      </c>
      <c r="I48" s="8" t="s">
        <v>763</v>
      </c>
      <c r="J48" s="8" t="s">
        <v>57</v>
      </c>
      <c r="K48" s="8" t="s">
        <v>56</v>
      </c>
      <c r="L48" s="8" t="s">
        <v>55</v>
      </c>
      <c r="M48" s="18">
        <v>45658</v>
      </c>
      <c r="N48" s="18">
        <v>45717</v>
      </c>
      <c r="O48" s="8" t="s">
        <v>454</v>
      </c>
      <c r="P48" s="8" t="s">
        <v>17</v>
      </c>
      <c r="Q48" s="8" t="s">
        <v>403</v>
      </c>
      <c r="R48" s="8" t="str">
        <f t="shared" si="0"/>
        <v>252100A</v>
      </c>
      <c r="S48" s="8" t="str">
        <f>IFERROR(VLOOKUP(R48,'UNSG Projects'!$C$8:$D$305,2,FALSE),0)</f>
        <v>Mains - Blanket - King</v>
      </c>
      <c r="T48" s="8" t="s">
        <v>402</v>
      </c>
      <c r="U48" s="11">
        <v>2970.36</v>
      </c>
    </row>
    <row r="49" spans="1:21" ht="20.399999999999999" x14ac:dyDescent="0.3">
      <c r="A49" s="19">
        <v>202508</v>
      </c>
      <c r="B49" s="8" t="s">
        <v>7</v>
      </c>
      <c r="C49" s="8" t="s">
        <v>645</v>
      </c>
      <c r="D49" s="8" t="s">
        <v>62</v>
      </c>
      <c r="E49" s="8" t="s">
        <v>62</v>
      </c>
      <c r="F49" s="8" t="s">
        <v>61</v>
      </c>
      <c r="G49" s="8" t="s">
        <v>125</v>
      </c>
      <c r="H49" s="8" t="s">
        <v>764</v>
      </c>
      <c r="I49" s="8" t="s">
        <v>763</v>
      </c>
      <c r="J49" s="8" t="s">
        <v>57</v>
      </c>
      <c r="K49" s="8" t="s">
        <v>56</v>
      </c>
      <c r="L49" s="8" t="s">
        <v>55</v>
      </c>
      <c r="M49" s="18">
        <v>45658</v>
      </c>
      <c r="N49" s="18">
        <v>45717</v>
      </c>
      <c r="O49" s="8" t="s">
        <v>454</v>
      </c>
      <c r="P49" s="8" t="s">
        <v>17</v>
      </c>
      <c r="Q49" s="8" t="s">
        <v>591</v>
      </c>
      <c r="R49" s="8" t="str">
        <f t="shared" si="0"/>
        <v>252100A</v>
      </c>
      <c r="S49" s="8" t="str">
        <f>IFERROR(VLOOKUP(R49,'UNSG Projects'!$C$8:$D$305,2,FALSE),0)</f>
        <v>Mains - Blanket - King</v>
      </c>
      <c r="T49" s="8" t="s">
        <v>590</v>
      </c>
      <c r="U49" s="11">
        <v>1859.37</v>
      </c>
    </row>
    <row r="50" spans="1:21" ht="20.399999999999999" x14ac:dyDescent="0.3">
      <c r="A50" s="19">
        <v>202508</v>
      </c>
      <c r="B50" s="8" t="s">
        <v>7</v>
      </c>
      <c r="C50" s="8" t="s">
        <v>645</v>
      </c>
      <c r="D50" s="8" t="s">
        <v>62</v>
      </c>
      <c r="E50" s="8" t="s">
        <v>62</v>
      </c>
      <c r="F50" s="8" t="s">
        <v>61</v>
      </c>
      <c r="G50" s="8" t="s">
        <v>125</v>
      </c>
      <c r="H50" s="8" t="s">
        <v>764</v>
      </c>
      <c r="I50" s="8" t="s">
        <v>763</v>
      </c>
      <c r="J50" s="8" t="s">
        <v>57</v>
      </c>
      <c r="K50" s="8" t="s">
        <v>56</v>
      </c>
      <c r="L50" s="8" t="s">
        <v>55</v>
      </c>
      <c r="M50" s="18">
        <v>45658</v>
      </c>
      <c r="N50" s="18">
        <v>45717</v>
      </c>
      <c r="O50" s="8" t="s">
        <v>454</v>
      </c>
      <c r="P50" s="8" t="s">
        <v>17</v>
      </c>
      <c r="Q50" s="8" t="s">
        <v>589</v>
      </c>
      <c r="R50" s="8" t="str">
        <f t="shared" si="0"/>
        <v>252100A</v>
      </c>
      <c r="S50" s="8" t="str">
        <f>IFERROR(VLOOKUP(R50,'UNSG Projects'!$C$8:$D$305,2,FALSE),0)</f>
        <v>Mains - Blanket - King</v>
      </c>
      <c r="T50" s="8" t="s">
        <v>588</v>
      </c>
      <c r="U50" s="11">
        <v>2194.89</v>
      </c>
    </row>
    <row r="51" spans="1:21" ht="20.399999999999999" x14ac:dyDescent="0.3">
      <c r="A51" s="19">
        <v>202508</v>
      </c>
      <c r="B51" s="8" t="s">
        <v>7</v>
      </c>
      <c r="C51" s="8" t="s">
        <v>645</v>
      </c>
      <c r="D51" s="8" t="s">
        <v>62</v>
      </c>
      <c r="E51" s="8" t="s">
        <v>62</v>
      </c>
      <c r="F51" s="8" t="s">
        <v>61</v>
      </c>
      <c r="G51" s="8" t="s">
        <v>125</v>
      </c>
      <c r="H51" s="8" t="s">
        <v>764</v>
      </c>
      <c r="I51" s="8" t="s">
        <v>763</v>
      </c>
      <c r="J51" s="8" t="s">
        <v>57</v>
      </c>
      <c r="K51" s="8" t="s">
        <v>56</v>
      </c>
      <c r="L51" s="8" t="s">
        <v>55</v>
      </c>
      <c r="M51" s="18">
        <v>45658</v>
      </c>
      <c r="N51" s="18">
        <v>45717</v>
      </c>
      <c r="O51" s="8" t="s">
        <v>454</v>
      </c>
      <c r="P51" s="8" t="s">
        <v>17</v>
      </c>
      <c r="Q51" s="8" t="s">
        <v>587</v>
      </c>
      <c r="R51" s="8" t="str">
        <f t="shared" si="0"/>
        <v>252100A</v>
      </c>
      <c r="S51" s="8" t="str">
        <f>IFERROR(VLOOKUP(R51,'UNSG Projects'!$C$8:$D$305,2,FALSE),0)</f>
        <v>Mains - Blanket - King</v>
      </c>
      <c r="T51" s="8" t="s">
        <v>586</v>
      </c>
      <c r="U51" s="11">
        <v>1886.24</v>
      </c>
    </row>
    <row r="52" spans="1:21" ht="20.399999999999999" x14ac:dyDescent="0.3">
      <c r="A52" s="19">
        <v>202508</v>
      </c>
      <c r="B52" s="8" t="s">
        <v>7</v>
      </c>
      <c r="C52" s="8" t="s">
        <v>645</v>
      </c>
      <c r="D52" s="8" t="s">
        <v>62</v>
      </c>
      <c r="E52" s="8" t="s">
        <v>62</v>
      </c>
      <c r="F52" s="8" t="s">
        <v>61</v>
      </c>
      <c r="G52" s="8" t="s">
        <v>125</v>
      </c>
      <c r="H52" s="8" t="s">
        <v>764</v>
      </c>
      <c r="I52" s="8" t="s">
        <v>763</v>
      </c>
      <c r="J52" s="8" t="s">
        <v>57</v>
      </c>
      <c r="K52" s="8" t="s">
        <v>56</v>
      </c>
      <c r="L52" s="8" t="s">
        <v>55</v>
      </c>
      <c r="M52" s="18">
        <v>45658</v>
      </c>
      <c r="N52" s="18">
        <v>45717</v>
      </c>
      <c r="O52" s="8" t="s">
        <v>454</v>
      </c>
      <c r="P52" s="8" t="s">
        <v>17</v>
      </c>
      <c r="Q52" s="8" t="s">
        <v>601</v>
      </c>
      <c r="R52" s="8" t="str">
        <f t="shared" si="0"/>
        <v>252400S</v>
      </c>
      <c r="S52" s="8" t="str">
        <f>IFERROR(VLOOKUP(R52,'UNSG Projects'!$C$8:$D$305,2,FALSE),0)</f>
        <v>Mains-System Improv-King</v>
      </c>
      <c r="T52" s="8" t="s">
        <v>600</v>
      </c>
      <c r="U52" s="11">
        <v>88347.68</v>
      </c>
    </row>
    <row r="53" spans="1:21" ht="20.399999999999999" x14ac:dyDescent="0.3">
      <c r="A53" s="19">
        <v>202508</v>
      </c>
      <c r="B53" s="8" t="s">
        <v>7</v>
      </c>
      <c r="C53" s="8" t="s">
        <v>645</v>
      </c>
      <c r="D53" s="8" t="s">
        <v>62</v>
      </c>
      <c r="E53" s="8" t="s">
        <v>62</v>
      </c>
      <c r="F53" s="8" t="s">
        <v>61</v>
      </c>
      <c r="G53" s="8" t="s">
        <v>125</v>
      </c>
      <c r="H53" s="8" t="s">
        <v>764</v>
      </c>
      <c r="I53" s="8" t="s">
        <v>763</v>
      </c>
      <c r="J53" s="8" t="s">
        <v>57</v>
      </c>
      <c r="K53" s="8" t="s">
        <v>56</v>
      </c>
      <c r="L53" s="8" t="s">
        <v>55</v>
      </c>
      <c r="M53" s="18">
        <v>45658</v>
      </c>
      <c r="N53" s="18">
        <v>45717</v>
      </c>
      <c r="O53" s="8" t="s">
        <v>454</v>
      </c>
      <c r="P53" s="8" t="s">
        <v>17</v>
      </c>
      <c r="Q53" s="8" t="s">
        <v>595</v>
      </c>
      <c r="R53" s="8" t="str">
        <f t="shared" si="0"/>
        <v>252406S</v>
      </c>
      <c r="S53" s="8" t="str">
        <f>IFERROR(VLOOKUP(R53,'UNSG Projects'!$C$8:$D$305,2,FALSE),0)</f>
        <v>Mains PVC Replacement KNG</v>
      </c>
      <c r="T53" s="8" t="s">
        <v>594</v>
      </c>
      <c r="U53" s="11">
        <v>156379.35</v>
      </c>
    </row>
    <row r="54" spans="1:21" ht="20.399999999999999" x14ac:dyDescent="0.3">
      <c r="A54" s="19">
        <v>202508</v>
      </c>
      <c r="B54" s="8" t="s">
        <v>7</v>
      </c>
      <c r="C54" s="8" t="s">
        <v>645</v>
      </c>
      <c r="D54" s="8" t="s">
        <v>62</v>
      </c>
      <c r="E54" s="8" t="s">
        <v>62</v>
      </c>
      <c r="F54" s="8" t="s">
        <v>61</v>
      </c>
      <c r="G54" s="8" t="s">
        <v>125</v>
      </c>
      <c r="H54" s="8" t="s">
        <v>764</v>
      </c>
      <c r="I54" s="8" t="s">
        <v>763</v>
      </c>
      <c r="J54" s="8" t="s">
        <v>57</v>
      </c>
      <c r="K54" s="8" t="s">
        <v>56</v>
      </c>
      <c r="L54" s="8" t="s">
        <v>55</v>
      </c>
      <c r="M54" s="18">
        <v>45658</v>
      </c>
      <c r="N54" s="18">
        <v>45717</v>
      </c>
      <c r="O54" s="8" t="s">
        <v>454</v>
      </c>
      <c r="P54" s="8" t="s">
        <v>17</v>
      </c>
      <c r="Q54" s="8" t="s">
        <v>599</v>
      </c>
      <c r="R54" s="8" t="str">
        <f t="shared" si="0"/>
        <v>257100A</v>
      </c>
      <c r="S54" s="8" t="str">
        <f>IFERROR(VLOOKUP(R54,'UNSG Projects'!$C$8:$D$305,2,FALSE),0)</f>
        <v>Mains - Blanket - SL</v>
      </c>
      <c r="T54" s="8" t="s">
        <v>598</v>
      </c>
      <c r="U54" s="11">
        <v>12415.41</v>
      </c>
    </row>
    <row r="55" spans="1:21" ht="20.399999999999999" x14ac:dyDescent="0.3">
      <c r="A55" s="19">
        <v>202508</v>
      </c>
      <c r="B55" s="8" t="s">
        <v>7</v>
      </c>
      <c r="C55" s="8" t="s">
        <v>645</v>
      </c>
      <c r="D55" s="8" t="s">
        <v>62</v>
      </c>
      <c r="E55" s="8" t="s">
        <v>62</v>
      </c>
      <c r="F55" s="8" t="s">
        <v>61</v>
      </c>
      <c r="G55" s="8" t="s">
        <v>125</v>
      </c>
      <c r="H55" s="8" t="s">
        <v>764</v>
      </c>
      <c r="I55" s="8" t="s">
        <v>763</v>
      </c>
      <c r="J55" s="8" t="s">
        <v>57</v>
      </c>
      <c r="K55" s="8" t="s">
        <v>56</v>
      </c>
      <c r="L55" s="8" t="s">
        <v>55</v>
      </c>
      <c r="M55" s="18">
        <v>45658</v>
      </c>
      <c r="N55" s="18">
        <v>45717</v>
      </c>
      <c r="O55" s="8" t="s">
        <v>454</v>
      </c>
      <c r="P55" s="8" t="s">
        <v>17</v>
      </c>
      <c r="Q55" s="8" t="s">
        <v>593</v>
      </c>
      <c r="R55" s="8" t="str">
        <f t="shared" si="0"/>
        <v>253100A</v>
      </c>
      <c r="S55" s="8" t="str">
        <f>IFERROR(VLOOKUP(R55,'UNSG Projects'!$C$8:$D$305,2,FALSE),0)</f>
        <v>Mains - Blanket - Pres</v>
      </c>
      <c r="T55" s="8" t="s">
        <v>592</v>
      </c>
      <c r="U55" s="11">
        <v>3074.07</v>
      </c>
    </row>
    <row r="56" spans="1:21" ht="20.399999999999999" x14ac:dyDescent="0.3">
      <c r="A56" s="19">
        <v>202508</v>
      </c>
      <c r="B56" s="8" t="s">
        <v>7</v>
      </c>
      <c r="C56" s="8" t="s">
        <v>645</v>
      </c>
      <c r="D56" s="8" t="s">
        <v>62</v>
      </c>
      <c r="E56" s="8" t="s">
        <v>62</v>
      </c>
      <c r="F56" s="8" t="s">
        <v>61</v>
      </c>
      <c r="G56" s="8" t="s">
        <v>125</v>
      </c>
      <c r="H56" s="8" t="s">
        <v>764</v>
      </c>
      <c r="I56" s="8" t="s">
        <v>763</v>
      </c>
      <c r="J56" s="8" t="s">
        <v>57</v>
      </c>
      <c r="K56" s="8" t="s">
        <v>56</v>
      </c>
      <c r="L56" s="8" t="s">
        <v>55</v>
      </c>
      <c r="M56" s="18">
        <v>45658</v>
      </c>
      <c r="N56" s="18">
        <v>45717</v>
      </c>
      <c r="O56" s="8" t="s">
        <v>454</v>
      </c>
      <c r="P56" s="8" t="s">
        <v>17</v>
      </c>
      <c r="Q56" s="8" t="s">
        <v>411</v>
      </c>
      <c r="R56" s="8" t="str">
        <f t="shared" si="0"/>
        <v>255100A</v>
      </c>
      <c r="S56" s="8" t="str">
        <f>IFERROR(VLOOKUP(R56,'UNSG Projects'!$C$8:$D$305,2,FALSE),0)</f>
        <v>Mains - Blanket - Verde</v>
      </c>
      <c r="T56" s="8" t="s">
        <v>410</v>
      </c>
      <c r="U56" s="11">
        <v>28836.57</v>
      </c>
    </row>
    <row r="57" spans="1:21" ht="20.399999999999999" x14ac:dyDescent="0.3">
      <c r="A57" s="19">
        <v>202508</v>
      </c>
      <c r="B57" s="8" t="s">
        <v>7</v>
      </c>
      <c r="C57" s="8" t="s">
        <v>645</v>
      </c>
      <c r="D57" s="8" t="s">
        <v>62</v>
      </c>
      <c r="E57" s="8" t="s">
        <v>62</v>
      </c>
      <c r="F57" s="8" t="s">
        <v>61</v>
      </c>
      <c r="G57" s="8" t="s">
        <v>125</v>
      </c>
      <c r="H57" s="8" t="s">
        <v>762</v>
      </c>
      <c r="I57" s="8" t="s">
        <v>761</v>
      </c>
      <c r="J57" s="8" t="s">
        <v>93</v>
      </c>
      <c r="K57" s="8" t="s">
        <v>56</v>
      </c>
      <c r="L57" s="8" t="s">
        <v>55</v>
      </c>
      <c r="M57" s="18">
        <v>45658</v>
      </c>
      <c r="N57" s="18">
        <v>45399</v>
      </c>
      <c r="O57" s="8" t="s">
        <v>454</v>
      </c>
      <c r="P57" s="8" t="s">
        <v>17</v>
      </c>
      <c r="Q57" s="8" t="s">
        <v>613</v>
      </c>
      <c r="R57" s="8" t="str">
        <f t="shared" si="0"/>
        <v>252100A</v>
      </c>
      <c r="S57" s="8" t="str">
        <f>IFERROR(VLOOKUP(R57,'UNSG Projects'!$C$8:$D$305,2,FALSE),0)</f>
        <v>Mains - Blanket - King</v>
      </c>
      <c r="T57" s="8" t="s">
        <v>612</v>
      </c>
      <c r="U57" s="11">
        <v>911.28</v>
      </c>
    </row>
    <row r="58" spans="1:21" ht="20.399999999999999" x14ac:dyDescent="0.3">
      <c r="A58" s="19">
        <v>202508</v>
      </c>
      <c r="B58" s="8" t="s">
        <v>7</v>
      </c>
      <c r="C58" s="8" t="s">
        <v>645</v>
      </c>
      <c r="D58" s="8" t="s">
        <v>62</v>
      </c>
      <c r="E58" s="8" t="s">
        <v>62</v>
      </c>
      <c r="F58" s="8" t="s">
        <v>61</v>
      </c>
      <c r="G58" s="8" t="s">
        <v>125</v>
      </c>
      <c r="H58" s="8" t="s">
        <v>762</v>
      </c>
      <c r="I58" s="8" t="s">
        <v>761</v>
      </c>
      <c r="J58" s="8" t="s">
        <v>93</v>
      </c>
      <c r="K58" s="8" t="s">
        <v>56</v>
      </c>
      <c r="L58" s="8" t="s">
        <v>55</v>
      </c>
      <c r="M58" s="18">
        <v>45658</v>
      </c>
      <c r="N58" s="18">
        <v>45672</v>
      </c>
      <c r="O58" s="8" t="s">
        <v>454</v>
      </c>
      <c r="P58" s="8" t="s">
        <v>17</v>
      </c>
      <c r="Q58" s="8" t="s">
        <v>619</v>
      </c>
      <c r="R58" s="8" t="str">
        <f t="shared" si="0"/>
        <v>251500B</v>
      </c>
      <c r="S58" s="8" t="str">
        <f>IFERROR(VLOOKUP(R58,'UNSG Projects'!$C$8:$D$305,2,FALSE),0)</f>
        <v>PI Mains - Flagstaff</v>
      </c>
      <c r="T58" s="8" t="s">
        <v>618</v>
      </c>
      <c r="U58" s="11">
        <v>1933.9</v>
      </c>
    </row>
    <row r="59" spans="1:21" ht="20.399999999999999" x14ac:dyDescent="0.3">
      <c r="A59" s="19">
        <v>202508</v>
      </c>
      <c r="B59" s="8" t="s">
        <v>7</v>
      </c>
      <c r="C59" s="8" t="s">
        <v>645</v>
      </c>
      <c r="D59" s="8" t="s">
        <v>62</v>
      </c>
      <c r="E59" s="8" t="s">
        <v>62</v>
      </c>
      <c r="F59" s="8" t="s">
        <v>61</v>
      </c>
      <c r="G59" s="8" t="s">
        <v>125</v>
      </c>
      <c r="H59" s="8" t="s">
        <v>762</v>
      </c>
      <c r="I59" s="8" t="s">
        <v>761</v>
      </c>
      <c r="J59" s="8" t="s">
        <v>93</v>
      </c>
      <c r="K59" s="8" t="s">
        <v>56</v>
      </c>
      <c r="L59" s="8" t="s">
        <v>55</v>
      </c>
      <c r="M59" s="18">
        <v>45658</v>
      </c>
      <c r="N59" s="18">
        <v>45672</v>
      </c>
      <c r="O59" s="8" t="s">
        <v>454</v>
      </c>
      <c r="P59" s="8" t="s">
        <v>17</v>
      </c>
      <c r="Q59" s="8" t="s">
        <v>615</v>
      </c>
      <c r="R59" s="8" t="str">
        <f t="shared" si="0"/>
        <v>257100A</v>
      </c>
      <c r="S59" s="8" t="str">
        <f>IFERROR(VLOOKUP(R59,'UNSG Projects'!$C$8:$D$305,2,FALSE),0)</f>
        <v>Mains - Blanket - SL</v>
      </c>
      <c r="T59" s="8" t="s">
        <v>614</v>
      </c>
      <c r="U59" s="11">
        <v>3037.09</v>
      </c>
    </row>
    <row r="60" spans="1:21" ht="20.399999999999999" x14ac:dyDescent="0.3">
      <c r="A60" s="19">
        <v>202508</v>
      </c>
      <c r="B60" s="8" t="s">
        <v>7</v>
      </c>
      <c r="C60" s="8" t="s">
        <v>645</v>
      </c>
      <c r="D60" s="8" t="s">
        <v>62</v>
      </c>
      <c r="E60" s="8" t="s">
        <v>62</v>
      </c>
      <c r="F60" s="8" t="s">
        <v>61</v>
      </c>
      <c r="G60" s="8" t="s">
        <v>125</v>
      </c>
      <c r="H60" s="8" t="s">
        <v>762</v>
      </c>
      <c r="I60" s="8" t="s">
        <v>761</v>
      </c>
      <c r="J60" s="8" t="s">
        <v>57</v>
      </c>
      <c r="K60" s="8" t="s">
        <v>56</v>
      </c>
      <c r="L60" s="8" t="s">
        <v>55</v>
      </c>
      <c r="M60" s="18">
        <v>43831</v>
      </c>
      <c r="N60" s="18">
        <v>44093</v>
      </c>
      <c r="O60" s="8" t="s">
        <v>454</v>
      </c>
      <c r="P60" s="8" t="s">
        <v>17</v>
      </c>
      <c r="Q60" s="8" t="s">
        <v>774</v>
      </c>
      <c r="R60" s="8" t="str">
        <f t="shared" si="0"/>
        <v>251101R</v>
      </c>
      <c r="S60" s="8" t="str">
        <f>IFERROR(VLOOKUP(R60,'UNSG Projects'!$C$8:$D$305,2,FALSE),0)</f>
        <v>Mains - Blkt Refunds - Flag</v>
      </c>
      <c r="T60" s="8" t="s">
        <v>773</v>
      </c>
      <c r="U60" s="11">
        <v>-11868</v>
      </c>
    </row>
    <row r="61" spans="1:21" ht="20.399999999999999" x14ac:dyDescent="0.3">
      <c r="A61" s="19">
        <v>202508</v>
      </c>
      <c r="B61" s="8" t="s">
        <v>7</v>
      </c>
      <c r="C61" s="8" t="s">
        <v>645</v>
      </c>
      <c r="D61" s="8" t="s">
        <v>62</v>
      </c>
      <c r="E61" s="8" t="s">
        <v>62</v>
      </c>
      <c r="F61" s="8" t="s">
        <v>61</v>
      </c>
      <c r="G61" s="8" t="s">
        <v>125</v>
      </c>
      <c r="H61" s="8" t="s">
        <v>762</v>
      </c>
      <c r="I61" s="8" t="s">
        <v>761</v>
      </c>
      <c r="J61" s="8" t="s">
        <v>57</v>
      </c>
      <c r="K61" s="8" t="s">
        <v>56</v>
      </c>
      <c r="L61" s="8" t="s">
        <v>55</v>
      </c>
      <c r="M61" s="18">
        <v>45658</v>
      </c>
      <c r="N61" s="18">
        <v>45672</v>
      </c>
      <c r="O61" s="8" t="s">
        <v>454</v>
      </c>
      <c r="P61" s="8" t="s">
        <v>17</v>
      </c>
      <c r="Q61" s="8" t="s">
        <v>734</v>
      </c>
      <c r="R61" s="8" t="str">
        <f t="shared" si="0"/>
        <v>251100A</v>
      </c>
      <c r="S61" s="8" t="str">
        <f>IFERROR(VLOOKUP(R61,'UNSG Projects'!$C$8:$D$305,2,FALSE),0)</f>
        <v>Mains - Blanket - Flag</v>
      </c>
      <c r="T61" s="8" t="s">
        <v>733</v>
      </c>
      <c r="U61" s="11">
        <v>0</v>
      </c>
    </row>
    <row r="62" spans="1:21" ht="20.399999999999999" x14ac:dyDescent="0.3">
      <c r="A62" s="19">
        <v>202508</v>
      </c>
      <c r="B62" s="8" t="s">
        <v>7</v>
      </c>
      <c r="C62" s="8" t="s">
        <v>645</v>
      </c>
      <c r="D62" s="8" t="s">
        <v>62</v>
      </c>
      <c r="E62" s="8" t="s">
        <v>62</v>
      </c>
      <c r="F62" s="8" t="s">
        <v>61</v>
      </c>
      <c r="G62" s="8" t="s">
        <v>125</v>
      </c>
      <c r="H62" s="8" t="s">
        <v>762</v>
      </c>
      <c r="I62" s="8" t="s">
        <v>761</v>
      </c>
      <c r="J62" s="8" t="s">
        <v>57</v>
      </c>
      <c r="K62" s="8" t="s">
        <v>56</v>
      </c>
      <c r="L62" s="8" t="s">
        <v>55</v>
      </c>
      <c r="M62" s="18">
        <v>45658</v>
      </c>
      <c r="N62" s="18">
        <v>45672</v>
      </c>
      <c r="O62" s="8" t="s">
        <v>454</v>
      </c>
      <c r="P62" s="8" t="s">
        <v>17</v>
      </c>
      <c r="Q62" s="8" t="s">
        <v>603</v>
      </c>
      <c r="R62" s="8" t="str">
        <f t="shared" si="0"/>
        <v>252100A</v>
      </c>
      <c r="S62" s="8" t="str">
        <f>IFERROR(VLOOKUP(R62,'UNSG Projects'!$C$8:$D$305,2,FALSE),0)</f>
        <v>Mains - Blanket - King</v>
      </c>
      <c r="T62" s="8" t="s">
        <v>602</v>
      </c>
      <c r="U62" s="11">
        <v>1880.86</v>
      </c>
    </row>
    <row r="63" spans="1:21" ht="20.399999999999999" x14ac:dyDescent="0.3">
      <c r="A63" s="19">
        <v>202508</v>
      </c>
      <c r="B63" s="8" t="s">
        <v>7</v>
      </c>
      <c r="C63" s="8" t="s">
        <v>645</v>
      </c>
      <c r="D63" s="8" t="s">
        <v>62</v>
      </c>
      <c r="E63" s="8" t="s">
        <v>62</v>
      </c>
      <c r="F63" s="8" t="s">
        <v>61</v>
      </c>
      <c r="G63" s="8" t="s">
        <v>125</v>
      </c>
      <c r="H63" s="8" t="s">
        <v>762</v>
      </c>
      <c r="I63" s="8" t="s">
        <v>761</v>
      </c>
      <c r="J63" s="8" t="s">
        <v>57</v>
      </c>
      <c r="K63" s="8" t="s">
        <v>56</v>
      </c>
      <c r="L63" s="8" t="s">
        <v>55</v>
      </c>
      <c r="M63" s="18">
        <v>45658</v>
      </c>
      <c r="N63" s="18">
        <v>45672</v>
      </c>
      <c r="O63" s="8" t="s">
        <v>454</v>
      </c>
      <c r="P63" s="8" t="s">
        <v>17</v>
      </c>
      <c r="Q63" s="8" t="s">
        <v>597</v>
      </c>
      <c r="R63" s="8" t="str">
        <f t="shared" si="0"/>
        <v>253500B</v>
      </c>
      <c r="S63" s="8" t="str">
        <f>IFERROR(VLOOKUP(R63,'UNSG Projects'!$C$8:$D$305,2,FALSE),0)</f>
        <v>PI Mains - Prescott</v>
      </c>
      <c r="T63" s="8" t="s">
        <v>596</v>
      </c>
      <c r="U63" s="11">
        <v>26416.89</v>
      </c>
    </row>
    <row r="64" spans="1:21" ht="20.399999999999999" x14ac:dyDescent="0.3">
      <c r="A64" s="19">
        <v>202508</v>
      </c>
      <c r="B64" s="8" t="s">
        <v>7</v>
      </c>
      <c r="C64" s="8" t="s">
        <v>645</v>
      </c>
      <c r="D64" s="8" t="s">
        <v>62</v>
      </c>
      <c r="E64" s="8" t="s">
        <v>62</v>
      </c>
      <c r="F64" s="8" t="s">
        <v>61</v>
      </c>
      <c r="G64" s="8" t="s">
        <v>125</v>
      </c>
      <c r="H64" s="8" t="s">
        <v>758</v>
      </c>
      <c r="I64" s="8" t="s">
        <v>757</v>
      </c>
      <c r="J64" s="8" t="s">
        <v>57</v>
      </c>
      <c r="K64" s="8" t="s">
        <v>56</v>
      </c>
      <c r="L64" s="8" t="s">
        <v>55</v>
      </c>
      <c r="M64" s="18">
        <v>45658</v>
      </c>
      <c r="N64" s="18">
        <v>45717</v>
      </c>
      <c r="O64" s="8" t="s">
        <v>454</v>
      </c>
      <c r="P64" s="8" t="s">
        <v>17</v>
      </c>
      <c r="Q64" s="8" t="s">
        <v>547</v>
      </c>
      <c r="R64" s="8" t="str">
        <f t="shared" si="0"/>
        <v>251387A</v>
      </c>
      <c r="S64" s="8" t="str">
        <f>IFERROR(VLOOKUP(R64,'UNSG Projects'!$C$8:$D$305,2,FALSE),0)</f>
        <v>Other Distr Equip CP-Bl - Flag</v>
      </c>
      <c r="T64" s="8" t="s">
        <v>546</v>
      </c>
      <c r="U64" s="11">
        <v>829.76</v>
      </c>
    </row>
    <row r="65" spans="1:21" ht="20.399999999999999" x14ac:dyDescent="0.3">
      <c r="A65" s="19">
        <v>202508</v>
      </c>
      <c r="B65" s="8" t="s">
        <v>7</v>
      </c>
      <c r="C65" s="8" t="s">
        <v>645</v>
      </c>
      <c r="D65" s="8" t="s">
        <v>62</v>
      </c>
      <c r="E65" s="8" t="s">
        <v>62</v>
      </c>
      <c r="F65" s="8" t="s">
        <v>61</v>
      </c>
      <c r="G65" s="8" t="s">
        <v>125</v>
      </c>
      <c r="H65" s="8" t="s">
        <v>758</v>
      </c>
      <c r="I65" s="8" t="s">
        <v>757</v>
      </c>
      <c r="J65" s="8" t="s">
        <v>57</v>
      </c>
      <c r="K65" s="8" t="s">
        <v>56</v>
      </c>
      <c r="L65" s="8" t="s">
        <v>55</v>
      </c>
      <c r="M65" s="18">
        <v>45658</v>
      </c>
      <c r="N65" s="18">
        <v>45717</v>
      </c>
      <c r="O65" s="8" t="s">
        <v>454</v>
      </c>
      <c r="P65" s="8" t="s">
        <v>17</v>
      </c>
      <c r="Q65" s="8" t="s">
        <v>479</v>
      </c>
      <c r="R65" s="8" t="str">
        <f t="shared" si="0"/>
        <v>252387A</v>
      </c>
      <c r="S65" s="8" t="str">
        <f>IFERROR(VLOOKUP(R65,'UNSG Projects'!$C$8:$D$305,2,FALSE),0)</f>
        <v>Other Distr Eq CP-Bl - King</v>
      </c>
      <c r="T65" s="8" t="s">
        <v>478</v>
      </c>
      <c r="U65" s="11">
        <v>6295.02</v>
      </c>
    </row>
    <row r="66" spans="1:21" ht="20.399999999999999" x14ac:dyDescent="0.3">
      <c r="A66" s="19">
        <v>202508</v>
      </c>
      <c r="B66" s="8" t="s">
        <v>7</v>
      </c>
      <c r="C66" s="8" t="s">
        <v>645</v>
      </c>
      <c r="D66" s="8" t="s">
        <v>62</v>
      </c>
      <c r="E66" s="8" t="s">
        <v>62</v>
      </c>
      <c r="F66" s="8" t="s">
        <v>61</v>
      </c>
      <c r="G66" s="8" t="s">
        <v>125</v>
      </c>
      <c r="H66" s="8" t="s">
        <v>758</v>
      </c>
      <c r="I66" s="8" t="s">
        <v>757</v>
      </c>
      <c r="J66" s="8" t="s">
        <v>57</v>
      </c>
      <c r="K66" s="8" t="s">
        <v>56</v>
      </c>
      <c r="L66" s="8" t="s">
        <v>55</v>
      </c>
      <c r="M66" s="18">
        <v>45658</v>
      </c>
      <c r="N66" s="18">
        <v>45717</v>
      </c>
      <c r="O66" s="8" t="s">
        <v>454</v>
      </c>
      <c r="P66" s="8" t="s">
        <v>17</v>
      </c>
      <c r="Q66" s="8" t="s">
        <v>500</v>
      </c>
      <c r="R66" s="8" t="str">
        <f t="shared" si="0"/>
        <v>253387A</v>
      </c>
      <c r="S66" s="8" t="str">
        <f>IFERROR(VLOOKUP(R66,'UNSG Projects'!$C$8:$D$305,2,FALSE),0)</f>
        <v>Other Distr Equip CP-Bl-Pres</v>
      </c>
      <c r="T66" s="8" t="s">
        <v>499</v>
      </c>
      <c r="U66" s="11">
        <v>7762.72</v>
      </c>
    </row>
    <row r="67" spans="1:21" ht="20.399999999999999" x14ac:dyDescent="0.3">
      <c r="A67" s="19">
        <v>202508</v>
      </c>
      <c r="B67" s="8" t="s">
        <v>7</v>
      </c>
      <c r="C67" s="8" t="s">
        <v>645</v>
      </c>
      <c r="D67" s="8" t="s">
        <v>62</v>
      </c>
      <c r="E67" s="8" t="s">
        <v>62</v>
      </c>
      <c r="F67" s="8" t="s">
        <v>61</v>
      </c>
      <c r="G67" s="8" t="s">
        <v>125</v>
      </c>
      <c r="H67" s="8" t="s">
        <v>758</v>
      </c>
      <c r="I67" s="8" t="s">
        <v>757</v>
      </c>
      <c r="J67" s="8" t="s">
        <v>57</v>
      </c>
      <c r="K67" s="8" t="s">
        <v>56</v>
      </c>
      <c r="L67" s="8" t="s">
        <v>55</v>
      </c>
      <c r="M67" s="18">
        <v>45658</v>
      </c>
      <c r="N67" s="18">
        <v>45717</v>
      </c>
      <c r="O67" s="8" t="s">
        <v>454</v>
      </c>
      <c r="P67" s="8" t="s">
        <v>17</v>
      </c>
      <c r="Q67" s="8" t="s">
        <v>760</v>
      </c>
      <c r="R67" s="8" t="str">
        <f t="shared" si="0"/>
        <v>255387A</v>
      </c>
      <c r="S67" s="8" t="str">
        <f>IFERROR(VLOOKUP(R67,'UNSG Projects'!$C$8:$D$305,2,FALSE),0)</f>
        <v>Other Distr Eq CP - Bl - Verde</v>
      </c>
      <c r="T67" s="8" t="s">
        <v>759</v>
      </c>
      <c r="U67" s="11">
        <v>-5121.8500000000004</v>
      </c>
    </row>
    <row r="68" spans="1:21" ht="20.399999999999999" x14ac:dyDescent="0.3">
      <c r="A68" s="19">
        <v>202508</v>
      </c>
      <c r="B68" s="8" t="s">
        <v>7</v>
      </c>
      <c r="C68" s="8" t="s">
        <v>645</v>
      </c>
      <c r="D68" s="8" t="s">
        <v>62</v>
      </c>
      <c r="E68" s="8" t="s">
        <v>62</v>
      </c>
      <c r="F68" s="8" t="s">
        <v>61</v>
      </c>
      <c r="G68" s="8" t="s">
        <v>125</v>
      </c>
      <c r="H68" s="8" t="s">
        <v>758</v>
      </c>
      <c r="I68" s="8" t="s">
        <v>757</v>
      </c>
      <c r="J68" s="8" t="s">
        <v>57</v>
      </c>
      <c r="K68" s="8" t="s">
        <v>56</v>
      </c>
      <c r="L68" s="8" t="s">
        <v>55</v>
      </c>
      <c r="M68" s="18">
        <v>45658</v>
      </c>
      <c r="N68" s="18">
        <v>45717</v>
      </c>
      <c r="O68" s="8" t="s">
        <v>454</v>
      </c>
      <c r="P68" s="8" t="s">
        <v>17</v>
      </c>
      <c r="Q68" s="8" t="s">
        <v>533</v>
      </c>
      <c r="R68" s="8" t="str">
        <f t="shared" si="0"/>
        <v>256387A</v>
      </c>
      <c r="S68" s="8" t="str">
        <f>IFERROR(VLOOKUP(R68,'UNSG Projects'!$C$8:$D$305,2,FALSE),0)</f>
        <v>Other Distr Eq CP - Bl - Nog</v>
      </c>
      <c r="T68" s="8" t="s">
        <v>532</v>
      </c>
      <c r="U68" s="11">
        <v>14421.73</v>
      </c>
    </row>
    <row r="69" spans="1:21" ht="20.399999999999999" x14ac:dyDescent="0.3">
      <c r="A69" s="19">
        <v>202508</v>
      </c>
      <c r="B69" s="8" t="s">
        <v>7</v>
      </c>
      <c r="C69" s="8" t="s">
        <v>645</v>
      </c>
      <c r="D69" s="8" t="s">
        <v>62</v>
      </c>
      <c r="E69" s="8" t="s">
        <v>62</v>
      </c>
      <c r="F69" s="8" t="s">
        <v>61</v>
      </c>
      <c r="G69" s="8" t="s">
        <v>125</v>
      </c>
      <c r="H69" s="8" t="s">
        <v>758</v>
      </c>
      <c r="I69" s="8" t="s">
        <v>757</v>
      </c>
      <c r="J69" s="8" t="s">
        <v>57</v>
      </c>
      <c r="K69" s="8" t="s">
        <v>56</v>
      </c>
      <c r="L69" s="8" t="s">
        <v>55</v>
      </c>
      <c r="M69" s="18">
        <v>45658</v>
      </c>
      <c r="N69" s="18">
        <v>45717</v>
      </c>
      <c r="O69" s="8" t="s">
        <v>454</v>
      </c>
      <c r="P69" s="8" t="s">
        <v>17</v>
      </c>
      <c r="Q69" s="8" t="s">
        <v>453</v>
      </c>
      <c r="R69" s="8" t="str">
        <f t="shared" si="0"/>
        <v>257387A</v>
      </c>
      <c r="S69" s="8" t="str">
        <f>IFERROR(VLOOKUP(R69,'UNSG Projects'!$C$8:$D$305,2,FALSE),0)</f>
        <v>Other Distr Equip CP-Bl - SL</v>
      </c>
      <c r="T69" s="8" t="s">
        <v>452</v>
      </c>
      <c r="U69" s="11">
        <v>1206.0999999999999</v>
      </c>
    </row>
    <row r="70" spans="1:21" ht="20.399999999999999" x14ac:dyDescent="0.3">
      <c r="A70" s="19">
        <v>202509</v>
      </c>
      <c r="B70" s="8" t="s">
        <v>7</v>
      </c>
      <c r="C70" s="8" t="s">
        <v>645</v>
      </c>
      <c r="D70" s="8" t="s">
        <v>62</v>
      </c>
      <c r="E70" s="8" t="s">
        <v>62</v>
      </c>
      <c r="F70" s="8" t="s">
        <v>61</v>
      </c>
      <c r="G70" s="8" t="s">
        <v>125</v>
      </c>
      <c r="H70" s="8" t="s">
        <v>764</v>
      </c>
      <c r="I70" s="8" t="s">
        <v>763</v>
      </c>
      <c r="J70" s="8" t="s">
        <v>93</v>
      </c>
      <c r="K70" s="8" t="s">
        <v>56</v>
      </c>
      <c r="L70" s="8" t="s">
        <v>55</v>
      </c>
      <c r="M70" s="18">
        <v>45658</v>
      </c>
      <c r="N70" s="18">
        <v>45717</v>
      </c>
      <c r="O70" s="8" t="s">
        <v>454</v>
      </c>
      <c r="P70" s="8" t="s">
        <v>17</v>
      </c>
      <c r="Q70" s="8" t="s">
        <v>605</v>
      </c>
      <c r="R70" s="8" t="str">
        <f t="shared" si="0"/>
        <v>252100A</v>
      </c>
      <c r="S70" s="8" t="str">
        <f>IFERROR(VLOOKUP(R70,'UNSG Projects'!$C$8:$D$305,2,FALSE),0)</f>
        <v>Mains - Blanket - King</v>
      </c>
      <c r="T70" s="8" t="s">
        <v>604</v>
      </c>
      <c r="U70" s="11">
        <v>33.53</v>
      </c>
    </row>
    <row r="71" spans="1:21" ht="20.399999999999999" x14ac:dyDescent="0.3">
      <c r="A71" s="19">
        <v>202509</v>
      </c>
      <c r="B71" s="8" t="s">
        <v>7</v>
      </c>
      <c r="C71" s="8" t="s">
        <v>645</v>
      </c>
      <c r="D71" s="8" t="s">
        <v>62</v>
      </c>
      <c r="E71" s="8" t="s">
        <v>62</v>
      </c>
      <c r="F71" s="8" t="s">
        <v>61</v>
      </c>
      <c r="G71" s="8" t="s">
        <v>125</v>
      </c>
      <c r="H71" s="8" t="s">
        <v>764</v>
      </c>
      <c r="I71" s="8" t="s">
        <v>763</v>
      </c>
      <c r="J71" s="8" t="s">
        <v>93</v>
      </c>
      <c r="K71" s="8" t="s">
        <v>56</v>
      </c>
      <c r="L71" s="8" t="s">
        <v>55</v>
      </c>
      <c r="M71" s="18">
        <v>45658</v>
      </c>
      <c r="N71" s="18">
        <v>45717</v>
      </c>
      <c r="O71" s="8" t="s">
        <v>454</v>
      </c>
      <c r="P71" s="8" t="s">
        <v>17</v>
      </c>
      <c r="Q71" s="8" t="s">
        <v>585</v>
      </c>
      <c r="R71" s="8" t="str">
        <f t="shared" si="0"/>
        <v>252406S</v>
      </c>
      <c r="S71" s="8" t="str">
        <f>IFERROR(VLOOKUP(R71,'UNSG Projects'!$C$8:$D$305,2,FALSE),0)</f>
        <v>Mains PVC Replacement KNG</v>
      </c>
      <c r="T71" s="8" t="s">
        <v>584</v>
      </c>
      <c r="U71" s="11">
        <v>-2578.2800000000002</v>
      </c>
    </row>
    <row r="72" spans="1:21" ht="20.399999999999999" x14ac:dyDescent="0.3">
      <c r="A72" s="19">
        <v>202509</v>
      </c>
      <c r="B72" s="8" t="s">
        <v>7</v>
      </c>
      <c r="C72" s="8" t="s">
        <v>645</v>
      </c>
      <c r="D72" s="8" t="s">
        <v>62</v>
      </c>
      <c r="E72" s="8" t="s">
        <v>62</v>
      </c>
      <c r="F72" s="8" t="s">
        <v>61</v>
      </c>
      <c r="G72" s="8" t="s">
        <v>125</v>
      </c>
      <c r="H72" s="8" t="s">
        <v>764</v>
      </c>
      <c r="I72" s="8" t="s">
        <v>763</v>
      </c>
      <c r="J72" s="8" t="s">
        <v>93</v>
      </c>
      <c r="K72" s="8" t="s">
        <v>56</v>
      </c>
      <c r="L72" s="8" t="s">
        <v>55</v>
      </c>
      <c r="M72" s="18">
        <v>45658</v>
      </c>
      <c r="N72" s="18">
        <v>45717</v>
      </c>
      <c r="O72" s="8" t="s">
        <v>454</v>
      </c>
      <c r="P72" s="8" t="s">
        <v>17</v>
      </c>
      <c r="Q72" s="8" t="s">
        <v>583</v>
      </c>
      <c r="R72" s="8" t="str">
        <f t="shared" si="0"/>
        <v>252406S</v>
      </c>
      <c r="S72" s="8" t="str">
        <f>IFERROR(VLOOKUP(R72,'UNSG Projects'!$C$8:$D$305,2,FALSE),0)</f>
        <v>Mains PVC Replacement KNG</v>
      </c>
      <c r="T72" s="8" t="s">
        <v>582</v>
      </c>
      <c r="U72" s="11">
        <v>3389.89</v>
      </c>
    </row>
    <row r="73" spans="1:21" ht="20.399999999999999" x14ac:dyDescent="0.3">
      <c r="A73" s="19">
        <v>202509</v>
      </c>
      <c r="B73" s="8" t="s">
        <v>7</v>
      </c>
      <c r="C73" s="8" t="s">
        <v>645</v>
      </c>
      <c r="D73" s="8" t="s">
        <v>62</v>
      </c>
      <c r="E73" s="8" t="s">
        <v>62</v>
      </c>
      <c r="F73" s="8" t="s">
        <v>61</v>
      </c>
      <c r="G73" s="8" t="s">
        <v>125</v>
      </c>
      <c r="H73" s="8" t="s">
        <v>764</v>
      </c>
      <c r="I73" s="8" t="s">
        <v>763</v>
      </c>
      <c r="J73" s="8" t="s">
        <v>93</v>
      </c>
      <c r="K73" s="8" t="s">
        <v>56</v>
      </c>
      <c r="L73" s="8" t="s">
        <v>55</v>
      </c>
      <c r="M73" s="18">
        <v>45658</v>
      </c>
      <c r="N73" s="18">
        <v>45717</v>
      </c>
      <c r="O73" s="8" t="s">
        <v>454</v>
      </c>
      <c r="P73" s="8" t="s">
        <v>17</v>
      </c>
      <c r="Q73" s="8" t="s">
        <v>595</v>
      </c>
      <c r="R73" s="8" t="str">
        <f t="shared" si="0"/>
        <v>252406S</v>
      </c>
      <c r="S73" s="8" t="str">
        <f>IFERROR(VLOOKUP(R73,'UNSG Projects'!$C$8:$D$305,2,FALSE),0)</f>
        <v>Mains PVC Replacement KNG</v>
      </c>
      <c r="T73" s="8" t="s">
        <v>594</v>
      </c>
      <c r="U73" s="11">
        <v>332.5</v>
      </c>
    </row>
    <row r="74" spans="1:21" ht="20.399999999999999" x14ac:dyDescent="0.3">
      <c r="A74" s="19">
        <v>202509</v>
      </c>
      <c r="B74" s="8" t="s">
        <v>7</v>
      </c>
      <c r="C74" s="8" t="s">
        <v>645</v>
      </c>
      <c r="D74" s="8" t="s">
        <v>62</v>
      </c>
      <c r="E74" s="8" t="s">
        <v>62</v>
      </c>
      <c r="F74" s="8" t="s">
        <v>61</v>
      </c>
      <c r="G74" s="8" t="s">
        <v>125</v>
      </c>
      <c r="H74" s="8" t="s">
        <v>764</v>
      </c>
      <c r="I74" s="8" t="s">
        <v>763</v>
      </c>
      <c r="J74" s="8" t="s">
        <v>93</v>
      </c>
      <c r="K74" s="8" t="s">
        <v>56</v>
      </c>
      <c r="L74" s="8" t="s">
        <v>55</v>
      </c>
      <c r="M74" s="18">
        <v>45658</v>
      </c>
      <c r="N74" s="18">
        <v>45825</v>
      </c>
      <c r="O74" s="8" t="s">
        <v>454</v>
      </c>
      <c r="P74" s="8" t="s">
        <v>17</v>
      </c>
      <c r="Q74" s="8" t="s">
        <v>399</v>
      </c>
      <c r="R74" s="8" t="str">
        <f t="shared" ref="R74:R137" si="1">RIGHT(Q74,7)</f>
        <v>251100A</v>
      </c>
      <c r="S74" s="8" t="str">
        <f>IFERROR(VLOOKUP(R74,'UNSG Projects'!$C$8:$D$305,2,FALSE),0)</f>
        <v>Mains - Blanket - Flag</v>
      </c>
      <c r="T74" s="8" t="s">
        <v>398</v>
      </c>
      <c r="U74" s="11">
        <v>451.21</v>
      </c>
    </row>
    <row r="75" spans="1:21" ht="20.399999999999999" x14ac:dyDescent="0.3">
      <c r="A75" s="19">
        <v>202509</v>
      </c>
      <c r="B75" s="8" t="s">
        <v>7</v>
      </c>
      <c r="C75" s="8" t="s">
        <v>645</v>
      </c>
      <c r="D75" s="8" t="s">
        <v>62</v>
      </c>
      <c r="E75" s="8" t="s">
        <v>62</v>
      </c>
      <c r="F75" s="8" t="s">
        <v>61</v>
      </c>
      <c r="G75" s="8" t="s">
        <v>125</v>
      </c>
      <c r="H75" s="8" t="s">
        <v>764</v>
      </c>
      <c r="I75" s="8" t="s">
        <v>763</v>
      </c>
      <c r="J75" s="8" t="s">
        <v>57</v>
      </c>
      <c r="K75" s="8" t="s">
        <v>56</v>
      </c>
      <c r="L75" s="8" t="s">
        <v>55</v>
      </c>
      <c r="M75" s="18">
        <v>45658</v>
      </c>
      <c r="N75" s="18">
        <v>45825</v>
      </c>
      <c r="O75" s="8" t="s">
        <v>454</v>
      </c>
      <c r="P75" s="8" t="s">
        <v>17</v>
      </c>
      <c r="Q75" s="8" t="s">
        <v>301</v>
      </c>
      <c r="R75" s="8" t="str">
        <f t="shared" si="1"/>
        <v>252402S</v>
      </c>
      <c r="S75" s="8" t="str">
        <f>IFERROR(VLOOKUP(R75,'UNSG Projects'!$C$8:$D$305,2,FALSE),0)</f>
        <v>Drisco Pipe Replacement</v>
      </c>
      <c r="T75" s="8" t="s">
        <v>300</v>
      </c>
      <c r="U75" s="11">
        <v>340288.14</v>
      </c>
    </row>
    <row r="76" spans="1:21" ht="20.399999999999999" x14ac:dyDescent="0.3">
      <c r="A76" s="19">
        <v>202509</v>
      </c>
      <c r="B76" s="8" t="s">
        <v>7</v>
      </c>
      <c r="C76" s="8" t="s">
        <v>645</v>
      </c>
      <c r="D76" s="8" t="s">
        <v>62</v>
      </c>
      <c r="E76" s="8" t="s">
        <v>62</v>
      </c>
      <c r="F76" s="8" t="s">
        <v>61</v>
      </c>
      <c r="G76" s="8" t="s">
        <v>125</v>
      </c>
      <c r="H76" s="8" t="s">
        <v>764</v>
      </c>
      <c r="I76" s="8" t="s">
        <v>763</v>
      </c>
      <c r="J76" s="8" t="s">
        <v>57</v>
      </c>
      <c r="K76" s="8" t="s">
        <v>56</v>
      </c>
      <c r="L76" s="8" t="s">
        <v>55</v>
      </c>
      <c r="M76" s="18">
        <v>45658</v>
      </c>
      <c r="N76" s="18">
        <v>45825</v>
      </c>
      <c r="O76" s="8" t="s">
        <v>454</v>
      </c>
      <c r="P76" s="8" t="s">
        <v>17</v>
      </c>
      <c r="Q76" s="8" t="s">
        <v>399</v>
      </c>
      <c r="R76" s="8" t="str">
        <f t="shared" si="1"/>
        <v>251100A</v>
      </c>
      <c r="S76" s="8" t="str">
        <f>IFERROR(VLOOKUP(R76,'UNSG Projects'!$C$8:$D$305,2,FALSE),0)</f>
        <v>Mains - Blanket - Flag</v>
      </c>
      <c r="T76" s="8" t="s">
        <v>398</v>
      </c>
      <c r="U76" s="11">
        <v>18054.310000000001</v>
      </c>
    </row>
    <row r="77" spans="1:21" ht="20.399999999999999" x14ac:dyDescent="0.3">
      <c r="A77" s="19">
        <v>202509</v>
      </c>
      <c r="B77" s="8" t="s">
        <v>7</v>
      </c>
      <c r="C77" s="8" t="s">
        <v>645</v>
      </c>
      <c r="D77" s="8" t="s">
        <v>62</v>
      </c>
      <c r="E77" s="8" t="s">
        <v>62</v>
      </c>
      <c r="F77" s="8" t="s">
        <v>61</v>
      </c>
      <c r="G77" s="8" t="s">
        <v>125</v>
      </c>
      <c r="H77" s="8" t="s">
        <v>764</v>
      </c>
      <c r="I77" s="8" t="s">
        <v>763</v>
      </c>
      <c r="J77" s="8" t="s">
        <v>57</v>
      </c>
      <c r="K77" s="8" t="s">
        <v>56</v>
      </c>
      <c r="L77" s="8" t="s">
        <v>55</v>
      </c>
      <c r="M77" s="18">
        <v>45658</v>
      </c>
      <c r="N77" s="18">
        <v>45825</v>
      </c>
      <c r="O77" s="8" t="s">
        <v>454</v>
      </c>
      <c r="P77" s="8" t="s">
        <v>17</v>
      </c>
      <c r="Q77" s="8" t="s">
        <v>573</v>
      </c>
      <c r="R77" s="8" t="str">
        <f t="shared" si="1"/>
        <v>252100A</v>
      </c>
      <c r="S77" s="8" t="str">
        <f>IFERROR(VLOOKUP(R77,'UNSG Projects'!$C$8:$D$305,2,FALSE),0)</f>
        <v>Mains - Blanket - King</v>
      </c>
      <c r="T77" s="8" t="s">
        <v>572</v>
      </c>
      <c r="U77" s="11">
        <v>2629.53</v>
      </c>
    </row>
    <row r="78" spans="1:21" ht="20.399999999999999" x14ac:dyDescent="0.3">
      <c r="A78" s="19">
        <v>202509</v>
      </c>
      <c r="B78" s="8" t="s">
        <v>7</v>
      </c>
      <c r="C78" s="8" t="s">
        <v>645</v>
      </c>
      <c r="D78" s="8" t="s">
        <v>62</v>
      </c>
      <c r="E78" s="8" t="s">
        <v>62</v>
      </c>
      <c r="F78" s="8" t="s">
        <v>61</v>
      </c>
      <c r="G78" s="8" t="s">
        <v>125</v>
      </c>
      <c r="H78" s="8" t="s">
        <v>764</v>
      </c>
      <c r="I78" s="8" t="s">
        <v>763</v>
      </c>
      <c r="J78" s="8" t="s">
        <v>57</v>
      </c>
      <c r="K78" s="8" t="s">
        <v>56</v>
      </c>
      <c r="L78" s="8" t="s">
        <v>55</v>
      </c>
      <c r="M78" s="18">
        <v>45658</v>
      </c>
      <c r="N78" s="18">
        <v>45825</v>
      </c>
      <c r="O78" s="8" t="s">
        <v>454</v>
      </c>
      <c r="P78" s="8" t="s">
        <v>17</v>
      </c>
      <c r="Q78" s="8" t="s">
        <v>395</v>
      </c>
      <c r="R78" s="8" t="str">
        <f t="shared" si="1"/>
        <v>252100A</v>
      </c>
      <c r="S78" s="8" t="str">
        <f>IFERROR(VLOOKUP(R78,'UNSG Projects'!$C$8:$D$305,2,FALSE),0)</f>
        <v>Mains - Blanket - King</v>
      </c>
      <c r="T78" s="8" t="s">
        <v>394</v>
      </c>
      <c r="U78" s="11">
        <v>115263.87</v>
      </c>
    </row>
    <row r="79" spans="1:21" ht="20.399999999999999" x14ac:dyDescent="0.3">
      <c r="A79" s="19">
        <v>202509</v>
      </c>
      <c r="B79" s="8" t="s">
        <v>7</v>
      </c>
      <c r="C79" s="8" t="s">
        <v>645</v>
      </c>
      <c r="D79" s="8" t="s">
        <v>62</v>
      </c>
      <c r="E79" s="8" t="s">
        <v>62</v>
      </c>
      <c r="F79" s="8" t="s">
        <v>61</v>
      </c>
      <c r="G79" s="8" t="s">
        <v>125</v>
      </c>
      <c r="H79" s="8" t="s">
        <v>764</v>
      </c>
      <c r="I79" s="8" t="s">
        <v>763</v>
      </c>
      <c r="J79" s="8" t="s">
        <v>57</v>
      </c>
      <c r="K79" s="8" t="s">
        <v>56</v>
      </c>
      <c r="L79" s="8" t="s">
        <v>55</v>
      </c>
      <c r="M79" s="18">
        <v>45658</v>
      </c>
      <c r="N79" s="18">
        <v>45825</v>
      </c>
      <c r="O79" s="8" t="s">
        <v>454</v>
      </c>
      <c r="P79" s="8" t="s">
        <v>17</v>
      </c>
      <c r="Q79" s="8" t="s">
        <v>577</v>
      </c>
      <c r="R79" s="8" t="str">
        <f t="shared" si="1"/>
        <v>252406S</v>
      </c>
      <c r="S79" s="8" t="str">
        <f>IFERROR(VLOOKUP(R79,'UNSG Projects'!$C$8:$D$305,2,FALSE),0)</f>
        <v>Mains PVC Replacement KNG</v>
      </c>
      <c r="T79" s="8" t="s">
        <v>576</v>
      </c>
      <c r="U79" s="11">
        <v>184536.58</v>
      </c>
    </row>
    <row r="80" spans="1:21" ht="20.399999999999999" x14ac:dyDescent="0.3">
      <c r="A80" s="19">
        <v>202509</v>
      </c>
      <c r="B80" s="8" t="s">
        <v>7</v>
      </c>
      <c r="C80" s="8" t="s">
        <v>645</v>
      </c>
      <c r="D80" s="8" t="s">
        <v>62</v>
      </c>
      <c r="E80" s="8" t="s">
        <v>62</v>
      </c>
      <c r="F80" s="8" t="s">
        <v>61</v>
      </c>
      <c r="G80" s="8" t="s">
        <v>125</v>
      </c>
      <c r="H80" s="8" t="s">
        <v>764</v>
      </c>
      <c r="I80" s="8" t="s">
        <v>763</v>
      </c>
      <c r="J80" s="8" t="s">
        <v>57</v>
      </c>
      <c r="K80" s="8" t="s">
        <v>56</v>
      </c>
      <c r="L80" s="8" t="s">
        <v>55</v>
      </c>
      <c r="M80" s="18">
        <v>45658</v>
      </c>
      <c r="N80" s="18">
        <v>45825</v>
      </c>
      <c r="O80" s="8" t="s">
        <v>454</v>
      </c>
      <c r="P80" s="8" t="s">
        <v>17</v>
      </c>
      <c r="Q80" s="8" t="s">
        <v>575</v>
      </c>
      <c r="R80" s="8" t="str">
        <f t="shared" si="1"/>
        <v>257100A</v>
      </c>
      <c r="S80" s="8" t="str">
        <f>IFERROR(VLOOKUP(R80,'UNSG Projects'!$C$8:$D$305,2,FALSE),0)</f>
        <v>Mains - Blanket - SL</v>
      </c>
      <c r="T80" s="8" t="s">
        <v>574</v>
      </c>
      <c r="U80" s="11">
        <v>571.54999999999995</v>
      </c>
    </row>
    <row r="81" spans="1:21" ht="20.399999999999999" x14ac:dyDescent="0.3">
      <c r="A81" s="19">
        <v>202509</v>
      </c>
      <c r="B81" s="8" t="s">
        <v>7</v>
      </c>
      <c r="C81" s="8" t="s">
        <v>645</v>
      </c>
      <c r="D81" s="8" t="s">
        <v>62</v>
      </c>
      <c r="E81" s="8" t="s">
        <v>62</v>
      </c>
      <c r="F81" s="8" t="s">
        <v>61</v>
      </c>
      <c r="G81" s="8" t="s">
        <v>125</v>
      </c>
      <c r="H81" s="8" t="s">
        <v>764</v>
      </c>
      <c r="I81" s="8" t="s">
        <v>763</v>
      </c>
      <c r="J81" s="8" t="s">
        <v>57</v>
      </c>
      <c r="K81" s="8" t="s">
        <v>56</v>
      </c>
      <c r="L81" s="8" t="s">
        <v>55</v>
      </c>
      <c r="M81" s="18">
        <v>45658</v>
      </c>
      <c r="N81" s="18">
        <v>45825</v>
      </c>
      <c r="O81" s="8" t="s">
        <v>454</v>
      </c>
      <c r="P81" s="8" t="s">
        <v>17</v>
      </c>
      <c r="Q81" s="8" t="s">
        <v>581</v>
      </c>
      <c r="R81" s="8" t="str">
        <f t="shared" si="1"/>
        <v>253401A</v>
      </c>
      <c r="S81" s="8" t="str">
        <f>IFERROR(VLOOKUP(R81,'UNSG Projects'!$C$8:$D$305,2,FALSE),0)</f>
        <v>Mains - Chino Valley</v>
      </c>
      <c r="T81" s="8" t="s">
        <v>580</v>
      </c>
      <c r="U81" s="11">
        <v>226189.62</v>
      </c>
    </row>
    <row r="82" spans="1:21" ht="20.399999999999999" x14ac:dyDescent="0.3">
      <c r="A82" s="19">
        <v>202509</v>
      </c>
      <c r="B82" s="8" t="s">
        <v>7</v>
      </c>
      <c r="C82" s="8" t="s">
        <v>645</v>
      </c>
      <c r="D82" s="8" t="s">
        <v>62</v>
      </c>
      <c r="E82" s="8" t="s">
        <v>62</v>
      </c>
      <c r="F82" s="8" t="s">
        <v>61</v>
      </c>
      <c r="G82" s="8" t="s">
        <v>125</v>
      </c>
      <c r="H82" s="8" t="s">
        <v>762</v>
      </c>
      <c r="I82" s="8" t="s">
        <v>761</v>
      </c>
      <c r="J82" s="8" t="s">
        <v>57</v>
      </c>
      <c r="K82" s="8" t="s">
        <v>56</v>
      </c>
      <c r="L82" s="8" t="s">
        <v>55</v>
      </c>
      <c r="M82" s="18">
        <v>43831</v>
      </c>
      <c r="N82" s="18">
        <v>44093</v>
      </c>
      <c r="O82" s="8" t="s">
        <v>454</v>
      </c>
      <c r="P82" s="8" t="s">
        <v>17</v>
      </c>
      <c r="Q82" s="8" t="s">
        <v>770</v>
      </c>
      <c r="R82" s="8" t="str">
        <f t="shared" si="1"/>
        <v>252101R</v>
      </c>
      <c r="S82" s="8" t="str">
        <f>IFERROR(VLOOKUP(R82,'UNSG Projects'!$C$8:$D$305,2,FALSE),0)</f>
        <v>Mains - Blkt Refunds - King</v>
      </c>
      <c r="T82" s="8" t="s">
        <v>769</v>
      </c>
      <c r="U82" s="11">
        <v>-4654</v>
      </c>
    </row>
    <row r="83" spans="1:21" ht="20.399999999999999" x14ac:dyDescent="0.3">
      <c r="A83" s="19">
        <v>202509</v>
      </c>
      <c r="B83" s="8" t="s">
        <v>7</v>
      </c>
      <c r="C83" s="8" t="s">
        <v>645</v>
      </c>
      <c r="D83" s="8" t="s">
        <v>62</v>
      </c>
      <c r="E83" s="8" t="s">
        <v>62</v>
      </c>
      <c r="F83" s="8" t="s">
        <v>61</v>
      </c>
      <c r="G83" s="8" t="s">
        <v>125</v>
      </c>
      <c r="H83" s="8" t="s">
        <v>762</v>
      </c>
      <c r="I83" s="8" t="s">
        <v>761</v>
      </c>
      <c r="J83" s="8" t="s">
        <v>57</v>
      </c>
      <c r="K83" s="8" t="s">
        <v>56</v>
      </c>
      <c r="L83" s="8" t="s">
        <v>55</v>
      </c>
      <c r="M83" s="18">
        <v>43831</v>
      </c>
      <c r="N83" s="18">
        <v>44093</v>
      </c>
      <c r="O83" s="8" t="s">
        <v>454</v>
      </c>
      <c r="P83" s="8" t="s">
        <v>17</v>
      </c>
      <c r="Q83" s="8" t="s">
        <v>766</v>
      </c>
      <c r="R83" s="8" t="str">
        <f t="shared" si="1"/>
        <v>257101R</v>
      </c>
      <c r="S83" s="8" t="str">
        <f>IFERROR(VLOOKUP(R83,'UNSG Projects'!$C$8:$D$305,2,FALSE),0)</f>
        <v>Mains - Blanket Refunds - SL</v>
      </c>
      <c r="T83" s="8" t="s">
        <v>765</v>
      </c>
      <c r="U83" s="11">
        <v>-283</v>
      </c>
    </row>
    <row r="84" spans="1:21" ht="20.399999999999999" x14ac:dyDescent="0.3">
      <c r="A84" s="19">
        <v>202509</v>
      </c>
      <c r="B84" s="8" t="s">
        <v>7</v>
      </c>
      <c r="C84" s="8" t="s">
        <v>645</v>
      </c>
      <c r="D84" s="8" t="s">
        <v>62</v>
      </c>
      <c r="E84" s="8" t="s">
        <v>62</v>
      </c>
      <c r="F84" s="8" t="s">
        <v>61</v>
      </c>
      <c r="G84" s="8" t="s">
        <v>125</v>
      </c>
      <c r="H84" s="8" t="s">
        <v>762</v>
      </c>
      <c r="I84" s="8" t="s">
        <v>761</v>
      </c>
      <c r="J84" s="8" t="s">
        <v>57</v>
      </c>
      <c r="K84" s="8" t="s">
        <v>56</v>
      </c>
      <c r="L84" s="8" t="s">
        <v>55</v>
      </c>
      <c r="M84" s="18">
        <v>45658</v>
      </c>
      <c r="N84" s="18">
        <v>45846</v>
      </c>
      <c r="O84" s="8" t="s">
        <v>454</v>
      </c>
      <c r="P84" s="8" t="s">
        <v>17</v>
      </c>
      <c r="Q84" s="8" t="s">
        <v>301</v>
      </c>
      <c r="R84" s="8" t="str">
        <f t="shared" si="1"/>
        <v>252402S</v>
      </c>
      <c r="S84" s="8" t="str">
        <f>IFERROR(VLOOKUP(R84,'UNSG Projects'!$C$8:$D$305,2,FALSE),0)</f>
        <v>Drisco Pipe Replacement</v>
      </c>
      <c r="T84" s="8" t="s">
        <v>300</v>
      </c>
      <c r="U84" s="11">
        <v>0</v>
      </c>
    </row>
    <row r="85" spans="1:21" ht="20.399999999999999" x14ac:dyDescent="0.3">
      <c r="A85" s="19">
        <v>202509</v>
      </c>
      <c r="B85" s="8" t="s">
        <v>7</v>
      </c>
      <c r="C85" s="8" t="s">
        <v>645</v>
      </c>
      <c r="D85" s="8" t="s">
        <v>62</v>
      </c>
      <c r="E85" s="8" t="s">
        <v>62</v>
      </c>
      <c r="F85" s="8" t="s">
        <v>61</v>
      </c>
      <c r="G85" s="8" t="s">
        <v>125</v>
      </c>
      <c r="H85" s="8" t="s">
        <v>762</v>
      </c>
      <c r="I85" s="8" t="s">
        <v>761</v>
      </c>
      <c r="J85" s="8" t="s">
        <v>57</v>
      </c>
      <c r="K85" s="8" t="s">
        <v>56</v>
      </c>
      <c r="L85" s="8" t="s">
        <v>55</v>
      </c>
      <c r="M85" s="18">
        <v>45658</v>
      </c>
      <c r="N85" s="18">
        <v>45846</v>
      </c>
      <c r="O85" s="8" t="s">
        <v>454</v>
      </c>
      <c r="P85" s="8" t="s">
        <v>17</v>
      </c>
      <c r="Q85" s="8" t="s">
        <v>397</v>
      </c>
      <c r="R85" s="8" t="str">
        <f t="shared" si="1"/>
        <v>251100A</v>
      </c>
      <c r="S85" s="8" t="str">
        <f>IFERROR(VLOOKUP(R85,'UNSG Projects'!$C$8:$D$305,2,FALSE),0)</f>
        <v>Mains - Blanket - Flag</v>
      </c>
      <c r="T85" s="8" t="s">
        <v>396</v>
      </c>
      <c r="U85" s="11">
        <v>37343.22</v>
      </c>
    </row>
    <row r="86" spans="1:21" ht="20.399999999999999" x14ac:dyDescent="0.3">
      <c r="A86" s="19">
        <v>202509</v>
      </c>
      <c r="B86" s="8" t="s">
        <v>7</v>
      </c>
      <c r="C86" s="8" t="s">
        <v>645</v>
      </c>
      <c r="D86" s="8" t="s">
        <v>62</v>
      </c>
      <c r="E86" s="8" t="s">
        <v>62</v>
      </c>
      <c r="F86" s="8" t="s">
        <v>61</v>
      </c>
      <c r="G86" s="8" t="s">
        <v>125</v>
      </c>
      <c r="H86" s="8" t="s">
        <v>762</v>
      </c>
      <c r="I86" s="8" t="s">
        <v>761</v>
      </c>
      <c r="J86" s="8" t="s">
        <v>57</v>
      </c>
      <c r="K86" s="8" t="s">
        <v>56</v>
      </c>
      <c r="L86" s="8" t="s">
        <v>55</v>
      </c>
      <c r="M86" s="18">
        <v>45658</v>
      </c>
      <c r="N86" s="18">
        <v>45846</v>
      </c>
      <c r="O86" s="8" t="s">
        <v>454</v>
      </c>
      <c r="P86" s="8" t="s">
        <v>17</v>
      </c>
      <c r="Q86" s="8" t="s">
        <v>571</v>
      </c>
      <c r="R86" s="8" t="str">
        <f t="shared" si="1"/>
        <v>252100A</v>
      </c>
      <c r="S86" s="8" t="str">
        <f>IFERROR(VLOOKUP(R86,'UNSG Projects'!$C$8:$D$305,2,FALSE),0)</f>
        <v>Mains - Blanket - King</v>
      </c>
      <c r="T86" s="8" t="s">
        <v>570</v>
      </c>
      <c r="U86" s="11">
        <v>7319.18</v>
      </c>
    </row>
    <row r="87" spans="1:21" ht="20.399999999999999" x14ac:dyDescent="0.3">
      <c r="A87" s="19">
        <v>202509</v>
      </c>
      <c r="B87" s="8" t="s">
        <v>7</v>
      </c>
      <c r="C87" s="8" t="s">
        <v>645</v>
      </c>
      <c r="D87" s="8" t="s">
        <v>62</v>
      </c>
      <c r="E87" s="8" t="s">
        <v>62</v>
      </c>
      <c r="F87" s="8" t="s">
        <v>61</v>
      </c>
      <c r="G87" s="8" t="s">
        <v>125</v>
      </c>
      <c r="H87" s="8" t="s">
        <v>762</v>
      </c>
      <c r="I87" s="8" t="s">
        <v>761</v>
      </c>
      <c r="J87" s="8" t="s">
        <v>57</v>
      </c>
      <c r="K87" s="8" t="s">
        <v>56</v>
      </c>
      <c r="L87" s="8" t="s">
        <v>55</v>
      </c>
      <c r="M87" s="18">
        <v>45658</v>
      </c>
      <c r="N87" s="18">
        <v>45846</v>
      </c>
      <c r="O87" s="8" t="s">
        <v>454</v>
      </c>
      <c r="P87" s="8" t="s">
        <v>17</v>
      </c>
      <c r="Q87" s="8" t="s">
        <v>375</v>
      </c>
      <c r="R87" s="8" t="str">
        <f t="shared" si="1"/>
        <v>253500B</v>
      </c>
      <c r="S87" s="8" t="str">
        <f>IFERROR(VLOOKUP(R87,'UNSG Projects'!$C$8:$D$305,2,FALSE),0)</f>
        <v>PI Mains - Prescott</v>
      </c>
      <c r="T87" s="8" t="s">
        <v>374</v>
      </c>
      <c r="U87" s="11">
        <v>139660.31</v>
      </c>
    </row>
    <row r="88" spans="1:21" ht="20.399999999999999" x14ac:dyDescent="0.3">
      <c r="A88" s="19">
        <v>202509</v>
      </c>
      <c r="B88" s="8" t="s">
        <v>7</v>
      </c>
      <c r="C88" s="8" t="s">
        <v>645</v>
      </c>
      <c r="D88" s="8" t="s">
        <v>62</v>
      </c>
      <c r="E88" s="8" t="s">
        <v>62</v>
      </c>
      <c r="F88" s="8" t="s">
        <v>61</v>
      </c>
      <c r="G88" s="8" t="s">
        <v>125</v>
      </c>
      <c r="H88" s="8" t="s">
        <v>762</v>
      </c>
      <c r="I88" s="8" t="s">
        <v>761</v>
      </c>
      <c r="J88" s="8" t="s">
        <v>57</v>
      </c>
      <c r="K88" s="8" t="s">
        <v>56</v>
      </c>
      <c r="L88" s="8" t="s">
        <v>55</v>
      </c>
      <c r="M88" s="18">
        <v>45658</v>
      </c>
      <c r="N88" s="18">
        <v>45846</v>
      </c>
      <c r="O88" s="8" t="s">
        <v>454</v>
      </c>
      <c r="P88" s="8" t="s">
        <v>17</v>
      </c>
      <c r="Q88" s="8" t="s">
        <v>579</v>
      </c>
      <c r="R88" s="8" t="str">
        <f t="shared" si="1"/>
        <v>256100A</v>
      </c>
      <c r="S88" s="8" t="str">
        <f>IFERROR(VLOOKUP(R88,'UNSG Projects'!$C$8:$D$305,2,FALSE),0)</f>
        <v>Mains - Blanket - Nog</v>
      </c>
      <c r="T88" s="8" t="s">
        <v>578</v>
      </c>
      <c r="U88" s="11">
        <v>65483.8</v>
      </c>
    </row>
    <row r="89" spans="1:21" ht="20.399999999999999" x14ac:dyDescent="0.3">
      <c r="A89" s="19">
        <v>202509</v>
      </c>
      <c r="B89" s="8" t="s">
        <v>7</v>
      </c>
      <c r="C89" s="8" t="s">
        <v>645</v>
      </c>
      <c r="D89" s="8" t="s">
        <v>62</v>
      </c>
      <c r="E89" s="8" t="s">
        <v>62</v>
      </c>
      <c r="F89" s="8" t="s">
        <v>61</v>
      </c>
      <c r="G89" s="8" t="s">
        <v>125</v>
      </c>
      <c r="H89" s="8" t="s">
        <v>758</v>
      </c>
      <c r="I89" s="8" t="s">
        <v>757</v>
      </c>
      <c r="J89" s="8" t="s">
        <v>57</v>
      </c>
      <c r="K89" s="8" t="s">
        <v>56</v>
      </c>
      <c r="L89" s="8" t="s">
        <v>55</v>
      </c>
      <c r="M89" s="18">
        <v>45658</v>
      </c>
      <c r="N89" s="18">
        <v>45901</v>
      </c>
      <c r="O89" s="8" t="s">
        <v>454</v>
      </c>
      <c r="P89" s="8" t="s">
        <v>17</v>
      </c>
      <c r="Q89" s="8" t="s">
        <v>547</v>
      </c>
      <c r="R89" s="8" t="str">
        <f t="shared" si="1"/>
        <v>251387A</v>
      </c>
      <c r="S89" s="8" t="str">
        <f>IFERROR(VLOOKUP(R89,'UNSG Projects'!$C$8:$D$305,2,FALSE),0)</f>
        <v>Other Distr Equip CP-Bl - Flag</v>
      </c>
      <c r="T89" s="8" t="s">
        <v>546</v>
      </c>
      <c r="U89" s="11">
        <v>227.91</v>
      </c>
    </row>
    <row r="90" spans="1:21" ht="20.399999999999999" x14ac:dyDescent="0.3">
      <c r="A90" s="19">
        <v>202509</v>
      </c>
      <c r="B90" s="8" t="s">
        <v>7</v>
      </c>
      <c r="C90" s="8" t="s">
        <v>645</v>
      </c>
      <c r="D90" s="8" t="s">
        <v>62</v>
      </c>
      <c r="E90" s="8" t="s">
        <v>62</v>
      </c>
      <c r="F90" s="8" t="s">
        <v>61</v>
      </c>
      <c r="G90" s="8" t="s">
        <v>125</v>
      </c>
      <c r="H90" s="8" t="s">
        <v>758</v>
      </c>
      <c r="I90" s="8" t="s">
        <v>757</v>
      </c>
      <c r="J90" s="8" t="s">
        <v>57</v>
      </c>
      <c r="K90" s="8" t="s">
        <v>56</v>
      </c>
      <c r="L90" s="8" t="s">
        <v>55</v>
      </c>
      <c r="M90" s="18">
        <v>45658</v>
      </c>
      <c r="N90" s="18">
        <v>45901</v>
      </c>
      <c r="O90" s="8" t="s">
        <v>454</v>
      </c>
      <c r="P90" s="8" t="s">
        <v>17</v>
      </c>
      <c r="Q90" s="8" t="s">
        <v>479</v>
      </c>
      <c r="R90" s="8" t="str">
        <f t="shared" si="1"/>
        <v>252387A</v>
      </c>
      <c r="S90" s="8" t="str">
        <f>IFERROR(VLOOKUP(R90,'UNSG Projects'!$C$8:$D$305,2,FALSE),0)</f>
        <v>Other Distr Eq CP-Bl - King</v>
      </c>
      <c r="T90" s="8" t="s">
        <v>478</v>
      </c>
      <c r="U90" s="11">
        <v>7510.91</v>
      </c>
    </row>
    <row r="91" spans="1:21" ht="20.399999999999999" x14ac:dyDescent="0.3">
      <c r="A91" s="19">
        <v>202509</v>
      </c>
      <c r="B91" s="8" t="s">
        <v>7</v>
      </c>
      <c r="C91" s="8" t="s">
        <v>645</v>
      </c>
      <c r="D91" s="8" t="s">
        <v>62</v>
      </c>
      <c r="E91" s="8" t="s">
        <v>62</v>
      </c>
      <c r="F91" s="8" t="s">
        <v>61</v>
      </c>
      <c r="G91" s="8" t="s">
        <v>125</v>
      </c>
      <c r="H91" s="8" t="s">
        <v>758</v>
      </c>
      <c r="I91" s="8" t="s">
        <v>757</v>
      </c>
      <c r="J91" s="8" t="s">
        <v>57</v>
      </c>
      <c r="K91" s="8" t="s">
        <v>56</v>
      </c>
      <c r="L91" s="8" t="s">
        <v>55</v>
      </c>
      <c r="M91" s="18">
        <v>45658</v>
      </c>
      <c r="N91" s="18">
        <v>45901</v>
      </c>
      <c r="O91" s="8" t="s">
        <v>454</v>
      </c>
      <c r="P91" s="8" t="s">
        <v>17</v>
      </c>
      <c r="Q91" s="8" t="s">
        <v>500</v>
      </c>
      <c r="R91" s="8" t="str">
        <f t="shared" si="1"/>
        <v>253387A</v>
      </c>
      <c r="S91" s="8" t="str">
        <f>IFERROR(VLOOKUP(R91,'UNSG Projects'!$C$8:$D$305,2,FALSE),0)</f>
        <v>Other Distr Equip CP-Bl-Pres</v>
      </c>
      <c r="T91" s="8" t="s">
        <v>499</v>
      </c>
      <c r="U91" s="11">
        <v>4264.9399999999996</v>
      </c>
    </row>
    <row r="92" spans="1:21" ht="20.399999999999999" x14ac:dyDescent="0.3">
      <c r="A92" s="19">
        <v>202509</v>
      </c>
      <c r="B92" s="8" t="s">
        <v>7</v>
      </c>
      <c r="C92" s="8" t="s">
        <v>645</v>
      </c>
      <c r="D92" s="8" t="s">
        <v>62</v>
      </c>
      <c r="E92" s="8" t="s">
        <v>62</v>
      </c>
      <c r="F92" s="8" t="s">
        <v>61</v>
      </c>
      <c r="G92" s="8" t="s">
        <v>125</v>
      </c>
      <c r="H92" s="8" t="s">
        <v>758</v>
      </c>
      <c r="I92" s="8" t="s">
        <v>757</v>
      </c>
      <c r="J92" s="8" t="s">
        <v>57</v>
      </c>
      <c r="K92" s="8" t="s">
        <v>56</v>
      </c>
      <c r="L92" s="8" t="s">
        <v>55</v>
      </c>
      <c r="M92" s="18">
        <v>45658</v>
      </c>
      <c r="N92" s="18">
        <v>45901</v>
      </c>
      <c r="O92" s="8" t="s">
        <v>454</v>
      </c>
      <c r="P92" s="8" t="s">
        <v>17</v>
      </c>
      <c r="Q92" s="8" t="s">
        <v>533</v>
      </c>
      <c r="R92" s="8" t="str">
        <f t="shared" si="1"/>
        <v>256387A</v>
      </c>
      <c r="S92" s="8" t="str">
        <f>IFERROR(VLOOKUP(R92,'UNSG Projects'!$C$8:$D$305,2,FALSE),0)</f>
        <v>Other Distr Eq CP - Bl - Nog</v>
      </c>
      <c r="T92" s="8" t="s">
        <v>532</v>
      </c>
      <c r="U92" s="11">
        <v>21081.4</v>
      </c>
    </row>
    <row r="93" spans="1:21" ht="20.399999999999999" x14ac:dyDescent="0.3">
      <c r="A93" s="19">
        <v>202509</v>
      </c>
      <c r="B93" s="8" t="s">
        <v>7</v>
      </c>
      <c r="C93" s="8" t="s">
        <v>645</v>
      </c>
      <c r="D93" s="8" t="s">
        <v>62</v>
      </c>
      <c r="E93" s="8" t="s">
        <v>62</v>
      </c>
      <c r="F93" s="8" t="s">
        <v>61</v>
      </c>
      <c r="G93" s="8" t="s">
        <v>125</v>
      </c>
      <c r="H93" s="8" t="s">
        <v>758</v>
      </c>
      <c r="I93" s="8" t="s">
        <v>757</v>
      </c>
      <c r="J93" s="8" t="s">
        <v>57</v>
      </c>
      <c r="K93" s="8" t="s">
        <v>56</v>
      </c>
      <c r="L93" s="8" t="s">
        <v>55</v>
      </c>
      <c r="M93" s="18">
        <v>45658</v>
      </c>
      <c r="N93" s="18">
        <v>45901</v>
      </c>
      <c r="O93" s="8" t="s">
        <v>454</v>
      </c>
      <c r="P93" s="8" t="s">
        <v>17</v>
      </c>
      <c r="Q93" s="8" t="s">
        <v>453</v>
      </c>
      <c r="R93" s="8" t="str">
        <f t="shared" si="1"/>
        <v>257387A</v>
      </c>
      <c r="S93" s="8" t="str">
        <f>IFERROR(VLOOKUP(R93,'UNSG Projects'!$C$8:$D$305,2,FALSE),0)</f>
        <v>Other Distr Equip CP-Bl - SL</v>
      </c>
      <c r="T93" s="8" t="s">
        <v>452</v>
      </c>
      <c r="U93" s="11">
        <v>3353.87</v>
      </c>
    </row>
    <row r="94" spans="1:21" ht="20.399999999999999" x14ac:dyDescent="0.3">
      <c r="A94" s="19">
        <v>202510</v>
      </c>
      <c r="B94" s="8" t="s">
        <v>7</v>
      </c>
      <c r="C94" s="8" t="s">
        <v>645</v>
      </c>
      <c r="D94" s="8" t="s">
        <v>62</v>
      </c>
      <c r="E94" s="8" t="s">
        <v>62</v>
      </c>
      <c r="F94" s="8" t="s">
        <v>61</v>
      </c>
      <c r="G94" s="8" t="s">
        <v>125</v>
      </c>
      <c r="H94" s="8" t="s">
        <v>764</v>
      </c>
      <c r="I94" s="8" t="s">
        <v>763</v>
      </c>
      <c r="J94" s="8" t="s">
        <v>93</v>
      </c>
      <c r="K94" s="8" t="s">
        <v>56</v>
      </c>
      <c r="L94" s="8" t="s">
        <v>55</v>
      </c>
      <c r="M94" s="18">
        <v>45658</v>
      </c>
      <c r="N94" s="18">
        <v>45825</v>
      </c>
      <c r="O94" s="8" t="s">
        <v>454</v>
      </c>
      <c r="P94" s="8" t="s">
        <v>17</v>
      </c>
      <c r="Q94" s="8" t="s">
        <v>399</v>
      </c>
      <c r="R94" s="8" t="str">
        <f t="shared" si="1"/>
        <v>251100A</v>
      </c>
      <c r="S94" s="8" t="str">
        <f>IFERROR(VLOOKUP(R94,'UNSG Projects'!$C$8:$D$305,2,FALSE),0)</f>
        <v>Mains - Blanket - Flag</v>
      </c>
      <c r="T94" s="8" t="s">
        <v>398</v>
      </c>
      <c r="U94" s="11">
        <v>227.35</v>
      </c>
    </row>
    <row r="95" spans="1:21" ht="20.399999999999999" x14ac:dyDescent="0.3">
      <c r="A95" s="19">
        <v>202510</v>
      </c>
      <c r="B95" s="8" t="s">
        <v>7</v>
      </c>
      <c r="C95" s="8" t="s">
        <v>645</v>
      </c>
      <c r="D95" s="8" t="s">
        <v>62</v>
      </c>
      <c r="E95" s="8" t="s">
        <v>62</v>
      </c>
      <c r="F95" s="8" t="s">
        <v>61</v>
      </c>
      <c r="G95" s="8" t="s">
        <v>125</v>
      </c>
      <c r="H95" s="8" t="s">
        <v>764</v>
      </c>
      <c r="I95" s="8" t="s">
        <v>763</v>
      </c>
      <c r="J95" s="8" t="s">
        <v>93</v>
      </c>
      <c r="K95" s="8" t="s">
        <v>56</v>
      </c>
      <c r="L95" s="8" t="s">
        <v>55</v>
      </c>
      <c r="M95" s="18">
        <v>45658</v>
      </c>
      <c r="N95" s="18">
        <v>45825</v>
      </c>
      <c r="O95" s="8" t="s">
        <v>454</v>
      </c>
      <c r="P95" s="8" t="s">
        <v>17</v>
      </c>
      <c r="Q95" s="8" t="s">
        <v>575</v>
      </c>
      <c r="R95" s="8" t="str">
        <f t="shared" si="1"/>
        <v>257100A</v>
      </c>
      <c r="S95" s="8" t="str">
        <f>IFERROR(VLOOKUP(R95,'UNSG Projects'!$C$8:$D$305,2,FALSE),0)</f>
        <v>Mains - Blanket - SL</v>
      </c>
      <c r="T95" s="8" t="s">
        <v>574</v>
      </c>
      <c r="U95" s="11">
        <v>2034.81</v>
      </c>
    </row>
    <row r="96" spans="1:21" ht="20.399999999999999" x14ac:dyDescent="0.3">
      <c r="A96" s="19">
        <v>202510</v>
      </c>
      <c r="B96" s="8" t="s">
        <v>7</v>
      </c>
      <c r="C96" s="8" t="s">
        <v>645</v>
      </c>
      <c r="D96" s="8" t="s">
        <v>62</v>
      </c>
      <c r="E96" s="8" t="s">
        <v>62</v>
      </c>
      <c r="F96" s="8" t="s">
        <v>61</v>
      </c>
      <c r="G96" s="8" t="s">
        <v>125</v>
      </c>
      <c r="H96" s="8" t="s">
        <v>764</v>
      </c>
      <c r="I96" s="8" t="s">
        <v>763</v>
      </c>
      <c r="J96" s="8" t="s">
        <v>57</v>
      </c>
      <c r="K96" s="8" t="s">
        <v>56</v>
      </c>
      <c r="L96" s="8" t="s">
        <v>55</v>
      </c>
      <c r="M96" s="18">
        <v>43831</v>
      </c>
      <c r="N96" s="18">
        <v>44124</v>
      </c>
      <c r="O96" s="8" t="s">
        <v>454</v>
      </c>
      <c r="P96" s="8" t="s">
        <v>17</v>
      </c>
      <c r="Q96" s="8" t="s">
        <v>772</v>
      </c>
      <c r="R96" s="8" t="str">
        <f t="shared" si="1"/>
        <v>255101R</v>
      </c>
      <c r="S96" s="8" t="str">
        <f>IFERROR(VLOOKUP(R96,'UNSG Projects'!$C$8:$D$305,2,FALSE),0)</f>
        <v>Mains - Blkt Refunds- Verde</v>
      </c>
      <c r="T96" s="8" t="s">
        <v>771</v>
      </c>
      <c r="U96" s="11">
        <v>-6458</v>
      </c>
    </row>
    <row r="97" spans="1:21" ht="20.399999999999999" x14ac:dyDescent="0.3">
      <c r="A97" s="19">
        <v>202510</v>
      </c>
      <c r="B97" s="8" t="s">
        <v>7</v>
      </c>
      <c r="C97" s="8" t="s">
        <v>645</v>
      </c>
      <c r="D97" s="8" t="s">
        <v>62</v>
      </c>
      <c r="E97" s="8" t="s">
        <v>62</v>
      </c>
      <c r="F97" s="8" t="s">
        <v>61</v>
      </c>
      <c r="G97" s="8" t="s">
        <v>125</v>
      </c>
      <c r="H97" s="8" t="s">
        <v>764</v>
      </c>
      <c r="I97" s="8" t="s">
        <v>763</v>
      </c>
      <c r="J97" s="8" t="s">
        <v>57</v>
      </c>
      <c r="K97" s="8" t="s">
        <v>56</v>
      </c>
      <c r="L97" s="8" t="s">
        <v>55</v>
      </c>
      <c r="M97" s="18">
        <v>43831</v>
      </c>
      <c r="N97" s="18">
        <v>44124</v>
      </c>
      <c r="O97" s="8" t="s">
        <v>454</v>
      </c>
      <c r="P97" s="8" t="s">
        <v>17</v>
      </c>
      <c r="Q97" s="8" t="s">
        <v>766</v>
      </c>
      <c r="R97" s="8" t="str">
        <f t="shared" si="1"/>
        <v>257101R</v>
      </c>
      <c r="S97" s="8" t="str">
        <f>IFERROR(VLOOKUP(R97,'UNSG Projects'!$C$8:$D$305,2,FALSE),0)</f>
        <v>Mains - Blanket Refunds - SL</v>
      </c>
      <c r="T97" s="8" t="s">
        <v>765</v>
      </c>
      <c r="U97" s="11">
        <v>-301</v>
      </c>
    </row>
    <row r="98" spans="1:21" ht="20.399999999999999" x14ac:dyDescent="0.3">
      <c r="A98" s="19">
        <v>202510</v>
      </c>
      <c r="B98" s="8" t="s">
        <v>7</v>
      </c>
      <c r="C98" s="8" t="s">
        <v>645</v>
      </c>
      <c r="D98" s="8" t="s">
        <v>62</v>
      </c>
      <c r="E98" s="8" t="s">
        <v>62</v>
      </c>
      <c r="F98" s="8" t="s">
        <v>61</v>
      </c>
      <c r="G98" s="8" t="s">
        <v>125</v>
      </c>
      <c r="H98" s="8" t="s">
        <v>764</v>
      </c>
      <c r="I98" s="8" t="s">
        <v>763</v>
      </c>
      <c r="J98" s="8" t="s">
        <v>57</v>
      </c>
      <c r="K98" s="8" t="s">
        <v>56</v>
      </c>
      <c r="L98" s="8" t="s">
        <v>55</v>
      </c>
      <c r="M98" s="18">
        <v>43831</v>
      </c>
      <c r="N98" s="18">
        <v>44124</v>
      </c>
      <c r="O98" s="8" t="s">
        <v>454</v>
      </c>
      <c r="P98" s="8" t="s">
        <v>17</v>
      </c>
      <c r="Q98" s="8" t="s">
        <v>768</v>
      </c>
      <c r="R98" s="8" t="str">
        <f t="shared" si="1"/>
        <v>253101R</v>
      </c>
      <c r="S98" s="8" t="str">
        <f>IFERROR(VLOOKUP(R98,'UNSG Projects'!$C$8:$D$305,2,FALSE),0)</f>
        <v>Mains - Blkt Refunds - Pres</v>
      </c>
      <c r="T98" s="8" t="s">
        <v>767</v>
      </c>
      <c r="U98" s="11">
        <v>-3809</v>
      </c>
    </row>
    <row r="99" spans="1:21" ht="20.399999999999999" x14ac:dyDescent="0.3">
      <c r="A99" s="19">
        <v>202510</v>
      </c>
      <c r="B99" s="8" t="s">
        <v>7</v>
      </c>
      <c r="C99" s="8" t="s">
        <v>645</v>
      </c>
      <c r="D99" s="8" t="s">
        <v>62</v>
      </c>
      <c r="E99" s="8" t="s">
        <v>62</v>
      </c>
      <c r="F99" s="8" t="s">
        <v>61</v>
      </c>
      <c r="G99" s="8" t="s">
        <v>125</v>
      </c>
      <c r="H99" s="8" t="s">
        <v>764</v>
      </c>
      <c r="I99" s="8" t="s">
        <v>763</v>
      </c>
      <c r="J99" s="8" t="s">
        <v>57</v>
      </c>
      <c r="K99" s="8" t="s">
        <v>56</v>
      </c>
      <c r="L99" s="8" t="s">
        <v>55</v>
      </c>
      <c r="M99" s="18">
        <v>45658</v>
      </c>
      <c r="N99" s="18">
        <v>45825</v>
      </c>
      <c r="O99" s="8" t="s">
        <v>454</v>
      </c>
      <c r="P99" s="8" t="s">
        <v>17</v>
      </c>
      <c r="Q99" s="8" t="s">
        <v>301</v>
      </c>
      <c r="R99" s="8" t="str">
        <f t="shared" si="1"/>
        <v>252402S</v>
      </c>
      <c r="S99" s="8" t="str">
        <f>IFERROR(VLOOKUP(R99,'UNSG Projects'!$C$8:$D$305,2,FALSE),0)</f>
        <v>Drisco Pipe Replacement</v>
      </c>
      <c r="T99" s="8" t="s">
        <v>300</v>
      </c>
      <c r="U99" s="11">
        <v>149382.88</v>
      </c>
    </row>
    <row r="100" spans="1:21" ht="20.399999999999999" x14ac:dyDescent="0.3">
      <c r="A100" s="19">
        <v>202510</v>
      </c>
      <c r="B100" s="8" t="s">
        <v>7</v>
      </c>
      <c r="C100" s="8" t="s">
        <v>645</v>
      </c>
      <c r="D100" s="8" t="s">
        <v>62</v>
      </c>
      <c r="E100" s="8" t="s">
        <v>62</v>
      </c>
      <c r="F100" s="8" t="s">
        <v>61</v>
      </c>
      <c r="G100" s="8" t="s">
        <v>125</v>
      </c>
      <c r="H100" s="8" t="s">
        <v>764</v>
      </c>
      <c r="I100" s="8" t="s">
        <v>763</v>
      </c>
      <c r="J100" s="8" t="s">
        <v>57</v>
      </c>
      <c r="K100" s="8" t="s">
        <v>56</v>
      </c>
      <c r="L100" s="8" t="s">
        <v>55</v>
      </c>
      <c r="M100" s="18">
        <v>45658</v>
      </c>
      <c r="N100" s="18">
        <v>45825</v>
      </c>
      <c r="O100" s="8" t="s">
        <v>454</v>
      </c>
      <c r="P100" s="8" t="s">
        <v>17</v>
      </c>
      <c r="Q100" s="8" t="s">
        <v>387</v>
      </c>
      <c r="R100" s="8" t="str">
        <f t="shared" si="1"/>
        <v>251100A</v>
      </c>
      <c r="S100" s="8" t="str">
        <f>IFERROR(VLOOKUP(R100,'UNSG Projects'!$C$8:$D$305,2,FALSE),0)</f>
        <v>Mains - Blanket - Flag</v>
      </c>
      <c r="T100" s="8" t="s">
        <v>386</v>
      </c>
      <c r="U100" s="11">
        <v>87758.43</v>
      </c>
    </row>
    <row r="101" spans="1:21" ht="20.399999999999999" x14ac:dyDescent="0.3">
      <c r="A101" s="19">
        <v>202510</v>
      </c>
      <c r="B101" s="8" t="s">
        <v>7</v>
      </c>
      <c r="C101" s="8" t="s">
        <v>645</v>
      </c>
      <c r="D101" s="8" t="s">
        <v>62</v>
      </c>
      <c r="E101" s="8" t="s">
        <v>62</v>
      </c>
      <c r="F101" s="8" t="s">
        <v>61</v>
      </c>
      <c r="G101" s="8" t="s">
        <v>125</v>
      </c>
      <c r="H101" s="8" t="s">
        <v>764</v>
      </c>
      <c r="I101" s="8" t="s">
        <v>763</v>
      </c>
      <c r="J101" s="8" t="s">
        <v>57</v>
      </c>
      <c r="K101" s="8" t="s">
        <v>56</v>
      </c>
      <c r="L101" s="8" t="s">
        <v>55</v>
      </c>
      <c r="M101" s="18">
        <v>45658</v>
      </c>
      <c r="N101" s="18">
        <v>45825</v>
      </c>
      <c r="O101" s="8" t="s">
        <v>454</v>
      </c>
      <c r="P101" s="8" t="s">
        <v>17</v>
      </c>
      <c r="Q101" s="8" t="s">
        <v>389</v>
      </c>
      <c r="R101" s="8" t="str">
        <f t="shared" si="1"/>
        <v>251100A</v>
      </c>
      <c r="S101" s="8" t="str">
        <f>IFERROR(VLOOKUP(R101,'UNSG Projects'!$C$8:$D$305,2,FALSE),0)</f>
        <v>Mains - Blanket - Flag</v>
      </c>
      <c r="T101" s="8" t="s">
        <v>388</v>
      </c>
      <c r="U101" s="11">
        <v>5586.12</v>
      </c>
    </row>
    <row r="102" spans="1:21" ht="20.399999999999999" x14ac:dyDescent="0.3">
      <c r="A102" s="19">
        <v>202510</v>
      </c>
      <c r="B102" s="8" t="s">
        <v>7</v>
      </c>
      <c r="C102" s="8" t="s">
        <v>645</v>
      </c>
      <c r="D102" s="8" t="s">
        <v>62</v>
      </c>
      <c r="E102" s="8" t="s">
        <v>62</v>
      </c>
      <c r="F102" s="8" t="s">
        <v>61</v>
      </c>
      <c r="G102" s="8" t="s">
        <v>125</v>
      </c>
      <c r="H102" s="8" t="s">
        <v>764</v>
      </c>
      <c r="I102" s="8" t="s">
        <v>763</v>
      </c>
      <c r="J102" s="8" t="s">
        <v>57</v>
      </c>
      <c r="K102" s="8" t="s">
        <v>56</v>
      </c>
      <c r="L102" s="8" t="s">
        <v>55</v>
      </c>
      <c r="M102" s="18">
        <v>45658</v>
      </c>
      <c r="N102" s="18">
        <v>45825</v>
      </c>
      <c r="O102" s="8" t="s">
        <v>454</v>
      </c>
      <c r="P102" s="8" t="s">
        <v>17</v>
      </c>
      <c r="Q102" s="8" t="s">
        <v>391</v>
      </c>
      <c r="R102" s="8" t="str">
        <f t="shared" si="1"/>
        <v>251100A</v>
      </c>
      <c r="S102" s="8" t="str">
        <f>IFERROR(VLOOKUP(R102,'UNSG Projects'!$C$8:$D$305,2,FALSE),0)</f>
        <v>Mains - Blanket - Flag</v>
      </c>
      <c r="T102" s="8" t="s">
        <v>390</v>
      </c>
      <c r="U102" s="11">
        <v>81915.649999999994</v>
      </c>
    </row>
    <row r="103" spans="1:21" ht="20.399999999999999" x14ac:dyDescent="0.3">
      <c r="A103" s="19">
        <v>202510</v>
      </c>
      <c r="B103" s="8" t="s">
        <v>7</v>
      </c>
      <c r="C103" s="8" t="s">
        <v>645</v>
      </c>
      <c r="D103" s="8" t="s">
        <v>62</v>
      </c>
      <c r="E103" s="8" t="s">
        <v>62</v>
      </c>
      <c r="F103" s="8" t="s">
        <v>61</v>
      </c>
      <c r="G103" s="8" t="s">
        <v>125</v>
      </c>
      <c r="H103" s="8" t="s">
        <v>764</v>
      </c>
      <c r="I103" s="8" t="s">
        <v>763</v>
      </c>
      <c r="J103" s="8" t="s">
        <v>57</v>
      </c>
      <c r="K103" s="8" t="s">
        <v>56</v>
      </c>
      <c r="L103" s="8" t="s">
        <v>55</v>
      </c>
      <c r="M103" s="18">
        <v>45658</v>
      </c>
      <c r="N103" s="18">
        <v>45825</v>
      </c>
      <c r="O103" s="8" t="s">
        <v>454</v>
      </c>
      <c r="P103" s="8" t="s">
        <v>17</v>
      </c>
      <c r="Q103" s="8" t="s">
        <v>557</v>
      </c>
      <c r="R103" s="8" t="str">
        <f t="shared" si="1"/>
        <v>251100A</v>
      </c>
      <c r="S103" s="8" t="str">
        <f>IFERROR(VLOOKUP(R103,'UNSG Projects'!$C$8:$D$305,2,FALSE),0)</f>
        <v>Mains - Blanket - Flag</v>
      </c>
      <c r="T103" s="8" t="s">
        <v>556</v>
      </c>
      <c r="U103" s="11">
        <v>12969.64</v>
      </c>
    </row>
    <row r="104" spans="1:21" ht="20.399999999999999" x14ac:dyDescent="0.3">
      <c r="A104" s="19">
        <v>202510</v>
      </c>
      <c r="B104" s="8" t="s">
        <v>7</v>
      </c>
      <c r="C104" s="8" t="s">
        <v>645</v>
      </c>
      <c r="D104" s="8" t="s">
        <v>62</v>
      </c>
      <c r="E104" s="8" t="s">
        <v>62</v>
      </c>
      <c r="F104" s="8" t="s">
        <v>61</v>
      </c>
      <c r="G104" s="8" t="s">
        <v>125</v>
      </c>
      <c r="H104" s="8" t="s">
        <v>764</v>
      </c>
      <c r="I104" s="8" t="s">
        <v>763</v>
      </c>
      <c r="J104" s="8" t="s">
        <v>57</v>
      </c>
      <c r="K104" s="8" t="s">
        <v>56</v>
      </c>
      <c r="L104" s="8" t="s">
        <v>55</v>
      </c>
      <c r="M104" s="18">
        <v>45658</v>
      </c>
      <c r="N104" s="18">
        <v>45825</v>
      </c>
      <c r="O104" s="8" t="s">
        <v>454</v>
      </c>
      <c r="P104" s="8" t="s">
        <v>17</v>
      </c>
      <c r="Q104" s="8" t="s">
        <v>563</v>
      </c>
      <c r="R104" s="8" t="str">
        <f t="shared" si="1"/>
        <v>252100A</v>
      </c>
      <c r="S104" s="8" t="str">
        <f>IFERROR(VLOOKUP(R104,'UNSG Projects'!$C$8:$D$305,2,FALSE),0)</f>
        <v>Mains - Blanket - King</v>
      </c>
      <c r="T104" s="8" t="s">
        <v>562</v>
      </c>
      <c r="U104" s="11">
        <v>2239.73</v>
      </c>
    </row>
    <row r="105" spans="1:21" ht="20.399999999999999" x14ac:dyDescent="0.3">
      <c r="A105" s="19">
        <v>202510</v>
      </c>
      <c r="B105" s="8" t="s">
        <v>7</v>
      </c>
      <c r="C105" s="8" t="s">
        <v>645</v>
      </c>
      <c r="D105" s="8" t="s">
        <v>62</v>
      </c>
      <c r="E105" s="8" t="s">
        <v>62</v>
      </c>
      <c r="F105" s="8" t="s">
        <v>61</v>
      </c>
      <c r="G105" s="8" t="s">
        <v>125</v>
      </c>
      <c r="H105" s="8" t="s">
        <v>764</v>
      </c>
      <c r="I105" s="8" t="s">
        <v>763</v>
      </c>
      <c r="J105" s="8" t="s">
        <v>57</v>
      </c>
      <c r="K105" s="8" t="s">
        <v>56</v>
      </c>
      <c r="L105" s="8" t="s">
        <v>55</v>
      </c>
      <c r="M105" s="18">
        <v>45658</v>
      </c>
      <c r="N105" s="18">
        <v>45825</v>
      </c>
      <c r="O105" s="8" t="s">
        <v>454</v>
      </c>
      <c r="P105" s="8" t="s">
        <v>17</v>
      </c>
      <c r="Q105" s="8" t="s">
        <v>561</v>
      </c>
      <c r="R105" s="8" t="str">
        <f t="shared" si="1"/>
        <v>252100A</v>
      </c>
      <c r="S105" s="8" t="str">
        <f>IFERROR(VLOOKUP(R105,'UNSG Projects'!$C$8:$D$305,2,FALSE),0)</f>
        <v>Mains - Blanket - King</v>
      </c>
      <c r="T105" s="8" t="s">
        <v>560</v>
      </c>
      <c r="U105" s="11">
        <v>3772.98</v>
      </c>
    </row>
    <row r="106" spans="1:21" ht="20.399999999999999" x14ac:dyDescent="0.3">
      <c r="A106" s="19">
        <v>202510</v>
      </c>
      <c r="B106" s="8" t="s">
        <v>7</v>
      </c>
      <c r="C106" s="8" t="s">
        <v>645</v>
      </c>
      <c r="D106" s="8" t="s">
        <v>62</v>
      </c>
      <c r="E106" s="8" t="s">
        <v>62</v>
      </c>
      <c r="F106" s="8" t="s">
        <v>61</v>
      </c>
      <c r="G106" s="8" t="s">
        <v>125</v>
      </c>
      <c r="H106" s="8" t="s">
        <v>764</v>
      </c>
      <c r="I106" s="8" t="s">
        <v>763</v>
      </c>
      <c r="J106" s="8" t="s">
        <v>57</v>
      </c>
      <c r="K106" s="8" t="s">
        <v>56</v>
      </c>
      <c r="L106" s="8" t="s">
        <v>55</v>
      </c>
      <c r="M106" s="18">
        <v>45658</v>
      </c>
      <c r="N106" s="18">
        <v>45825</v>
      </c>
      <c r="O106" s="8" t="s">
        <v>454</v>
      </c>
      <c r="P106" s="8" t="s">
        <v>17</v>
      </c>
      <c r="Q106" s="8" t="s">
        <v>729</v>
      </c>
      <c r="R106" s="8" t="str">
        <f t="shared" si="1"/>
        <v>252406S</v>
      </c>
      <c r="S106" s="8" t="str">
        <f>IFERROR(VLOOKUP(R106,'UNSG Projects'!$C$8:$D$305,2,FALSE),0)</f>
        <v>Mains PVC Replacement KNG</v>
      </c>
      <c r="T106" s="8" t="s">
        <v>728</v>
      </c>
      <c r="U106" s="11">
        <v>0</v>
      </c>
    </row>
    <row r="107" spans="1:21" ht="20.399999999999999" x14ac:dyDescent="0.3">
      <c r="A107" s="19">
        <v>202510</v>
      </c>
      <c r="B107" s="8" t="s">
        <v>7</v>
      </c>
      <c r="C107" s="8" t="s">
        <v>645</v>
      </c>
      <c r="D107" s="8" t="s">
        <v>62</v>
      </c>
      <c r="E107" s="8" t="s">
        <v>62</v>
      </c>
      <c r="F107" s="8" t="s">
        <v>61</v>
      </c>
      <c r="G107" s="8" t="s">
        <v>125</v>
      </c>
      <c r="H107" s="8" t="s">
        <v>764</v>
      </c>
      <c r="I107" s="8" t="s">
        <v>763</v>
      </c>
      <c r="J107" s="8" t="s">
        <v>57</v>
      </c>
      <c r="K107" s="8" t="s">
        <v>56</v>
      </c>
      <c r="L107" s="8" t="s">
        <v>55</v>
      </c>
      <c r="M107" s="18">
        <v>45658</v>
      </c>
      <c r="N107" s="18">
        <v>45825</v>
      </c>
      <c r="O107" s="8" t="s">
        <v>454</v>
      </c>
      <c r="P107" s="8" t="s">
        <v>17</v>
      </c>
      <c r="Q107" s="8" t="s">
        <v>393</v>
      </c>
      <c r="R107" s="8" t="str">
        <f t="shared" si="1"/>
        <v>257100A</v>
      </c>
      <c r="S107" s="8" t="str">
        <f>IFERROR(VLOOKUP(R107,'UNSG Projects'!$C$8:$D$305,2,FALSE),0)</f>
        <v>Mains - Blanket - SL</v>
      </c>
      <c r="T107" s="8" t="s">
        <v>392</v>
      </c>
      <c r="U107" s="11">
        <v>735.07</v>
      </c>
    </row>
    <row r="108" spans="1:21" ht="20.399999999999999" x14ac:dyDescent="0.3">
      <c r="A108" s="19">
        <v>202510</v>
      </c>
      <c r="B108" s="8" t="s">
        <v>7</v>
      </c>
      <c r="C108" s="8" t="s">
        <v>645</v>
      </c>
      <c r="D108" s="8" t="s">
        <v>62</v>
      </c>
      <c r="E108" s="8" t="s">
        <v>62</v>
      </c>
      <c r="F108" s="8" t="s">
        <v>61</v>
      </c>
      <c r="G108" s="8" t="s">
        <v>125</v>
      </c>
      <c r="H108" s="8" t="s">
        <v>764</v>
      </c>
      <c r="I108" s="8" t="s">
        <v>763</v>
      </c>
      <c r="J108" s="8" t="s">
        <v>57</v>
      </c>
      <c r="K108" s="8" t="s">
        <v>56</v>
      </c>
      <c r="L108" s="8" t="s">
        <v>55</v>
      </c>
      <c r="M108" s="18">
        <v>45658</v>
      </c>
      <c r="N108" s="18">
        <v>45825</v>
      </c>
      <c r="O108" s="8" t="s">
        <v>454</v>
      </c>
      <c r="P108" s="8" t="s">
        <v>17</v>
      </c>
      <c r="Q108" s="8" t="s">
        <v>377</v>
      </c>
      <c r="R108" s="8" t="str">
        <f t="shared" si="1"/>
        <v>253100A</v>
      </c>
      <c r="S108" s="8" t="str">
        <f>IFERROR(VLOOKUP(R108,'UNSG Projects'!$C$8:$D$305,2,FALSE),0)</f>
        <v>Mains - Blanket - Pres</v>
      </c>
      <c r="T108" s="8" t="s">
        <v>376</v>
      </c>
      <c r="U108" s="11">
        <v>248138.61</v>
      </c>
    </row>
    <row r="109" spans="1:21" ht="20.399999999999999" x14ac:dyDescent="0.3">
      <c r="A109" s="19">
        <v>202510</v>
      </c>
      <c r="B109" s="8" t="s">
        <v>7</v>
      </c>
      <c r="C109" s="8" t="s">
        <v>645</v>
      </c>
      <c r="D109" s="8" t="s">
        <v>62</v>
      </c>
      <c r="E109" s="8" t="s">
        <v>62</v>
      </c>
      <c r="F109" s="8" t="s">
        <v>61</v>
      </c>
      <c r="G109" s="8" t="s">
        <v>125</v>
      </c>
      <c r="H109" s="8" t="s">
        <v>764</v>
      </c>
      <c r="I109" s="8" t="s">
        <v>763</v>
      </c>
      <c r="J109" s="8" t="s">
        <v>57</v>
      </c>
      <c r="K109" s="8" t="s">
        <v>56</v>
      </c>
      <c r="L109" s="8" t="s">
        <v>55</v>
      </c>
      <c r="M109" s="18">
        <v>45658</v>
      </c>
      <c r="N109" s="18">
        <v>45825</v>
      </c>
      <c r="O109" s="8" t="s">
        <v>454</v>
      </c>
      <c r="P109" s="8" t="s">
        <v>17</v>
      </c>
      <c r="Q109" s="8" t="s">
        <v>385</v>
      </c>
      <c r="R109" s="8" t="str">
        <f t="shared" si="1"/>
        <v>253100A</v>
      </c>
      <c r="S109" s="8" t="str">
        <f>IFERROR(VLOOKUP(R109,'UNSG Projects'!$C$8:$D$305,2,FALSE),0)</f>
        <v>Mains - Blanket - Pres</v>
      </c>
      <c r="T109" s="8" t="s">
        <v>384</v>
      </c>
      <c r="U109" s="11">
        <v>58052.13</v>
      </c>
    </row>
    <row r="110" spans="1:21" ht="20.399999999999999" x14ac:dyDescent="0.3">
      <c r="A110" s="19">
        <v>202510</v>
      </c>
      <c r="B110" s="8" t="s">
        <v>7</v>
      </c>
      <c r="C110" s="8" t="s">
        <v>645</v>
      </c>
      <c r="D110" s="8" t="s">
        <v>62</v>
      </c>
      <c r="E110" s="8" t="s">
        <v>62</v>
      </c>
      <c r="F110" s="8" t="s">
        <v>61</v>
      </c>
      <c r="G110" s="8" t="s">
        <v>125</v>
      </c>
      <c r="H110" s="8" t="s">
        <v>762</v>
      </c>
      <c r="I110" s="8" t="s">
        <v>761</v>
      </c>
      <c r="J110" s="8" t="s">
        <v>93</v>
      </c>
      <c r="K110" s="8" t="s">
        <v>56</v>
      </c>
      <c r="L110" s="8" t="s">
        <v>55</v>
      </c>
      <c r="M110" s="18">
        <v>45658</v>
      </c>
      <c r="N110" s="18">
        <v>45846</v>
      </c>
      <c r="O110" s="8" t="s">
        <v>454</v>
      </c>
      <c r="P110" s="8" t="s">
        <v>17</v>
      </c>
      <c r="Q110" s="8" t="s">
        <v>571</v>
      </c>
      <c r="R110" s="8" t="str">
        <f t="shared" si="1"/>
        <v>252100A</v>
      </c>
      <c r="S110" s="8" t="str">
        <f>IFERROR(VLOOKUP(R110,'UNSG Projects'!$C$8:$D$305,2,FALSE),0)</f>
        <v>Mains - Blanket - King</v>
      </c>
      <c r="T110" s="8" t="s">
        <v>570</v>
      </c>
      <c r="U110" s="11">
        <v>642.49</v>
      </c>
    </row>
    <row r="111" spans="1:21" ht="20.399999999999999" x14ac:dyDescent="0.3">
      <c r="A111" s="19">
        <v>202510</v>
      </c>
      <c r="B111" s="8" t="s">
        <v>7</v>
      </c>
      <c r="C111" s="8" t="s">
        <v>645</v>
      </c>
      <c r="D111" s="8" t="s">
        <v>62</v>
      </c>
      <c r="E111" s="8" t="s">
        <v>62</v>
      </c>
      <c r="F111" s="8" t="s">
        <v>61</v>
      </c>
      <c r="G111" s="8" t="s">
        <v>125</v>
      </c>
      <c r="H111" s="8" t="s">
        <v>762</v>
      </c>
      <c r="I111" s="8" t="s">
        <v>761</v>
      </c>
      <c r="J111" s="8" t="s">
        <v>93</v>
      </c>
      <c r="K111" s="8" t="s">
        <v>56</v>
      </c>
      <c r="L111" s="8" t="s">
        <v>55</v>
      </c>
      <c r="M111" s="18">
        <v>45658</v>
      </c>
      <c r="N111" s="18">
        <v>45846</v>
      </c>
      <c r="O111" s="8" t="s">
        <v>454</v>
      </c>
      <c r="P111" s="8" t="s">
        <v>17</v>
      </c>
      <c r="Q111" s="8" t="s">
        <v>778</v>
      </c>
      <c r="R111" s="8" t="str">
        <f t="shared" si="1"/>
        <v>257100A</v>
      </c>
      <c r="S111" s="8" t="str">
        <f>IFERROR(VLOOKUP(R111,'UNSG Projects'!$C$8:$D$305,2,FALSE),0)</f>
        <v>Mains - Blanket - SL</v>
      </c>
      <c r="T111" s="8" t="s">
        <v>777</v>
      </c>
      <c r="U111" s="11">
        <v>17.27</v>
      </c>
    </row>
    <row r="112" spans="1:21" ht="20.399999999999999" x14ac:dyDescent="0.3">
      <c r="A112" s="19">
        <v>202510</v>
      </c>
      <c r="B112" s="8" t="s">
        <v>7</v>
      </c>
      <c r="C112" s="8" t="s">
        <v>645</v>
      </c>
      <c r="D112" s="8" t="s">
        <v>62</v>
      </c>
      <c r="E112" s="8" t="s">
        <v>62</v>
      </c>
      <c r="F112" s="8" t="s">
        <v>61</v>
      </c>
      <c r="G112" s="8" t="s">
        <v>125</v>
      </c>
      <c r="H112" s="8" t="s">
        <v>762</v>
      </c>
      <c r="I112" s="8" t="s">
        <v>761</v>
      </c>
      <c r="J112" s="8" t="s">
        <v>93</v>
      </c>
      <c r="K112" s="8" t="s">
        <v>56</v>
      </c>
      <c r="L112" s="8" t="s">
        <v>55</v>
      </c>
      <c r="M112" s="18">
        <v>45658</v>
      </c>
      <c r="N112" s="18">
        <v>45846</v>
      </c>
      <c r="O112" s="8" t="s">
        <v>454</v>
      </c>
      <c r="P112" s="8" t="s">
        <v>17</v>
      </c>
      <c r="Q112" s="8" t="s">
        <v>579</v>
      </c>
      <c r="R112" s="8" t="str">
        <f t="shared" si="1"/>
        <v>256100A</v>
      </c>
      <c r="S112" s="8" t="str">
        <f>IFERROR(VLOOKUP(R112,'UNSG Projects'!$C$8:$D$305,2,FALSE),0)</f>
        <v>Mains - Blanket - Nog</v>
      </c>
      <c r="T112" s="8" t="s">
        <v>578</v>
      </c>
      <c r="U112" s="11">
        <v>-68570</v>
      </c>
    </row>
    <row r="113" spans="1:21" ht="20.399999999999999" x14ac:dyDescent="0.3">
      <c r="A113" s="19">
        <v>202510</v>
      </c>
      <c r="B113" s="8" t="s">
        <v>7</v>
      </c>
      <c r="C113" s="8" t="s">
        <v>645</v>
      </c>
      <c r="D113" s="8" t="s">
        <v>62</v>
      </c>
      <c r="E113" s="8" t="s">
        <v>62</v>
      </c>
      <c r="F113" s="8" t="s">
        <v>61</v>
      </c>
      <c r="G113" s="8" t="s">
        <v>125</v>
      </c>
      <c r="H113" s="8" t="s">
        <v>762</v>
      </c>
      <c r="I113" s="8" t="s">
        <v>761</v>
      </c>
      <c r="J113" s="8" t="s">
        <v>57</v>
      </c>
      <c r="K113" s="8" t="s">
        <v>56</v>
      </c>
      <c r="L113" s="8" t="s">
        <v>55</v>
      </c>
      <c r="M113" s="18">
        <v>45658</v>
      </c>
      <c r="N113" s="18">
        <v>45846</v>
      </c>
      <c r="O113" s="8" t="s">
        <v>454</v>
      </c>
      <c r="P113" s="8" t="s">
        <v>17</v>
      </c>
      <c r="Q113" s="8" t="s">
        <v>301</v>
      </c>
      <c r="R113" s="8" t="str">
        <f t="shared" si="1"/>
        <v>252402S</v>
      </c>
      <c r="S113" s="8" t="str">
        <f>IFERROR(VLOOKUP(R113,'UNSG Projects'!$C$8:$D$305,2,FALSE),0)</f>
        <v>Drisco Pipe Replacement</v>
      </c>
      <c r="T113" s="8" t="s">
        <v>300</v>
      </c>
      <c r="U113" s="11">
        <v>0</v>
      </c>
    </row>
    <row r="114" spans="1:21" ht="20.399999999999999" x14ac:dyDescent="0.3">
      <c r="A114" s="19">
        <v>202510</v>
      </c>
      <c r="B114" s="8" t="s">
        <v>7</v>
      </c>
      <c r="C114" s="8" t="s">
        <v>645</v>
      </c>
      <c r="D114" s="8" t="s">
        <v>62</v>
      </c>
      <c r="E114" s="8" t="s">
        <v>62</v>
      </c>
      <c r="F114" s="8" t="s">
        <v>61</v>
      </c>
      <c r="G114" s="8" t="s">
        <v>125</v>
      </c>
      <c r="H114" s="8" t="s">
        <v>762</v>
      </c>
      <c r="I114" s="8" t="s">
        <v>761</v>
      </c>
      <c r="J114" s="8" t="s">
        <v>57</v>
      </c>
      <c r="K114" s="8" t="s">
        <v>56</v>
      </c>
      <c r="L114" s="8" t="s">
        <v>55</v>
      </c>
      <c r="M114" s="18">
        <v>45658</v>
      </c>
      <c r="N114" s="18">
        <v>45846</v>
      </c>
      <c r="O114" s="8" t="s">
        <v>454</v>
      </c>
      <c r="P114" s="8" t="s">
        <v>17</v>
      </c>
      <c r="Q114" s="8" t="s">
        <v>565</v>
      </c>
      <c r="R114" s="8" t="str">
        <f t="shared" si="1"/>
        <v>251500B</v>
      </c>
      <c r="S114" s="8" t="str">
        <f>IFERROR(VLOOKUP(R114,'UNSG Projects'!$C$8:$D$305,2,FALSE),0)</f>
        <v>PI Mains - Flagstaff</v>
      </c>
      <c r="T114" s="8" t="s">
        <v>564</v>
      </c>
      <c r="U114" s="11">
        <v>43504.24</v>
      </c>
    </row>
    <row r="115" spans="1:21" ht="20.399999999999999" x14ac:dyDescent="0.3">
      <c r="A115" s="19">
        <v>202510</v>
      </c>
      <c r="B115" s="8" t="s">
        <v>7</v>
      </c>
      <c r="C115" s="8" t="s">
        <v>645</v>
      </c>
      <c r="D115" s="8" t="s">
        <v>62</v>
      </c>
      <c r="E115" s="8" t="s">
        <v>62</v>
      </c>
      <c r="F115" s="8" t="s">
        <v>61</v>
      </c>
      <c r="G115" s="8" t="s">
        <v>125</v>
      </c>
      <c r="H115" s="8" t="s">
        <v>762</v>
      </c>
      <c r="I115" s="8" t="s">
        <v>761</v>
      </c>
      <c r="J115" s="8" t="s">
        <v>57</v>
      </c>
      <c r="K115" s="8" t="s">
        <v>56</v>
      </c>
      <c r="L115" s="8" t="s">
        <v>55</v>
      </c>
      <c r="M115" s="18">
        <v>45658</v>
      </c>
      <c r="N115" s="18">
        <v>45846</v>
      </c>
      <c r="O115" s="8" t="s">
        <v>454</v>
      </c>
      <c r="P115" s="8" t="s">
        <v>17</v>
      </c>
      <c r="Q115" s="8" t="s">
        <v>559</v>
      </c>
      <c r="R115" s="8" t="str">
        <f t="shared" si="1"/>
        <v>257100A</v>
      </c>
      <c r="S115" s="8" t="str">
        <f>IFERROR(VLOOKUP(R115,'UNSG Projects'!$C$8:$D$305,2,FALSE),0)</f>
        <v>Mains - Blanket - SL</v>
      </c>
      <c r="T115" s="8" t="s">
        <v>558</v>
      </c>
      <c r="U115" s="11">
        <v>2798.07</v>
      </c>
    </row>
    <row r="116" spans="1:21" ht="20.399999999999999" x14ac:dyDescent="0.3">
      <c r="A116" s="19">
        <v>202510</v>
      </c>
      <c r="B116" s="8" t="s">
        <v>7</v>
      </c>
      <c r="C116" s="8" t="s">
        <v>645</v>
      </c>
      <c r="D116" s="8" t="s">
        <v>62</v>
      </c>
      <c r="E116" s="8" t="s">
        <v>62</v>
      </c>
      <c r="F116" s="8" t="s">
        <v>61</v>
      </c>
      <c r="G116" s="8" t="s">
        <v>125</v>
      </c>
      <c r="H116" s="8" t="s">
        <v>762</v>
      </c>
      <c r="I116" s="8" t="s">
        <v>761</v>
      </c>
      <c r="J116" s="8" t="s">
        <v>57</v>
      </c>
      <c r="K116" s="8" t="s">
        <v>56</v>
      </c>
      <c r="L116" s="8" t="s">
        <v>55</v>
      </c>
      <c r="M116" s="18">
        <v>45658</v>
      </c>
      <c r="N116" s="18">
        <v>45846</v>
      </c>
      <c r="O116" s="8" t="s">
        <v>454</v>
      </c>
      <c r="P116" s="8" t="s">
        <v>17</v>
      </c>
      <c r="Q116" s="8" t="s">
        <v>778</v>
      </c>
      <c r="R116" s="8" t="str">
        <f t="shared" si="1"/>
        <v>257100A</v>
      </c>
      <c r="S116" s="8" t="str">
        <f>IFERROR(VLOOKUP(R116,'UNSG Projects'!$C$8:$D$305,2,FALSE),0)</f>
        <v>Mains - Blanket - SL</v>
      </c>
      <c r="T116" s="8" t="s">
        <v>777</v>
      </c>
      <c r="U116" s="11">
        <v>2464.4299999999998</v>
      </c>
    </row>
    <row r="117" spans="1:21" ht="20.399999999999999" x14ac:dyDescent="0.3">
      <c r="A117" s="19">
        <v>202510</v>
      </c>
      <c r="B117" s="8" t="s">
        <v>7</v>
      </c>
      <c r="C117" s="8" t="s">
        <v>645</v>
      </c>
      <c r="D117" s="8" t="s">
        <v>62</v>
      </c>
      <c r="E117" s="8" t="s">
        <v>62</v>
      </c>
      <c r="F117" s="8" t="s">
        <v>61</v>
      </c>
      <c r="G117" s="8" t="s">
        <v>125</v>
      </c>
      <c r="H117" s="8" t="s">
        <v>762</v>
      </c>
      <c r="I117" s="8" t="s">
        <v>761</v>
      </c>
      <c r="J117" s="8" t="s">
        <v>57</v>
      </c>
      <c r="K117" s="8" t="s">
        <v>56</v>
      </c>
      <c r="L117" s="8" t="s">
        <v>55</v>
      </c>
      <c r="M117" s="18">
        <v>45658</v>
      </c>
      <c r="N117" s="18">
        <v>45846</v>
      </c>
      <c r="O117" s="8" t="s">
        <v>454</v>
      </c>
      <c r="P117" s="8" t="s">
        <v>17</v>
      </c>
      <c r="Q117" s="8" t="s">
        <v>569</v>
      </c>
      <c r="R117" s="8" t="str">
        <f t="shared" si="1"/>
        <v>253100A</v>
      </c>
      <c r="S117" s="8" t="str">
        <f>IFERROR(VLOOKUP(R117,'UNSG Projects'!$C$8:$D$305,2,FALSE),0)</f>
        <v>Mains - Blanket - Pres</v>
      </c>
      <c r="T117" s="8" t="s">
        <v>568</v>
      </c>
      <c r="U117" s="11">
        <v>8786.5300000000007</v>
      </c>
    </row>
    <row r="118" spans="1:21" ht="20.399999999999999" x14ac:dyDescent="0.3">
      <c r="A118" s="19">
        <v>202510</v>
      </c>
      <c r="B118" s="8" t="s">
        <v>7</v>
      </c>
      <c r="C118" s="8" t="s">
        <v>645</v>
      </c>
      <c r="D118" s="8" t="s">
        <v>62</v>
      </c>
      <c r="E118" s="8" t="s">
        <v>62</v>
      </c>
      <c r="F118" s="8" t="s">
        <v>61</v>
      </c>
      <c r="G118" s="8" t="s">
        <v>125</v>
      </c>
      <c r="H118" s="8" t="s">
        <v>762</v>
      </c>
      <c r="I118" s="8" t="s">
        <v>761</v>
      </c>
      <c r="J118" s="8" t="s">
        <v>57</v>
      </c>
      <c r="K118" s="8" t="s">
        <v>56</v>
      </c>
      <c r="L118" s="8" t="s">
        <v>55</v>
      </c>
      <c r="M118" s="18">
        <v>45658</v>
      </c>
      <c r="N118" s="18">
        <v>45846</v>
      </c>
      <c r="O118" s="8" t="s">
        <v>454</v>
      </c>
      <c r="P118" s="8" t="s">
        <v>17</v>
      </c>
      <c r="Q118" s="8" t="s">
        <v>567</v>
      </c>
      <c r="R118" s="8" t="str">
        <f t="shared" si="1"/>
        <v>256101A</v>
      </c>
      <c r="S118" s="8" t="str">
        <f>IFERROR(VLOOKUP(R118,'UNSG Projects'!$C$8:$D$305,2,FALSE),0)</f>
        <v>Valve Replacement Nogales</v>
      </c>
      <c r="T118" s="8" t="s">
        <v>566</v>
      </c>
      <c r="U118" s="11">
        <v>6345.86</v>
      </c>
    </row>
    <row r="119" spans="1:21" ht="20.399999999999999" x14ac:dyDescent="0.3">
      <c r="A119" s="19">
        <v>202510</v>
      </c>
      <c r="B119" s="8" t="s">
        <v>7</v>
      </c>
      <c r="C119" s="8" t="s">
        <v>645</v>
      </c>
      <c r="D119" s="8" t="s">
        <v>62</v>
      </c>
      <c r="E119" s="8" t="s">
        <v>62</v>
      </c>
      <c r="F119" s="8" t="s">
        <v>61</v>
      </c>
      <c r="G119" s="8" t="s">
        <v>125</v>
      </c>
      <c r="H119" s="8" t="s">
        <v>758</v>
      </c>
      <c r="I119" s="8" t="s">
        <v>757</v>
      </c>
      <c r="J119" s="8" t="s">
        <v>57</v>
      </c>
      <c r="K119" s="8" t="s">
        <v>56</v>
      </c>
      <c r="L119" s="8" t="s">
        <v>55</v>
      </c>
      <c r="M119" s="18">
        <v>45658</v>
      </c>
      <c r="N119" s="18">
        <v>45901</v>
      </c>
      <c r="O119" s="8" t="s">
        <v>454</v>
      </c>
      <c r="P119" s="8" t="s">
        <v>17</v>
      </c>
      <c r="Q119" s="8" t="s">
        <v>547</v>
      </c>
      <c r="R119" s="8" t="str">
        <f t="shared" si="1"/>
        <v>251387A</v>
      </c>
      <c r="S119" s="8" t="str">
        <f>IFERROR(VLOOKUP(R119,'UNSG Projects'!$C$8:$D$305,2,FALSE),0)</f>
        <v>Other Distr Equip CP-Bl - Flag</v>
      </c>
      <c r="T119" s="8" t="s">
        <v>546</v>
      </c>
      <c r="U119" s="11">
        <v>539.63</v>
      </c>
    </row>
    <row r="120" spans="1:21" ht="20.399999999999999" x14ac:dyDescent="0.3">
      <c r="A120" s="19">
        <v>202510</v>
      </c>
      <c r="B120" s="8" t="s">
        <v>7</v>
      </c>
      <c r="C120" s="8" t="s">
        <v>645</v>
      </c>
      <c r="D120" s="8" t="s">
        <v>62</v>
      </c>
      <c r="E120" s="8" t="s">
        <v>62</v>
      </c>
      <c r="F120" s="8" t="s">
        <v>61</v>
      </c>
      <c r="G120" s="8" t="s">
        <v>125</v>
      </c>
      <c r="H120" s="8" t="s">
        <v>758</v>
      </c>
      <c r="I120" s="8" t="s">
        <v>757</v>
      </c>
      <c r="J120" s="8" t="s">
        <v>57</v>
      </c>
      <c r="K120" s="8" t="s">
        <v>56</v>
      </c>
      <c r="L120" s="8" t="s">
        <v>55</v>
      </c>
      <c r="M120" s="18">
        <v>45658</v>
      </c>
      <c r="N120" s="18">
        <v>45901</v>
      </c>
      <c r="O120" s="8" t="s">
        <v>454</v>
      </c>
      <c r="P120" s="8" t="s">
        <v>17</v>
      </c>
      <c r="Q120" s="8" t="s">
        <v>479</v>
      </c>
      <c r="R120" s="8" t="str">
        <f t="shared" si="1"/>
        <v>252387A</v>
      </c>
      <c r="S120" s="8" t="str">
        <f>IFERROR(VLOOKUP(R120,'UNSG Projects'!$C$8:$D$305,2,FALSE),0)</f>
        <v>Other Distr Eq CP-Bl - King</v>
      </c>
      <c r="T120" s="8" t="s">
        <v>478</v>
      </c>
      <c r="U120" s="11">
        <v>8502.16</v>
      </c>
    </row>
    <row r="121" spans="1:21" ht="20.399999999999999" x14ac:dyDescent="0.3">
      <c r="A121" s="19">
        <v>202510</v>
      </c>
      <c r="B121" s="8" t="s">
        <v>7</v>
      </c>
      <c r="C121" s="8" t="s">
        <v>645</v>
      </c>
      <c r="D121" s="8" t="s">
        <v>62</v>
      </c>
      <c r="E121" s="8" t="s">
        <v>62</v>
      </c>
      <c r="F121" s="8" t="s">
        <v>61</v>
      </c>
      <c r="G121" s="8" t="s">
        <v>125</v>
      </c>
      <c r="H121" s="8" t="s">
        <v>758</v>
      </c>
      <c r="I121" s="8" t="s">
        <v>757</v>
      </c>
      <c r="J121" s="8" t="s">
        <v>57</v>
      </c>
      <c r="K121" s="8" t="s">
        <v>56</v>
      </c>
      <c r="L121" s="8" t="s">
        <v>55</v>
      </c>
      <c r="M121" s="18">
        <v>45658</v>
      </c>
      <c r="N121" s="18">
        <v>45901</v>
      </c>
      <c r="O121" s="8" t="s">
        <v>454</v>
      </c>
      <c r="P121" s="8" t="s">
        <v>17</v>
      </c>
      <c r="Q121" s="8" t="s">
        <v>500</v>
      </c>
      <c r="R121" s="8" t="str">
        <f t="shared" si="1"/>
        <v>253387A</v>
      </c>
      <c r="S121" s="8" t="str">
        <f>IFERROR(VLOOKUP(R121,'UNSG Projects'!$C$8:$D$305,2,FALSE),0)</f>
        <v>Other Distr Equip CP-Bl-Pres</v>
      </c>
      <c r="T121" s="8" t="s">
        <v>499</v>
      </c>
      <c r="U121" s="11">
        <v>1827.03</v>
      </c>
    </row>
    <row r="122" spans="1:21" ht="20.399999999999999" x14ac:dyDescent="0.3">
      <c r="A122" s="19">
        <v>202510</v>
      </c>
      <c r="B122" s="8" t="s">
        <v>7</v>
      </c>
      <c r="C122" s="8" t="s">
        <v>645</v>
      </c>
      <c r="D122" s="8" t="s">
        <v>62</v>
      </c>
      <c r="E122" s="8" t="s">
        <v>62</v>
      </c>
      <c r="F122" s="8" t="s">
        <v>61</v>
      </c>
      <c r="G122" s="8" t="s">
        <v>125</v>
      </c>
      <c r="H122" s="8" t="s">
        <v>758</v>
      </c>
      <c r="I122" s="8" t="s">
        <v>757</v>
      </c>
      <c r="J122" s="8" t="s">
        <v>57</v>
      </c>
      <c r="K122" s="8" t="s">
        <v>56</v>
      </c>
      <c r="L122" s="8" t="s">
        <v>55</v>
      </c>
      <c r="M122" s="18">
        <v>45658</v>
      </c>
      <c r="N122" s="18">
        <v>45901</v>
      </c>
      <c r="O122" s="8" t="s">
        <v>454</v>
      </c>
      <c r="P122" s="8" t="s">
        <v>17</v>
      </c>
      <c r="Q122" s="8" t="s">
        <v>760</v>
      </c>
      <c r="R122" s="8" t="str">
        <f t="shared" si="1"/>
        <v>255387A</v>
      </c>
      <c r="S122" s="8" t="str">
        <f>IFERROR(VLOOKUP(R122,'UNSG Projects'!$C$8:$D$305,2,FALSE),0)</f>
        <v>Other Distr Eq CP - Bl - Verde</v>
      </c>
      <c r="T122" s="8" t="s">
        <v>759</v>
      </c>
      <c r="U122" s="11">
        <v>125.34</v>
      </c>
    </row>
    <row r="123" spans="1:21" ht="20.399999999999999" x14ac:dyDescent="0.3">
      <c r="A123" s="19">
        <v>202510</v>
      </c>
      <c r="B123" s="8" t="s">
        <v>7</v>
      </c>
      <c r="C123" s="8" t="s">
        <v>645</v>
      </c>
      <c r="D123" s="8" t="s">
        <v>62</v>
      </c>
      <c r="E123" s="8" t="s">
        <v>62</v>
      </c>
      <c r="F123" s="8" t="s">
        <v>61</v>
      </c>
      <c r="G123" s="8" t="s">
        <v>125</v>
      </c>
      <c r="H123" s="8" t="s">
        <v>758</v>
      </c>
      <c r="I123" s="8" t="s">
        <v>757</v>
      </c>
      <c r="J123" s="8" t="s">
        <v>57</v>
      </c>
      <c r="K123" s="8" t="s">
        <v>56</v>
      </c>
      <c r="L123" s="8" t="s">
        <v>55</v>
      </c>
      <c r="M123" s="18">
        <v>45658</v>
      </c>
      <c r="N123" s="18">
        <v>45901</v>
      </c>
      <c r="O123" s="8" t="s">
        <v>454</v>
      </c>
      <c r="P123" s="8" t="s">
        <v>17</v>
      </c>
      <c r="Q123" s="8" t="s">
        <v>533</v>
      </c>
      <c r="R123" s="8" t="str">
        <f t="shared" si="1"/>
        <v>256387A</v>
      </c>
      <c r="S123" s="8" t="str">
        <f>IFERROR(VLOOKUP(R123,'UNSG Projects'!$C$8:$D$305,2,FALSE),0)</f>
        <v>Other Distr Eq CP - Bl - Nog</v>
      </c>
      <c r="T123" s="8" t="s">
        <v>532</v>
      </c>
      <c r="U123" s="11">
        <v>10958.87</v>
      </c>
    </row>
    <row r="124" spans="1:21" ht="20.399999999999999" x14ac:dyDescent="0.3">
      <c r="A124" s="19">
        <v>202510</v>
      </c>
      <c r="B124" s="8" t="s">
        <v>7</v>
      </c>
      <c r="C124" s="8" t="s">
        <v>645</v>
      </c>
      <c r="D124" s="8" t="s">
        <v>62</v>
      </c>
      <c r="E124" s="8" t="s">
        <v>62</v>
      </c>
      <c r="F124" s="8" t="s">
        <v>61</v>
      </c>
      <c r="G124" s="8" t="s">
        <v>125</v>
      </c>
      <c r="H124" s="8" t="s">
        <v>758</v>
      </c>
      <c r="I124" s="8" t="s">
        <v>757</v>
      </c>
      <c r="J124" s="8" t="s">
        <v>57</v>
      </c>
      <c r="K124" s="8" t="s">
        <v>56</v>
      </c>
      <c r="L124" s="8" t="s">
        <v>55</v>
      </c>
      <c r="M124" s="18">
        <v>45658</v>
      </c>
      <c r="N124" s="18">
        <v>45901</v>
      </c>
      <c r="O124" s="8" t="s">
        <v>454</v>
      </c>
      <c r="P124" s="8" t="s">
        <v>17</v>
      </c>
      <c r="Q124" s="8" t="s">
        <v>453</v>
      </c>
      <c r="R124" s="8" t="str">
        <f t="shared" si="1"/>
        <v>257387A</v>
      </c>
      <c r="S124" s="8" t="str">
        <f>IFERROR(VLOOKUP(R124,'UNSG Projects'!$C$8:$D$305,2,FALSE),0)</f>
        <v>Other Distr Equip CP-Bl - SL</v>
      </c>
      <c r="T124" s="8" t="s">
        <v>452</v>
      </c>
      <c r="U124" s="11">
        <v>3267.96</v>
      </c>
    </row>
    <row r="125" spans="1:21" ht="20.399999999999999" x14ac:dyDescent="0.3">
      <c r="A125" s="19">
        <v>202511</v>
      </c>
      <c r="B125" s="8" t="s">
        <v>7</v>
      </c>
      <c r="C125" s="8" t="s">
        <v>645</v>
      </c>
      <c r="D125" s="8" t="s">
        <v>62</v>
      </c>
      <c r="E125" s="8" t="s">
        <v>62</v>
      </c>
      <c r="F125" s="8" t="s">
        <v>61</v>
      </c>
      <c r="G125" s="8" t="s">
        <v>125</v>
      </c>
      <c r="H125" s="8" t="s">
        <v>764</v>
      </c>
      <c r="I125" s="8" t="s">
        <v>763</v>
      </c>
      <c r="J125" s="8" t="s">
        <v>93</v>
      </c>
      <c r="K125" s="8" t="s">
        <v>56</v>
      </c>
      <c r="L125" s="8" t="s">
        <v>55</v>
      </c>
      <c r="M125" s="18">
        <v>45658</v>
      </c>
      <c r="N125" s="18">
        <v>45717</v>
      </c>
      <c r="O125" s="8" t="s">
        <v>454</v>
      </c>
      <c r="P125" s="8" t="s">
        <v>17</v>
      </c>
      <c r="Q125" s="8" t="s">
        <v>595</v>
      </c>
      <c r="R125" s="8" t="str">
        <f t="shared" si="1"/>
        <v>252406S</v>
      </c>
      <c r="S125" s="8" t="str">
        <f>IFERROR(VLOOKUP(R125,'UNSG Projects'!$C$8:$D$305,2,FALSE),0)</f>
        <v>Mains PVC Replacement KNG</v>
      </c>
      <c r="T125" s="8" t="s">
        <v>594</v>
      </c>
      <c r="U125" s="11">
        <v>3863.15</v>
      </c>
    </row>
    <row r="126" spans="1:21" ht="20.399999999999999" x14ac:dyDescent="0.3">
      <c r="A126" s="19">
        <v>202511</v>
      </c>
      <c r="B126" s="8" t="s">
        <v>7</v>
      </c>
      <c r="C126" s="8" t="s">
        <v>645</v>
      </c>
      <c r="D126" s="8" t="s">
        <v>62</v>
      </c>
      <c r="E126" s="8" t="s">
        <v>62</v>
      </c>
      <c r="F126" s="8" t="s">
        <v>61</v>
      </c>
      <c r="G126" s="8" t="s">
        <v>125</v>
      </c>
      <c r="H126" s="8" t="s">
        <v>764</v>
      </c>
      <c r="I126" s="8" t="s">
        <v>763</v>
      </c>
      <c r="J126" s="8" t="s">
        <v>93</v>
      </c>
      <c r="K126" s="8" t="s">
        <v>56</v>
      </c>
      <c r="L126" s="8" t="s">
        <v>55</v>
      </c>
      <c r="M126" s="18">
        <v>45658</v>
      </c>
      <c r="N126" s="18">
        <v>45825</v>
      </c>
      <c r="O126" s="8" t="s">
        <v>454</v>
      </c>
      <c r="P126" s="8" t="s">
        <v>17</v>
      </c>
      <c r="Q126" s="8" t="s">
        <v>381</v>
      </c>
      <c r="R126" s="8" t="str">
        <f t="shared" si="1"/>
        <v>252100A</v>
      </c>
      <c r="S126" s="8" t="str">
        <f>IFERROR(VLOOKUP(R126,'UNSG Projects'!$C$8:$D$305,2,FALSE),0)</f>
        <v>Mains - Blanket - King</v>
      </c>
      <c r="T126" s="8" t="s">
        <v>380</v>
      </c>
      <c r="U126" s="11">
        <v>1112.53</v>
      </c>
    </row>
    <row r="127" spans="1:21" ht="20.399999999999999" x14ac:dyDescent="0.3">
      <c r="A127" s="19">
        <v>202511</v>
      </c>
      <c r="B127" s="8" t="s">
        <v>7</v>
      </c>
      <c r="C127" s="8" t="s">
        <v>645</v>
      </c>
      <c r="D127" s="8" t="s">
        <v>62</v>
      </c>
      <c r="E127" s="8" t="s">
        <v>62</v>
      </c>
      <c r="F127" s="8" t="s">
        <v>61</v>
      </c>
      <c r="G127" s="8" t="s">
        <v>125</v>
      </c>
      <c r="H127" s="8" t="s">
        <v>764</v>
      </c>
      <c r="I127" s="8" t="s">
        <v>763</v>
      </c>
      <c r="J127" s="8" t="s">
        <v>93</v>
      </c>
      <c r="K127" s="8" t="s">
        <v>56</v>
      </c>
      <c r="L127" s="8" t="s">
        <v>55</v>
      </c>
      <c r="M127" s="18">
        <v>45658</v>
      </c>
      <c r="N127" s="18">
        <v>45825</v>
      </c>
      <c r="O127" s="8" t="s">
        <v>454</v>
      </c>
      <c r="P127" s="8" t="s">
        <v>17</v>
      </c>
      <c r="Q127" s="8" t="s">
        <v>553</v>
      </c>
      <c r="R127" s="8" t="str">
        <f t="shared" si="1"/>
        <v>252406S</v>
      </c>
      <c r="S127" s="8" t="str">
        <f>IFERROR(VLOOKUP(R127,'UNSG Projects'!$C$8:$D$305,2,FALSE),0)</f>
        <v>Mains PVC Replacement KNG</v>
      </c>
      <c r="T127" s="8" t="s">
        <v>552</v>
      </c>
      <c r="U127" s="11">
        <v>662.56</v>
      </c>
    </row>
    <row r="128" spans="1:21" ht="20.399999999999999" x14ac:dyDescent="0.3">
      <c r="A128" s="19">
        <v>202511</v>
      </c>
      <c r="B128" s="8" t="s">
        <v>7</v>
      </c>
      <c r="C128" s="8" t="s">
        <v>645</v>
      </c>
      <c r="D128" s="8" t="s">
        <v>62</v>
      </c>
      <c r="E128" s="8" t="s">
        <v>62</v>
      </c>
      <c r="F128" s="8" t="s">
        <v>61</v>
      </c>
      <c r="G128" s="8" t="s">
        <v>125</v>
      </c>
      <c r="H128" s="8" t="s">
        <v>764</v>
      </c>
      <c r="I128" s="8" t="s">
        <v>763</v>
      </c>
      <c r="J128" s="8" t="s">
        <v>57</v>
      </c>
      <c r="K128" s="8" t="s">
        <v>56</v>
      </c>
      <c r="L128" s="8" t="s">
        <v>55</v>
      </c>
      <c r="M128" s="18">
        <v>43831</v>
      </c>
      <c r="N128" s="18">
        <v>44124</v>
      </c>
      <c r="O128" s="8" t="s">
        <v>454</v>
      </c>
      <c r="P128" s="8" t="s">
        <v>17</v>
      </c>
      <c r="Q128" s="8" t="s">
        <v>774</v>
      </c>
      <c r="R128" s="8" t="str">
        <f t="shared" si="1"/>
        <v>251101R</v>
      </c>
      <c r="S128" s="8" t="str">
        <f>IFERROR(VLOOKUP(R128,'UNSG Projects'!$C$8:$D$305,2,FALSE),0)</f>
        <v>Mains - Blkt Refunds - Flag</v>
      </c>
      <c r="T128" s="8" t="s">
        <v>773</v>
      </c>
      <c r="U128" s="11">
        <v>-8106</v>
      </c>
    </row>
    <row r="129" spans="1:21" ht="20.399999999999999" x14ac:dyDescent="0.3">
      <c r="A129" s="19">
        <v>202511</v>
      </c>
      <c r="B129" s="8" t="s">
        <v>7</v>
      </c>
      <c r="C129" s="8" t="s">
        <v>645</v>
      </c>
      <c r="D129" s="8" t="s">
        <v>62</v>
      </c>
      <c r="E129" s="8" t="s">
        <v>62</v>
      </c>
      <c r="F129" s="8" t="s">
        <v>61</v>
      </c>
      <c r="G129" s="8" t="s">
        <v>125</v>
      </c>
      <c r="H129" s="8" t="s">
        <v>764</v>
      </c>
      <c r="I129" s="8" t="s">
        <v>763</v>
      </c>
      <c r="J129" s="8" t="s">
        <v>57</v>
      </c>
      <c r="K129" s="8" t="s">
        <v>56</v>
      </c>
      <c r="L129" s="8" t="s">
        <v>55</v>
      </c>
      <c r="M129" s="18">
        <v>43831</v>
      </c>
      <c r="N129" s="18">
        <v>44124</v>
      </c>
      <c r="O129" s="8" t="s">
        <v>454</v>
      </c>
      <c r="P129" s="8" t="s">
        <v>17</v>
      </c>
      <c r="Q129" s="8" t="s">
        <v>770</v>
      </c>
      <c r="R129" s="8" t="str">
        <f t="shared" si="1"/>
        <v>252101R</v>
      </c>
      <c r="S129" s="8" t="str">
        <f>IFERROR(VLOOKUP(R129,'UNSG Projects'!$C$8:$D$305,2,FALSE),0)</f>
        <v>Mains - Blkt Refunds - King</v>
      </c>
      <c r="T129" s="8" t="s">
        <v>769</v>
      </c>
      <c r="U129" s="11">
        <v>-30475</v>
      </c>
    </row>
    <row r="130" spans="1:21" ht="20.399999999999999" x14ac:dyDescent="0.3">
      <c r="A130" s="19">
        <v>202511</v>
      </c>
      <c r="B130" s="8" t="s">
        <v>7</v>
      </c>
      <c r="C130" s="8" t="s">
        <v>645</v>
      </c>
      <c r="D130" s="8" t="s">
        <v>62</v>
      </c>
      <c r="E130" s="8" t="s">
        <v>62</v>
      </c>
      <c r="F130" s="8" t="s">
        <v>61</v>
      </c>
      <c r="G130" s="8" t="s">
        <v>125</v>
      </c>
      <c r="H130" s="8" t="s">
        <v>764</v>
      </c>
      <c r="I130" s="8" t="s">
        <v>763</v>
      </c>
      <c r="J130" s="8" t="s">
        <v>57</v>
      </c>
      <c r="K130" s="8" t="s">
        <v>56</v>
      </c>
      <c r="L130" s="8" t="s">
        <v>55</v>
      </c>
      <c r="M130" s="18">
        <v>45658</v>
      </c>
      <c r="N130" s="18">
        <v>45825</v>
      </c>
      <c r="O130" s="8" t="s">
        <v>454</v>
      </c>
      <c r="P130" s="8" t="s">
        <v>17</v>
      </c>
      <c r="Q130" s="8" t="s">
        <v>379</v>
      </c>
      <c r="R130" s="8" t="str">
        <f t="shared" si="1"/>
        <v>251100A</v>
      </c>
      <c r="S130" s="8" t="str">
        <f>IFERROR(VLOOKUP(R130,'UNSG Projects'!$C$8:$D$305,2,FALSE),0)</f>
        <v>Mains - Blanket - Flag</v>
      </c>
      <c r="T130" s="8" t="s">
        <v>378</v>
      </c>
      <c r="U130" s="11">
        <v>13858.38</v>
      </c>
    </row>
    <row r="131" spans="1:21" ht="20.399999999999999" x14ac:dyDescent="0.3">
      <c r="A131" s="19">
        <v>202511</v>
      </c>
      <c r="B131" s="8" t="s">
        <v>7</v>
      </c>
      <c r="C131" s="8" t="s">
        <v>645</v>
      </c>
      <c r="D131" s="8" t="s">
        <v>62</v>
      </c>
      <c r="E131" s="8" t="s">
        <v>62</v>
      </c>
      <c r="F131" s="8" t="s">
        <v>61</v>
      </c>
      <c r="G131" s="8" t="s">
        <v>125</v>
      </c>
      <c r="H131" s="8" t="s">
        <v>764</v>
      </c>
      <c r="I131" s="8" t="s">
        <v>763</v>
      </c>
      <c r="J131" s="8" t="s">
        <v>57</v>
      </c>
      <c r="K131" s="8" t="s">
        <v>56</v>
      </c>
      <c r="L131" s="8" t="s">
        <v>55</v>
      </c>
      <c r="M131" s="18">
        <v>45658</v>
      </c>
      <c r="N131" s="18">
        <v>45825</v>
      </c>
      <c r="O131" s="8" t="s">
        <v>454</v>
      </c>
      <c r="P131" s="8" t="s">
        <v>17</v>
      </c>
      <c r="Q131" s="8" t="s">
        <v>381</v>
      </c>
      <c r="R131" s="8" t="str">
        <f t="shared" si="1"/>
        <v>252100A</v>
      </c>
      <c r="S131" s="8" t="str">
        <f>IFERROR(VLOOKUP(R131,'UNSG Projects'!$C$8:$D$305,2,FALSE),0)</f>
        <v>Mains - Blanket - King</v>
      </c>
      <c r="T131" s="8" t="s">
        <v>380</v>
      </c>
      <c r="U131" s="11">
        <v>116813.28</v>
      </c>
    </row>
    <row r="132" spans="1:21" ht="20.399999999999999" x14ac:dyDescent="0.3">
      <c r="A132" s="19">
        <v>202511</v>
      </c>
      <c r="B132" s="8" t="s">
        <v>7</v>
      </c>
      <c r="C132" s="8" t="s">
        <v>645</v>
      </c>
      <c r="D132" s="8" t="s">
        <v>62</v>
      </c>
      <c r="E132" s="8" t="s">
        <v>62</v>
      </c>
      <c r="F132" s="8" t="s">
        <v>61</v>
      </c>
      <c r="G132" s="8" t="s">
        <v>125</v>
      </c>
      <c r="H132" s="8" t="s">
        <v>764</v>
      </c>
      <c r="I132" s="8" t="s">
        <v>763</v>
      </c>
      <c r="J132" s="8" t="s">
        <v>57</v>
      </c>
      <c r="K132" s="8" t="s">
        <v>56</v>
      </c>
      <c r="L132" s="8" t="s">
        <v>55</v>
      </c>
      <c r="M132" s="18">
        <v>45658</v>
      </c>
      <c r="N132" s="18">
        <v>45825</v>
      </c>
      <c r="O132" s="8" t="s">
        <v>454</v>
      </c>
      <c r="P132" s="8" t="s">
        <v>17</v>
      </c>
      <c r="Q132" s="8" t="s">
        <v>553</v>
      </c>
      <c r="R132" s="8" t="str">
        <f t="shared" si="1"/>
        <v>252406S</v>
      </c>
      <c r="S132" s="8" t="str">
        <f>IFERROR(VLOOKUP(R132,'UNSG Projects'!$C$8:$D$305,2,FALSE),0)</f>
        <v>Mains PVC Replacement KNG</v>
      </c>
      <c r="T132" s="8" t="s">
        <v>552</v>
      </c>
      <c r="U132" s="11">
        <v>179115.16</v>
      </c>
    </row>
    <row r="133" spans="1:21" ht="20.399999999999999" x14ac:dyDescent="0.3">
      <c r="A133" s="19">
        <v>202511</v>
      </c>
      <c r="B133" s="8" t="s">
        <v>7</v>
      </c>
      <c r="C133" s="8" t="s">
        <v>645</v>
      </c>
      <c r="D133" s="8" t="s">
        <v>62</v>
      </c>
      <c r="E133" s="8" t="s">
        <v>62</v>
      </c>
      <c r="F133" s="8" t="s">
        <v>61</v>
      </c>
      <c r="G133" s="8" t="s">
        <v>125</v>
      </c>
      <c r="H133" s="8" t="s">
        <v>764</v>
      </c>
      <c r="I133" s="8" t="s">
        <v>763</v>
      </c>
      <c r="J133" s="8" t="s">
        <v>57</v>
      </c>
      <c r="K133" s="8" t="s">
        <v>56</v>
      </c>
      <c r="L133" s="8" t="s">
        <v>55</v>
      </c>
      <c r="M133" s="18">
        <v>45658</v>
      </c>
      <c r="N133" s="18">
        <v>45825</v>
      </c>
      <c r="O133" s="8" t="s">
        <v>454</v>
      </c>
      <c r="P133" s="8" t="s">
        <v>17</v>
      </c>
      <c r="Q133" s="8" t="s">
        <v>383</v>
      </c>
      <c r="R133" s="8" t="str">
        <f t="shared" si="1"/>
        <v>253100A</v>
      </c>
      <c r="S133" s="8" t="str">
        <f>IFERROR(VLOOKUP(R133,'UNSG Projects'!$C$8:$D$305,2,FALSE),0)</f>
        <v>Mains - Blanket - Pres</v>
      </c>
      <c r="T133" s="8" t="s">
        <v>382</v>
      </c>
      <c r="U133" s="11">
        <v>65083.23</v>
      </c>
    </row>
    <row r="134" spans="1:21" ht="20.399999999999999" x14ac:dyDescent="0.3">
      <c r="A134" s="19">
        <v>202511</v>
      </c>
      <c r="B134" s="8" t="s">
        <v>7</v>
      </c>
      <c r="C134" s="8" t="s">
        <v>645</v>
      </c>
      <c r="D134" s="8" t="s">
        <v>62</v>
      </c>
      <c r="E134" s="8" t="s">
        <v>62</v>
      </c>
      <c r="F134" s="8" t="s">
        <v>61</v>
      </c>
      <c r="G134" s="8" t="s">
        <v>125</v>
      </c>
      <c r="H134" s="8" t="s">
        <v>762</v>
      </c>
      <c r="I134" s="8" t="s">
        <v>761</v>
      </c>
      <c r="J134" s="8" t="s">
        <v>93</v>
      </c>
      <c r="K134" s="8" t="s">
        <v>56</v>
      </c>
      <c r="L134" s="8" t="s">
        <v>55</v>
      </c>
      <c r="M134" s="18">
        <v>45292</v>
      </c>
      <c r="N134" s="18">
        <v>45415</v>
      </c>
      <c r="O134" s="8" t="s">
        <v>454</v>
      </c>
      <c r="P134" s="8" t="s">
        <v>17</v>
      </c>
      <c r="Q134" s="8" t="s">
        <v>555</v>
      </c>
      <c r="R134" s="8" t="str">
        <f t="shared" si="1"/>
        <v>251100A</v>
      </c>
      <c r="S134" s="8" t="str">
        <f>IFERROR(VLOOKUP(R134,'UNSG Projects'!$C$8:$D$305,2,FALSE),0)</f>
        <v>Mains - Blanket - Flag</v>
      </c>
      <c r="T134" s="8" t="s">
        <v>554</v>
      </c>
      <c r="U134" s="11">
        <v>0</v>
      </c>
    </row>
    <row r="135" spans="1:21" ht="20.399999999999999" x14ac:dyDescent="0.3">
      <c r="A135" s="19">
        <v>202511</v>
      </c>
      <c r="B135" s="8" t="s">
        <v>7</v>
      </c>
      <c r="C135" s="8" t="s">
        <v>645</v>
      </c>
      <c r="D135" s="8" t="s">
        <v>62</v>
      </c>
      <c r="E135" s="8" t="s">
        <v>62</v>
      </c>
      <c r="F135" s="8" t="s">
        <v>61</v>
      </c>
      <c r="G135" s="8" t="s">
        <v>125</v>
      </c>
      <c r="H135" s="8" t="s">
        <v>762</v>
      </c>
      <c r="I135" s="8" t="s">
        <v>761</v>
      </c>
      <c r="J135" s="8" t="s">
        <v>93</v>
      </c>
      <c r="K135" s="8" t="s">
        <v>56</v>
      </c>
      <c r="L135" s="8" t="s">
        <v>55</v>
      </c>
      <c r="M135" s="18">
        <v>45658</v>
      </c>
      <c r="N135" s="18">
        <v>45846</v>
      </c>
      <c r="O135" s="8" t="s">
        <v>454</v>
      </c>
      <c r="P135" s="8" t="s">
        <v>17</v>
      </c>
      <c r="Q135" s="8" t="s">
        <v>571</v>
      </c>
      <c r="R135" s="8" t="str">
        <f t="shared" si="1"/>
        <v>252100A</v>
      </c>
      <c r="S135" s="8" t="str">
        <f>IFERROR(VLOOKUP(R135,'UNSG Projects'!$C$8:$D$305,2,FALSE),0)</f>
        <v>Mains - Blanket - King</v>
      </c>
      <c r="T135" s="8" t="s">
        <v>570</v>
      </c>
      <c r="U135" s="11">
        <v>3.44</v>
      </c>
    </row>
    <row r="136" spans="1:21" ht="20.399999999999999" x14ac:dyDescent="0.3">
      <c r="A136" s="19">
        <v>202511</v>
      </c>
      <c r="B136" s="8" t="s">
        <v>7</v>
      </c>
      <c r="C136" s="8" t="s">
        <v>645</v>
      </c>
      <c r="D136" s="8" t="s">
        <v>62</v>
      </c>
      <c r="E136" s="8" t="s">
        <v>62</v>
      </c>
      <c r="F136" s="8" t="s">
        <v>61</v>
      </c>
      <c r="G136" s="8" t="s">
        <v>125</v>
      </c>
      <c r="H136" s="8" t="s">
        <v>762</v>
      </c>
      <c r="I136" s="8" t="s">
        <v>761</v>
      </c>
      <c r="J136" s="8" t="s">
        <v>93</v>
      </c>
      <c r="K136" s="8" t="s">
        <v>56</v>
      </c>
      <c r="L136" s="8" t="s">
        <v>55</v>
      </c>
      <c r="M136" s="18">
        <v>45658</v>
      </c>
      <c r="N136" s="18">
        <v>45846</v>
      </c>
      <c r="O136" s="8" t="s">
        <v>454</v>
      </c>
      <c r="P136" s="8" t="s">
        <v>17</v>
      </c>
      <c r="Q136" s="8" t="s">
        <v>778</v>
      </c>
      <c r="R136" s="8" t="str">
        <f t="shared" si="1"/>
        <v>257100A</v>
      </c>
      <c r="S136" s="8" t="str">
        <f>IFERROR(VLOOKUP(R136,'UNSG Projects'!$C$8:$D$305,2,FALSE),0)</f>
        <v>Mains - Blanket - SL</v>
      </c>
      <c r="T136" s="8" t="s">
        <v>777</v>
      </c>
      <c r="U136" s="11">
        <v>840.8</v>
      </c>
    </row>
    <row r="137" spans="1:21" ht="20.399999999999999" x14ac:dyDescent="0.3">
      <c r="A137" s="19">
        <v>202511</v>
      </c>
      <c r="B137" s="8" t="s">
        <v>7</v>
      </c>
      <c r="C137" s="8" t="s">
        <v>645</v>
      </c>
      <c r="D137" s="8" t="s">
        <v>62</v>
      </c>
      <c r="E137" s="8" t="s">
        <v>62</v>
      </c>
      <c r="F137" s="8" t="s">
        <v>61</v>
      </c>
      <c r="G137" s="8" t="s">
        <v>125</v>
      </c>
      <c r="H137" s="8" t="s">
        <v>762</v>
      </c>
      <c r="I137" s="8" t="s">
        <v>761</v>
      </c>
      <c r="J137" s="8" t="s">
        <v>57</v>
      </c>
      <c r="K137" s="8" t="s">
        <v>56</v>
      </c>
      <c r="L137" s="8" t="s">
        <v>55</v>
      </c>
      <c r="M137" s="18">
        <v>45658</v>
      </c>
      <c r="N137" s="18">
        <v>45846</v>
      </c>
      <c r="O137" s="8" t="s">
        <v>454</v>
      </c>
      <c r="P137" s="8" t="s">
        <v>17</v>
      </c>
      <c r="Q137" s="8" t="s">
        <v>551</v>
      </c>
      <c r="R137" s="8" t="str">
        <f t="shared" si="1"/>
        <v>256100A</v>
      </c>
      <c r="S137" s="8" t="str">
        <f>IFERROR(VLOOKUP(R137,'UNSG Projects'!$C$8:$D$305,2,FALSE),0)</f>
        <v>Mains - Blanket - Nog</v>
      </c>
      <c r="T137" s="8" t="s">
        <v>550</v>
      </c>
      <c r="U137" s="11">
        <v>37706.83</v>
      </c>
    </row>
    <row r="138" spans="1:21" ht="20.399999999999999" x14ac:dyDescent="0.3">
      <c r="A138" s="19">
        <v>202511</v>
      </c>
      <c r="B138" s="8" t="s">
        <v>7</v>
      </c>
      <c r="C138" s="8" t="s">
        <v>645</v>
      </c>
      <c r="D138" s="8" t="s">
        <v>62</v>
      </c>
      <c r="E138" s="8" t="s">
        <v>62</v>
      </c>
      <c r="F138" s="8" t="s">
        <v>61</v>
      </c>
      <c r="G138" s="8" t="s">
        <v>125</v>
      </c>
      <c r="H138" s="8" t="s">
        <v>762</v>
      </c>
      <c r="I138" s="8" t="s">
        <v>761</v>
      </c>
      <c r="J138" s="8" t="s">
        <v>57</v>
      </c>
      <c r="K138" s="8" t="s">
        <v>56</v>
      </c>
      <c r="L138" s="8" t="s">
        <v>55</v>
      </c>
      <c r="M138" s="18">
        <v>45658</v>
      </c>
      <c r="N138" s="18">
        <v>45846</v>
      </c>
      <c r="O138" s="8" t="s">
        <v>454</v>
      </c>
      <c r="P138" s="8" t="s">
        <v>17</v>
      </c>
      <c r="Q138" s="8" t="s">
        <v>549</v>
      </c>
      <c r="R138" s="8" t="str">
        <f t="shared" ref="R138:R201" si="2">RIGHT(Q138,7)</f>
        <v>256100A</v>
      </c>
      <c r="S138" s="8" t="str">
        <f>IFERROR(VLOOKUP(R138,'UNSG Projects'!$C$8:$D$305,2,FALSE),0)</f>
        <v>Mains - Blanket - Nog</v>
      </c>
      <c r="T138" s="8" t="s">
        <v>548</v>
      </c>
      <c r="U138" s="11">
        <v>3812.94</v>
      </c>
    </row>
    <row r="139" spans="1:21" ht="20.399999999999999" x14ac:dyDescent="0.3">
      <c r="A139" s="19">
        <v>202511</v>
      </c>
      <c r="B139" s="8" t="s">
        <v>7</v>
      </c>
      <c r="C139" s="8" t="s">
        <v>645</v>
      </c>
      <c r="D139" s="8" t="s">
        <v>62</v>
      </c>
      <c r="E139" s="8" t="s">
        <v>62</v>
      </c>
      <c r="F139" s="8" t="s">
        <v>61</v>
      </c>
      <c r="G139" s="8" t="s">
        <v>125</v>
      </c>
      <c r="H139" s="8" t="s">
        <v>758</v>
      </c>
      <c r="I139" s="8" t="s">
        <v>757</v>
      </c>
      <c r="J139" s="8" t="s">
        <v>57</v>
      </c>
      <c r="K139" s="8" t="s">
        <v>56</v>
      </c>
      <c r="L139" s="8" t="s">
        <v>55</v>
      </c>
      <c r="M139" s="18">
        <v>45658</v>
      </c>
      <c r="N139" s="18">
        <v>45901</v>
      </c>
      <c r="O139" s="8" t="s">
        <v>454</v>
      </c>
      <c r="P139" s="8" t="s">
        <v>17</v>
      </c>
      <c r="Q139" s="8" t="s">
        <v>547</v>
      </c>
      <c r="R139" s="8" t="str">
        <f t="shared" si="2"/>
        <v>251387A</v>
      </c>
      <c r="S139" s="8" t="str">
        <f>IFERROR(VLOOKUP(R139,'UNSG Projects'!$C$8:$D$305,2,FALSE),0)</f>
        <v>Other Distr Equip CP-Bl - Flag</v>
      </c>
      <c r="T139" s="8" t="s">
        <v>546</v>
      </c>
      <c r="U139" s="11">
        <v>4284.87</v>
      </c>
    </row>
    <row r="140" spans="1:21" ht="20.399999999999999" x14ac:dyDescent="0.3">
      <c r="A140" s="19">
        <v>202511</v>
      </c>
      <c r="B140" s="8" t="s">
        <v>7</v>
      </c>
      <c r="C140" s="8" t="s">
        <v>645</v>
      </c>
      <c r="D140" s="8" t="s">
        <v>62</v>
      </c>
      <c r="E140" s="8" t="s">
        <v>62</v>
      </c>
      <c r="F140" s="8" t="s">
        <v>61</v>
      </c>
      <c r="G140" s="8" t="s">
        <v>125</v>
      </c>
      <c r="H140" s="8" t="s">
        <v>758</v>
      </c>
      <c r="I140" s="8" t="s">
        <v>757</v>
      </c>
      <c r="J140" s="8" t="s">
        <v>57</v>
      </c>
      <c r="K140" s="8" t="s">
        <v>56</v>
      </c>
      <c r="L140" s="8" t="s">
        <v>55</v>
      </c>
      <c r="M140" s="18">
        <v>45658</v>
      </c>
      <c r="N140" s="18">
        <v>45901</v>
      </c>
      <c r="O140" s="8" t="s">
        <v>454</v>
      </c>
      <c r="P140" s="8" t="s">
        <v>17</v>
      </c>
      <c r="Q140" s="8" t="s">
        <v>479</v>
      </c>
      <c r="R140" s="8" t="str">
        <f t="shared" si="2"/>
        <v>252387A</v>
      </c>
      <c r="S140" s="8" t="str">
        <f>IFERROR(VLOOKUP(R140,'UNSG Projects'!$C$8:$D$305,2,FALSE),0)</f>
        <v>Other Distr Eq CP-Bl - King</v>
      </c>
      <c r="T140" s="8" t="s">
        <v>478</v>
      </c>
      <c r="U140" s="11">
        <v>14668.55</v>
      </c>
    </row>
    <row r="141" spans="1:21" ht="20.399999999999999" x14ac:dyDescent="0.3">
      <c r="A141" s="19">
        <v>202511</v>
      </c>
      <c r="B141" s="8" t="s">
        <v>7</v>
      </c>
      <c r="C141" s="8" t="s">
        <v>645</v>
      </c>
      <c r="D141" s="8" t="s">
        <v>62</v>
      </c>
      <c r="E141" s="8" t="s">
        <v>62</v>
      </c>
      <c r="F141" s="8" t="s">
        <v>61</v>
      </c>
      <c r="G141" s="8" t="s">
        <v>125</v>
      </c>
      <c r="H141" s="8" t="s">
        <v>758</v>
      </c>
      <c r="I141" s="8" t="s">
        <v>757</v>
      </c>
      <c r="J141" s="8" t="s">
        <v>57</v>
      </c>
      <c r="K141" s="8" t="s">
        <v>56</v>
      </c>
      <c r="L141" s="8" t="s">
        <v>55</v>
      </c>
      <c r="M141" s="18">
        <v>45658</v>
      </c>
      <c r="N141" s="18">
        <v>45901</v>
      </c>
      <c r="O141" s="8" t="s">
        <v>454</v>
      </c>
      <c r="P141" s="8" t="s">
        <v>17</v>
      </c>
      <c r="Q141" s="8" t="s">
        <v>500</v>
      </c>
      <c r="R141" s="8" t="str">
        <f t="shared" si="2"/>
        <v>253387A</v>
      </c>
      <c r="S141" s="8" t="str">
        <f>IFERROR(VLOOKUP(R141,'UNSG Projects'!$C$8:$D$305,2,FALSE),0)</f>
        <v>Other Distr Equip CP-Bl-Pres</v>
      </c>
      <c r="T141" s="8" t="s">
        <v>499</v>
      </c>
      <c r="U141" s="11">
        <v>151595.31</v>
      </c>
    </row>
    <row r="142" spans="1:21" ht="20.399999999999999" x14ac:dyDescent="0.3">
      <c r="A142" s="19">
        <v>202511</v>
      </c>
      <c r="B142" s="8" t="s">
        <v>7</v>
      </c>
      <c r="C142" s="8" t="s">
        <v>645</v>
      </c>
      <c r="D142" s="8" t="s">
        <v>62</v>
      </c>
      <c r="E142" s="8" t="s">
        <v>62</v>
      </c>
      <c r="F142" s="8" t="s">
        <v>61</v>
      </c>
      <c r="G142" s="8" t="s">
        <v>125</v>
      </c>
      <c r="H142" s="8" t="s">
        <v>758</v>
      </c>
      <c r="I142" s="8" t="s">
        <v>757</v>
      </c>
      <c r="J142" s="8" t="s">
        <v>57</v>
      </c>
      <c r="K142" s="8" t="s">
        <v>56</v>
      </c>
      <c r="L142" s="8" t="s">
        <v>55</v>
      </c>
      <c r="M142" s="18">
        <v>45658</v>
      </c>
      <c r="N142" s="18">
        <v>45901</v>
      </c>
      <c r="O142" s="8" t="s">
        <v>454</v>
      </c>
      <c r="P142" s="8" t="s">
        <v>17</v>
      </c>
      <c r="Q142" s="8" t="s">
        <v>760</v>
      </c>
      <c r="R142" s="8" t="str">
        <f t="shared" si="2"/>
        <v>255387A</v>
      </c>
      <c r="S142" s="8" t="str">
        <f>IFERROR(VLOOKUP(R142,'UNSG Projects'!$C$8:$D$305,2,FALSE),0)</f>
        <v>Other Distr Eq CP - Bl - Verde</v>
      </c>
      <c r="T142" s="8" t="s">
        <v>759</v>
      </c>
      <c r="U142" s="11">
        <v>25.73</v>
      </c>
    </row>
    <row r="143" spans="1:21" ht="20.399999999999999" x14ac:dyDescent="0.3">
      <c r="A143" s="19">
        <v>202511</v>
      </c>
      <c r="B143" s="8" t="s">
        <v>7</v>
      </c>
      <c r="C143" s="8" t="s">
        <v>645</v>
      </c>
      <c r="D143" s="8" t="s">
        <v>62</v>
      </c>
      <c r="E143" s="8" t="s">
        <v>62</v>
      </c>
      <c r="F143" s="8" t="s">
        <v>61</v>
      </c>
      <c r="G143" s="8" t="s">
        <v>125</v>
      </c>
      <c r="H143" s="8" t="s">
        <v>758</v>
      </c>
      <c r="I143" s="8" t="s">
        <v>757</v>
      </c>
      <c r="J143" s="8" t="s">
        <v>57</v>
      </c>
      <c r="K143" s="8" t="s">
        <v>56</v>
      </c>
      <c r="L143" s="8" t="s">
        <v>55</v>
      </c>
      <c r="M143" s="18">
        <v>45658</v>
      </c>
      <c r="N143" s="18">
        <v>45901</v>
      </c>
      <c r="O143" s="8" t="s">
        <v>454</v>
      </c>
      <c r="P143" s="8" t="s">
        <v>17</v>
      </c>
      <c r="Q143" s="8" t="s">
        <v>533</v>
      </c>
      <c r="R143" s="8" t="str">
        <f t="shared" si="2"/>
        <v>256387A</v>
      </c>
      <c r="S143" s="8" t="str">
        <f>IFERROR(VLOOKUP(R143,'UNSG Projects'!$C$8:$D$305,2,FALSE),0)</f>
        <v>Other Distr Eq CP - Bl - Nog</v>
      </c>
      <c r="T143" s="8" t="s">
        <v>532</v>
      </c>
      <c r="U143" s="11">
        <v>6344.61</v>
      </c>
    </row>
    <row r="144" spans="1:21" ht="20.399999999999999" x14ac:dyDescent="0.3">
      <c r="A144" s="19">
        <v>202511</v>
      </c>
      <c r="B144" s="8" t="s">
        <v>7</v>
      </c>
      <c r="C144" s="8" t="s">
        <v>645</v>
      </c>
      <c r="D144" s="8" t="s">
        <v>62</v>
      </c>
      <c r="E144" s="8" t="s">
        <v>62</v>
      </c>
      <c r="F144" s="8" t="s">
        <v>61</v>
      </c>
      <c r="G144" s="8" t="s">
        <v>125</v>
      </c>
      <c r="H144" s="8" t="s">
        <v>758</v>
      </c>
      <c r="I144" s="8" t="s">
        <v>757</v>
      </c>
      <c r="J144" s="8" t="s">
        <v>57</v>
      </c>
      <c r="K144" s="8" t="s">
        <v>56</v>
      </c>
      <c r="L144" s="8" t="s">
        <v>55</v>
      </c>
      <c r="M144" s="18">
        <v>45658</v>
      </c>
      <c r="N144" s="18">
        <v>45901</v>
      </c>
      <c r="O144" s="8" t="s">
        <v>454</v>
      </c>
      <c r="P144" s="8" t="s">
        <v>17</v>
      </c>
      <c r="Q144" s="8" t="s">
        <v>453</v>
      </c>
      <c r="R144" s="8" t="str">
        <f t="shared" si="2"/>
        <v>257387A</v>
      </c>
      <c r="S144" s="8" t="str">
        <f>IFERROR(VLOOKUP(R144,'UNSG Projects'!$C$8:$D$305,2,FALSE),0)</f>
        <v>Other Distr Equip CP-Bl - SL</v>
      </c>
      <c r="T144" s="8" t="s">
        <v>452</v>
      </c>
      <c r="U144" s="11">
        <v>2413.14</v>
      </c>
    </row>
    <row r="145" spans="1:21" ht="20.399999999999999" x14ac:dyDescent="0.3">
      <c r="A145" s="19">
        <v>202512</v>
      </c>
      <c r="B145" s="8" t="s">
        <v>7</v>
      </c>
      <c r="C145" s="8" t="s">
        <v>645</v>
      </c>
      <c r="D145" s="8" t="s">
        <v>62</v>
      </c>
      <c r="E145" s="8" t="s">
        <v>62</v>
      </c>
      <c r="F145" s="8" t="s">
        <v>61</v>
      </c>
      <c r="G145" s="8" t="s">
        <v>125</v>
      </c>
      <c r="H145" s="8" t="s">
        <v>764</v>
      </c>
      <c r="I145" s="8" t="s">
        <v>763</v>
      </c>
      <c r="J145" s="8" t="s">
        <v>93</v>
      </c>
      <c r="K145" s="8" t="s">
        <v>56</v>
      </c>
      <c r="L145" s="8" t="s">
        <v>55</v>
      </c>
      <c r="M145" s="18">
        <v>45658</v>
      </c>
      <c r="N145" s="18">
        <v>45717</v>
      </c>
      <c r="O145" s="8" t="s">
        <v>454</v>
      </c>
      <c r="P145" s="8" t="s">
        <v>17</v>
      </c>
      <c r="Q145" s="8" t="s">
        <v>595</v>
      </c>
      <c r="R145" s="8" t="str">
        <f t="shared" si="2"/>
        <v>252406S</v>
      </c>
      <c r="S145" s="8" t="str">
        <f>IFERROR(VLOOKUP(R145,'UNSG Projects'!$C$8:$D$305,2,FALSE),0)</f>
        <v>Mains PVC Replacement KNG</v>
      </c>
      <c r="T145" s="8" t="s">
        <v>594</v>
      </c>
      <c r="U145" s="11">
        <v>1025.79</v>
      </c>
    </row>
    <row r="146" spans="1:21" ht="20.399999999999999" x14ac:dyDescent="0.3">
      <c r="A146" s="19">
        <v>202512</v>
      </c>
      <c r="B146" s="8" t="s">
        <v>7</v>
      </c>
      <c r="C146" s="8" t="s">
        <v>645</v>
      </c>
      <c r="D146" s="8" t="s">
        <v>62</v>
      </c>
      <c r="E146" s="8" t="s">
        <v>62</v>
      </c>
      <c r="F146" s="8" t="s">
        <v>61</v>
      </c>
      <c r="G146" s="8" t="s">
        <v>125</v>
      </c>
      <c r="H146" s="8" t="s">
        <v>764</v>
      </c>
      <c r="I146" s="8" t="s">
        <v>763</v>
      </c>
      <c r="J146" s="8" t="s">
        <v>93</v>
      </c>
      <c r="K146" s="8" t="s">
        <v>56</v>
      </c>
      <c r="L146" s="8" t="s">
        <v>55</v>
      </c>
      <c r="M146" s="18">
        <v>45658</v>
      </c>
      <c r="N146" s="18">
        <v>45825</v>
      </c>
      <c r="O146" s="8" t="s">
        <v>454</v>
      </c>
      <c r="P146" s="8" t="s">
        <v>17</v>
      </c>
      <c r="Q146" s="8" t="s">
        <v>381</v>
      </c>
      <c r="R146" s="8" t="str">
        <f t="shared" si="2"/>
        <v>252100A</v>
      </c>
      <c r="S146" s="8" t="str">
        <f>IFERROR(VLOOKUP(R146,'UNSG Projects'!$C$8:$D$305,2,FALSE),0)</f>
        <v>Mains - Blanket - King</v>
      </c>
      <c r="T146" s="8" t="s">
        <v>380</v>
      </c>
      <c r="U146" s="11">
        <v>441.98</v>
      </c>
    </row>
    <row r="147" spans="1:21" ht="20.399999999999999" x14ac:dyDescent="0.3">
      <c r="A147" s="19">
        <v>202512</v>
      </c>
      <c r="B147" s="8" t="s">
        <v>7</v>
      </c>
      <c r="C147" s="8" t="s">
        <v>645</v>
      </c>
      <c r="D147" s="8" t="s">
        <v>62</v>
      </c>
      <c r="E147" s="8" t="s">
        <v>62</v>
      </c>
      <c r="F147" s="8" t="s">
        <v>61</v>
      </c>
      <c r="G147" s="8" t="s">
        <v>125</v>
      </c>
      <c r="H147" s="8" t="s">
        <v>764</v>
      </c>
      <c r="I147" s="8" t="s">
        <v>763</v>
      </c>
      <c r="J147" s="8" t="s">
        <v>93</v>
      </c>
      <c r="K147" s="8" t="s">
        <v>56</v>
      </c>
      <c r="L147" s="8" t="s">
        <v>55</v>
      </c>
      <c r="M147" s="18">
        <v>45658</v>
      </c>
      <c r="N147" s="18">
        <v>45825</v>
      </c>
      <c r="O147" s="8" t="s">
        <v>454</v>
      </c>
      <c r="P147" s="8" t="s">
        <v>17</v>
      </c>
      <c r="Q147" s="8" t="s">
        <v>553</v>
      </c>
      <c r="R147" s="8" t="str">
        <f t="shared" si="2"/>
        <v>252406S</v>
      </c>
      <c r="S147" s="8" t="str">
        <f>IFERROR(VLOOKUP(R147,'UNSG Projects'!$C$8:$D$305,2,FALSE),0)</f>
        <v>Mains PVC Replacement KNG</v>
      </c>
      <c r="T147" s="8" t="s">
        <v>552</v>
      </c>
      <c r="U147" s="11">
        <v>587.41999999999996</v>
      </c>
    </row>
    <row r="148" spans="1:21" ht="20.399999999999999" x14ac:dyDescent="0.3">
      <c r="A148" s="19">
        <v>202512</v>
      </c>
      <c r="B148" s="8" t="s">
        <v>7</v>
      </c>
      <c r="C148" s="8" t="s">
        <v>645</v>
      </c>
      <c r="D148" s="8" t="s">
        <v>62</v>
      </c>
      <c r="E148" s="8" t="s">
        <v>62</v>
      </c>
      <c r="F148" s="8" t="s">
        <v>61</v>
      </c>
      <c r="G148" s="8" t="s">
        <v>125</v>
      </c>
      <c r="H148" s="8" t="s">
        <v>764</v>
      </c>
      <c r="I148" s="8" t="s">
        <v>763</v>
      </c>
      <c r="J148" s="8" t="s">
        <v>93</v>
      </c>
      <c r="K148" s="8" t="s">
        <v>56</v>
      </c>
      <c r="L148" s="8" t="s">
        <v>55</v>
      </c>
      <c r="M148" s="18">
        <v>45658</v>
      </c>
      <c r="N148" s="18">
        <v>45825</v>
      </c>
      <c r="O148" s="8" t="s">
        <v>454</v>
      </c>
      <c r="P148" s="8" t="s">
        <v>17</v>
      </c>
      <c r="Q148" s="8" t="s">
        <v>377</v>
      </c>
      <c r="R148" s="8" t="str">
        <f t="shared" si="2"/>
        <v>253100A</v>
      </c>
      <c r="S148" s="8" t="str">
        <f>IFERROR(VLOOKUP(R148,'UNSG Projects'!$C$8:$D$305,2,FALSE),0)</f>
        <v>Mains - Blanket - Pres</v>
      </c>
      <c r="T148" s="8" t="s">
        <v>376</v>
      </c>
      <c r="U148" s="11">
        <v>-11453.48</v>
      </c>
    </row>
    <row r="149" spans="1:21" ht="20.399999999999999" x14ac:dyDescent="0.3">
      <c r="A149" s="19">
        <v>202512</v>
      </c>
      <c r="B149" s="8" t="s">
        <v>7</v>
      </c>
      <c r="C149" s="8" t="s">
        <v>645</v>
      </c>
      <c r="D149" s="8" t="s">
        <v>62</v>
      </c>
      <c r="E149" s="8" t="s">
        <v>62</v>
      </c>
      <c r="F149" s="8" t="s">
        <v>61</v>
      </c>
      <c r="G149" s="8" t="s">
        <v>125</v>
      </c>
      <c r="H149" s="8" t="s">
        <v>764</v>
      </c>
      <c r="I149" s="8" t="s">
        <v>763</v>
      </c>
      <c r="J149" s="8" t="s">
        <v>93</v>
      </c>
      <c r="K149" s="8" t="s">
        <v>56</v>
      </c>
      <c r="L149" s="8" t="s">
        <v>55</v>
      </c>
      <c r="M149" s="18">
        <v>45658</v>
      </c>
      <c r="N149" s="18">
        <v>45825</v>
      </c>
      <c r="O149" s="8" t="s">
        <v>454</v>
      </c>
      <c r="P149" s="8" t="s">
        <v>17</v>
      </c>
      <c r="Q149" s="8" t="s">
        <v>383</v>
      </c>
      <c r="R149" s="8" t="str">
        <f t="shared" si="2"/>
        <v>253100A</v>
      </c>
      <c r="S149" s="8" t="str">
        <f>IFERROR(VLOOKUP(R149,'UNSG Projects'!$C$8:$D$305,2,FALSE),0)</f>
        <v>Mains - Blanket - Pres</v>
      </c>
      <c r="T149" s="8" t="s">
        <v>382</v>
      </c>
      <c r="U149" s="11">
        <v>-79.790000000000006</v>
      </c>
    </row>
    <row r="150" spans="1:21" ht="20.399999999999999" x14ac:dyDescent="0.3">
      <c r="A150" s="19">
        <v>202512</v>
      </c>
      <c r="B150" s="8" t="s">
        <v>7</v>
      </c>
      <c r="C150" s="8" t="s">
        <v>645</v>
      </c>
      <c r="D150" s="8" t="s">
        <v>62</v>
      </c>
      <c r="E150" s="8" t="s">
        <v>62</v>
      </c>
      <c r="F150" s="8" t="s">
        <v>61</v>
      </c>
      <c r="G150" s="8" t="s">
        <v>125</v>
      </c>
      <c r="H150" s="8" t="s">
        <v>764</v>
      </c>
      <c r="I150" s="8" t="s">
        <v>763</v>
      </c>
      <c r="J150" s="8" t="s">
        <v>57</v>
      </c>
      <c r="K150" s="8" t="s">
        <v>56</v>
      </c>
      <c r="L150" s="8" t="s">
        <v>55</v>
      </c>
      <c r="M150" s="18">
        <v>43831</v>
      </c>
      <c r="N150" s="18">
        <v>44124</v>
      </c>
      <c r="O150" s="8" t="s">
        <v>454</v>
      </c>
      <c r="P150" s="8" t="s">
        <v>17</v>
      </c>
      <c r="Q150" s="8" t="s">
        <v>770</v>
      </c>
      <c r="R150" s="8" t="str">
        <f t="shared" si="2"/>
        <v>252101R</v>
      </c>
      <c r="S150" s="8" t="str">
        <f>IFERROR(VLOOKUP(R150,'UNSG Projects'!$C$8:$D$305,2,FALSE),0)</f>
        <v>Mains - Blkt Refunds - King</v>
      </c>
      <c r="T150" s="8" t="s">
        <v>769</v>
      </c>
      <c r="U150" s="11">
        <v>-48157</v>
      </c>
    </row>
    <row r="151" spans="1:21" ht="20.399999999999999" x14ac:dyDescent="0.3">
      <c r="A151" s="19">
        <v>202512</v>
      </c>
      <c r="B151" s="8" t="s">
        <v>7</v>
      </c>
      <c r="C151" s="8" t="s">
        <v>645</v>
      </c>
      <c r="D151" s="8" t="s">
        <v>62</v>
      </c>
      <c r="E151" s="8" t="s">
        <v>62</v>
      </c>
      <c r="F151" s="8" t="s">
        <v>61</v>
      </c>
      <c r="G151" s="8" t="s">
        <v>125</v>
      </c>
      <c r="H151" s="8" t="s">
        <v>764</v>
      </c>
      <c r="I151" s="8" t="s">
        <v>763</v>
      </c>
      <c r="J151" s="8" t="s">
        <v>57</v>
      </c>
      <c r="K151" s="8" t="s">
        <v>56</v>
      </c>
      <c r="L151" s="8" t="s">
        <v>55</v>
      </c>
      <c r="M151" s="18">
        <v>43831</v>
      </c>
      <c r="N151" s="18">
        <v>44124</v>
      </c>
      <c r="O151" s="8" t="s">
        <v>454</v>
      </c>
      <c r="P151" s="8" t="s">
        <v>17</v>
      </c>
      <c r="Q151" s="8" t="s">
        <v>766</v>
      </c>
      <c r="R151" s="8" t="str">
        <f t="shared" si="2"/>
        <v>257101R</v>
      </c>
      <c r="S151" s="8" t="str">
        <f>IFERROR(VLOOKUP(R151,'UNSG Projects'!$C$8:$D$305,2,FALSE),0)</f>
        <v>Mains - Blanket Refunds - SL</v>
      </c>
      <c r="T151" s="8" t="s">
        <v>765</v>
      </c>
      <c r="U151" s="11">
        <v>-2488</v>
      </c>
    </row>
    <row r="152" spans="1:21" ht="20.399999999999999" x14ac:dyDescent="0.3">
      <c r="A152" s="19">
        <v>202512</v>
      </c>
      <c r="B152" s="8" t="s">
        <v>7</v>
      </c>
      <c r="C152" s="8" t="s">
        <v>645</v>
      </c>
      <c r="D152" s="8" t="s">
        <v>62</v>
      </c>
      <c r="E152" s="8" t="s">
        <v>62</v>
      </c>
      <c r="F152" s="8" t="s">
        <v>61</v>
      </c>
      <c r="G152" s="8" t="s">
        <v>125</v>
      </c>
      <c r="H152" s="8" t="s">
        <v>764</v>
      </c>
      <c r="I152" s="8" t="s">
        <v>763</v>
      </c>
      <c r="J152" s="8" t="s">
        <v>57</v>
      </c>
      <c r="K152" s="8" t="s">
        <v>56</v>
      </c>
      <c r="L152" s="8" t="s">
        <v>55</v>
      </c>
      <c r="M152" s="18">
        <v>43831</v>
      </c>
      <c r="N152" s="18">
        <v>44124</v>
      </c>
      <c r="O152" s="8" t="s">
        <v>454</v>
      </c>
      <c r="P152" s="8" t="s">
        <v>17</v>
      </c>
      <c r="Q152" s="8" t="s">
        <v>768</v>
      </c>
      <c r="R152" s="8" t="str">
        <f t="shared" si="2"/>
        <v>253101R</v>
      </c>
      <c r="S152" s="8" t="str">
        <f>IFERROR(VLOOKUP(R152,'UNSG Projects'!$C$8:$D$305,2,FALSE),0)</f>
        <v>Mains - Blkt Refunds - Pres</v>
      </c>
      <c r="T152" s="8" t="s">
        <v>767</v>
      </c>
      <c r="U152" s="11">
        <v>-38086</v>
      </c>
    </row>
    <row r="153" spans="1:21" ht="20.399999999999999" x14ac:dyDescent="0.3">
      <c r="A153" s="19">
        <v>202512</v>
      </c>
      <c r="B153" s="8" t="s">
        <v>7</v>
      </c>
      <c r="C153" s="8" t="s">
        <v>645</v>
      </c>
      <c r="D153" s="8" t="s">
        <v>62</v>
      </c>
      <c r="E153" s="8" t="s">
        <v>62</v>
      </c>
      <c r="F153" s="8" t="s">
        <v>61</v>
      </c>
      <c r="G153" s="8" t="s">
        <v>125</v>
      </c>
      <c r="H153" s="8" t="s">
        <v>764</v>
      </c>
      <c r="I153" s="8" t="s">
        <v>763</v>
      </c>
      <c r="J153" s="8" t="s">
        <v>57</v>
      </c>
      <c r="K153" s="8" t="s">
        <v>56</v>
      </c>
      <c r="L153" s="8" t="s">
        <v>55</v>
      </c>
      <c r="M153" s="18">
        <v>45658</v>
      </c>
      <c r="N153" s="18">
        <v>45825</v>
      </c>
      <c r="O153" s="8" t="s">
        <v>454</v>
      </c>
      <c r="P153" s="8" t="s">
        <v>17</v>
      </c>
      <c r="Q153" s="8" t="s">
        <v>301</v>
      </c>
      <c r="R153" s="8" t="str">
        <f t="shared" si="2"/>
        <v>252402S</v>
      </c>
      <c r="S153" s="8" t="str">
        <f>IFERROR(VLOOKUP(R153,'UNSG Projects'!$C$8:$D$305,2,FALSE),0)</f>
        <v>Drisco Pipe Replacement</v>
      </c>
      <c r="T153" s="8" t="s">
        <v>300</v>
      </c>
      <c r="U153" s="11">
        <v>855243.66</v>
      </c>
    </row>
    <row r="154" spans="1:21" ht="20.399999999999999" x14ac:dyDescent="0.3">
      <c r="A154" s="19">
        <v>202512</v>
      </c>
      <c r="B154" s="8" t="s">
        <v>7</v>
      </c>
      <c r="C154" s="8" t="s">
        <v>645</v>
      </c>
      <c r="D154" s="8" t="s">
        <v>62</v>
      </c>
      <c r="E154" s="8" t="s">
        <v>62</v>
      </c>
      <c r="F154" s="8" t="s">
        <v>61</v>
      </c>
      <c r="G154" s="8" t="s">
        <v>125</v>
      </c>
      <c r="H154" s="8" t="s">
        <v>764</v>
      </c>
      <c r="I154" s="8" t="s">
        <v>763</v>
      </c>
      <c r="J154" s="8" t="s">
        <v>57</v>
      </c>
      <c r="K154" s="8" t="s">
        <v>56</v>
      </c>
      <c r="L154" s="8" t="s">
        <v>55</v>
      </c>
      <c r="M154" s="18">
        <v>45658</v>
      </c>
      <c r="N154" s="18">
        <v>45825</v>
      </c>
      <c r="O154" s="8" t="s">
        <v>454</v>
      </c>
      <c r="P154" s="8" t="s">
        <v>17</v>
      </c>
      <c r="Q154" s="8" t="s">
        <v>543</v>
      </c>
      <c r="R154" s="8" t="str">
        <f t="shared" si="2"/>
        <v>252100A</v>
      </c>
      <c r="S154" s="8" t="str">
        <f>IFERROR(VLOOKUP(R154,'UNSG Projects'!$C$8:$D$305,2,FALSE),0)</f>
        <v>Mains - Blanket - King</v>
      </c>
      <c r="T154" s="8" t="s">
        <v>542</v>
      </c>
      <c r="U154" s="11">
        <v>1648.76</v>
      </c>
    </row>
    <row r="155" spans="1:21" ht="20.399999999999999" x14ac:dyDescent="0.3">
      <c r="A155" s="19">
        <v>202512</v>
      </c>
      <c r="B155" s="8" t="s">
        <v>7</v>
      </c>
      <c r="C155" s="8" t="s">
        <v>645</v>
      </c>
      <c r="D155" s="8" t="s">
        <v>62</v>
      </c>
      <c r="E155" s="8" t="s">
        <v>62</v>
      </c>
      <c r="F155" s="8" t="s">
        <v>61</v>
      </c>
      <c r="G155" s="8" t="s">
        <v>125</v>
      </c>
      <c r="H155" s="8" t="s">
        <v>764</v>
      </c>
      <c r="I155" s="8" t="s">
        <v>763</v>
      </c>
      <c r="J155" s="8" t="s">
        <v>57</v>
      </c>
      <c r="K155" s="8" t="s">
        <v>56</v>
      </c>
      <c r="L155" s="8" t="s">
        <v>55</v>
      </c>
      <c r="M155" s="18">
        <v>45658</v>
      </c>
      <c r="N155" s="18">
        <v>45825</v>
      </c>
      <c r="O155" s="8" t="s">
        <v>454</v>
      </c>
      <c r="P155" s="8" t="s">
        <v>17</v>
      </c>
      <c r="Q155" s="8" t="s">
        <v>545</v>
      </c>
      <c r="R155" s="8" t="str">
        <f t="shared" si="2"/>
        <v>252100A</v>
      </c>
      <c r="S155" s="8" t="str">
        <f>IFERROR(VLOOKUP(R155,'UNSG Projects'!$C$8:$D$305,2,FALSE),0)</f>
        <v>Mains - Blanket - King</v>
      </c>
      <c r="T155" s="8" t="s">
        <v>544</v>
      </c>
      <c r="U155" s="11">
        <v>0</v>
      </c>
    </row>
    <row r="156" spans="1:21" ht="20.399999999999999" x14ac:dyDescent="0.3">
      <c r="A156" s="19">
        <v>202512</v>
      </c>
      <c r="B156" s="8" t="s">
        <v>7</v>
      </c>
      <c r="C156" s="8" t="s">
        <v>645</v>
      </c>
      <c r="D156" s="8" t="s">
        <v>62</v>
      </c>
      <c r="E156" s="8" t="s">
        <v>62</v>
      </c>
      <c r="F156" s="8" t="s">
        <v>61</v>
      </c>
      <c r="G156" s="8" t="s">
        <v>125</v>
      </c>
      <c r="H156" s="8" t="s">
        <v>764</v>
      </c>
      <c r="I156" s="8" t="s">
        <v>763</v>
      </c>
      <c r="J156" s="8" t="s">
        <v>57</v>
      </c>
      <c r="K156" s="8" t="s">
        <v>56</v>
      </c>
      <c r="L156" s="8" t="s">
        <v>55</v>
      </c>
      <c r="M156" s="18">
        <v>45658</v>
      </c>
      <c r="N156" s="18">
        <v>45825</v>
      </c>
      <c r="O156" s="8" t="s">
        <v>454</v>
      </c>
      <c r="P156" s="8" t="s">
        <v>17</v>
      </c>
      <c r="Q156" s="8" t="s">
        <v>541</v>
      </c>
      <c r="R156" s="8" t="str">
        <f t="shared" si="2"/>
        <v>252406S</v>
      </c>
      <c r="S156" s="8" t="str">
        <f>IFERROR(VLOOKUP(R156,'UNSG Projects'!$C$8:$D$305,2,FALSE),0)</f>
        <v>Mains PVC Replacement KNG</v>
      </c>
      <c r="T156" s="8" t="s">
        <v>540</v>
      </c>
      <c r="U156" s="11">
        <v>630.07000000000005</v>
      </c>
    </row>
    <row r="157" spans="1:21" ht="20.399999999999999" x14ac:dyDescent="0.3">
      <c r="A157" s="19">
        <v>202512</v>
      </c>
      <c r="B157" s="8" t="s">
        <v>7</v>
      </c>
      <c r="C157" s="8" t="s">
        <v>645</v>
      </c>
      <c r="D157" s="8" t="s">
        <v>62</v>
      </c>
      <c r="E157" s="8" t="s">
        <v>62</v>
      </c>
      <c r="F157" s="8" t="s">
        <v>61</v>
      </c>
      <c r="G157" s="8" t="s">
        <v>125</v>
      </c>
      <c r="H157" s="8" t="s">
        <v>764</v>
      </c>
      <c r="I157" s="8" t="s">
        <v>763</v>
      </c>
      <c r="J157" s="8" t="s">
        <v>57</v>
      </c>
      <c r="K157" s="8" t="s">
        <v>56</v>
      </c>
      <c r="L157" s="8" t="s">
        <v>55</v>
      </c>
      <c r="M157" s="18">
        <v>45658</v>
      </c>
      <c r="N157" s="18">
        <v>45825</v>
      </c>
      <c r="O157" s="8" t="s">
        <v>454</v>
      </c>
      <c r="P157" s="8" t="s">
        <v>17</v>
      </c>
      <c r="Q157" s="8" t="s">
        <v>369</v>
      </c>
      <c r="R157" s="8" t="str">
        <f t="shared" si="2"/>
        <v>253100A</v>
      </c>
      <c r="S157" s="8" t="str">
        <f>IFERROR(VLOOKUP(R157,'UNSG Projects'!$C$8:$D$305,2,FALSE),0)</f>
        <v>Mains - Blanket - Pres</v>
      </c>
      <c r="T157" s="8" t="s">
        <v>368</v>
      </c>
      <c r="U157" s="11">
        <v>18426.8</v>
      </c>
    </row>
    <row r="158" spans="1:21" ht="20.399999999999999" x14ac:dyDescent="0.3">
      <c r="A158" s="19">
        <v>202512</v>
      </c>
      <c r="B158" s="8" t="s">
        <v>7</v>
      </c>
      <c r="C158" s="8" t="s">
        <v>645</v>
      </c>
      <c r="D158" s="8" t="s">
        <v>62</v>
      </c>
      <c r="E158" s="8" t="s">
        <v>62</v>
      </c>
      <c r="F158" s="8" t="s">
        <v>61</v>
      </c>
      <c r="G158" s="8" t="s">
        <v>125</v>
      </c>
      <c r="H158" s="8" t="s">
        <v>764</v>
      </c>
      <c r="I158" s="8" t="s">
        <v>763</v>
      </c>
      <c r="J158" s="8" t="s">
        <v>57</v>
      </c>
      <c r="K158" s="8" t="s">
        <v>56</v>
      </c>
      <c r="L158" s="8" t="s">
        <v>55</v>
      </c>
      <c r="M158" s="18">
        <v>45658</v>
      </c>
      <c r="N158" s="18">
        <v>45825</v>
      </c>
      <c r="O158" s="8" t="s">
        <v>454</v>
      </c>
      <c r="P158" s="8" t="s">
        <v>17</v>
      </c>
      <c r="Q158" s="8" t="s">
        <v>367</v>
      </c>
      <c r="R158" s="8" t="str">
        <f t="shared" si="2"/>
        <v>253100A</v>
      </c>
      <c r="S158" s="8" t="str">
        <f>IFERROR(VLOOKUP(R158,'UNSG Projects'!$C$8:$D$305,2,FALSE),0)</f>
        <v>Mains - Blanket - Pres</v>
      </c>
      <c r="T158" s="8" t="s">
        <v>366</v>
      </c>
      <c r="U158" s="11">
        <v>120895.89</v>
      </c>
    </row>
    <row r="159" spans="1:21" ht="20.399999999999999" x14ac:dyDescent="0.3">
      <c r="A159" s="19">
        <v>202512</v>
      </c>
      <c r="B159" s="8" t="s">
        <v>7</v>
      </c>
      <c r="C159" s="8" t="s">
        <v>645</v>
      </c>
      <c r="D159" s="8" t="s">
        <v>62</v>
      </c>
      <c r="E159" s="8" t="s">
        <v>62</v>
      </c>
      <c r="F159" s="8" t="s">
        <v>61</v>
      </c>
      <c r="G159" s="8" t="s">
        <v>125</v>
      </c>
      <c r="H159" s="8" t="s">
        <v>762</v>
      </c>
      <c r="I159" s="8" t="s">
        <v>761</v>
      </c>
      <c r="J159" s="8" t="s">
        <v>93</v>
      </c>
      <c r="K159" s="8" t="s">
        <v>56</v>
      </c>
      <c r="L159" s="8" t="s">
        <v>55</v>
      </c>
      <c r="M159" s="18">
        <v>45658</v>
      </c>
      <c r="N159" s="18">
        <v>45846</v>
      </c>
      <c r="O159" s="8" t="s">
        <v>454</v>
      </c>
      <c r="P159" s="8" t="s">
        <v>17</v>
      </c>
      <c r="Q159" s="8" t="s">
        <v>375</v>
      </c>
      <c r="R159" s="8" t="str">
        <f t="shared" si="2"/>
        <v>253500B</v>
      </c>
      <c r="S159" s="8" t="str">
        <f>IFERROR(VLOOKUP(R159,'UNSG Projects'!$C$8:$D$305,2,FALSE),0)</f>
        <v>PI Mains - Prescott</v>
      </c>
      <c r="T159" s="8" t="s">
        <v>374</v>
      </c>
      <c r="U159" s="11">
        <v>15591.75</v>
      </c>
    </row>
    <row r="160" spans="1:21" ht="20.399999999999999" x14ac:dyDescent="0.3">
      <c r="A160" s="19">
        <v>202512</v>
      </c>
      <c r="B160" s="8" t="s">
        <v>7</v>
      </c>
      <c r="C160" s="8" t="s">
        <v>645</v>
      </c>
      <c r="D160" s="8" t="s">
        <v>62</v>
      </c>
      <c r="E160" s="8" t="s">
        <v>62</v>
      </c>
      <c r="F160" s="8" t="s">
        <v>61</v>
      </c>
      <c r="G160" s="8" t="s">
        <v>125</v>
      </c>
      <c r="H160" s="8" t="s">
        <v>762</v>
      </c>
      <c r="I160" s="8" t="s">
        <v>761</v>
      </c>
      <c r="J160" s="8" t="s">
        <v>57</v>
      </c>
      <c r="K160" s="8" t="s">
        <v>56</v>
      </c>
      <c r="L160" s="8" t="s">
        <v>55</v>
      </c>
      <c r="M160" s="18">
        <v>45658</v>
      </c>
      <c r="N160" s="18">
        <v>45846</v>
      </c>
      <c r="O160" s="8" t="s">
        <v>454</v>
      </c>
      <c r="P160" s="8" t="s">
        <v>17</v>
      </c>
      <c r="Q160" s="8" t="s">
        <v>301</v>
      </c>
      <c r="R160" s="8" t="str">
        <f t="shared" si="2"/>
        <v>252402S</v>
      </c>
      <c r="S160" s="8" t="str">
        <f>IFERROR(VLOOKUP(R160,'UNSG Projects'!$C$8:$D$305,2,FALSE),0)</f>
        <v>Drisco Pipe Replacement</v>
      </c>
      <c r="T160" s="8" t="s">
        <v>300</v>
      </c>
      <c r="U160" s="11">
        <v>15.01</v>
      </c>
    </row>
    <row r="161" spans="1:21" ht="20.399999999999999" x14ac:dyDescent="0.3">
      <c r="A161" s="19">
        <v>202512</v>
      </c>
      <c r="B161" s="8" t="s">
        <v>7</v>
      </c>
      <c r="C161" s="8" t="s">
        <v>645</v>
      </c>
      <c r="D161" s="8" t="s">
        <v>62</v>
      </c>
      <c r="E161" s="8" t="s">
        <v>62</v>
      </c>
      <c r="F161" s="8" t="s">
        <v>61</v>
      </c>
      <c r="G161" s="8" t="s">
        <v>125</v>
      </c>
      <c r="H161" s="8" t="s">
        <v>762</v>
      </c>
      <c r="I161" s="8" t="s">
        <v>761</v>
      </c>
      <c r="J161" s="8" t="s">
        <v>57</v>
      </c>
      <c r="K161" s="8" t="s">
        <v>56</v>
      </c>
      <c r="L161" s="8" t="s">
        <v>55</v>
      </c>
      <c r="M161" s="18">
        <v>45658</v>
      </c>
      <c r="N161" s="18">
        <v>45846</v>
      </c>
      <c r="O161" s="8" t="s">
        <v>454</v>
      </c>
      <c r="P161" s="8" t="s">
        <v>17</v>
      </c>
      <c r="Q161" s="8" t="s">
        <v>545</v>
      </c>
      <c r="R161" s="8" t="str">
        <f t="shared" si="2"/>
        <v>252100A</v>
      </c>
      <c r="S161" s="8" t="str">
        <f>IFERROR(VLOOKUP(R161,'UNSG Projects'!$C$8:$D$305,2,FALSE),0)</f>
        <v>Mains - Blanket - King</v>
      </c>
      <c r="T161" s="8" t="s">
        <v>544</v>
      </c>
      <c r="U161" s="11">
        <v>16815.080000000002</v>
      </c>
    </row>
    <row r="162" spans="1:21" ht="20.399999999999999" x14ac:dyDescent="0.3">
      <c r="A162" s="19">
        <v>202512</v>
      </c>
      <c r="B162" s="8" t="s">
        <v>7</v>
      </c>
      <c r="C162" s="8" t="s">
        <v>645</v>
      </c>
      <c r="D162" s="8" t="s">
        <v>62</v>
      </c>
      <c r="E162" s="8" t="s">
        <v>62</v>
      </c>
      <c r="F162" s="8" t="s">
        <v>61</v>
      </c>
      <c r="G162" s="8" t="s">
        <v>125</v>
      </c>
      <c r="H162" s="8" t="s">
        <v>762</v>
      </c>
      <c r="I162" s="8" t="s">
        <v>761</v>
      </c>
      <c r="J162" s="8" t="s">
        <v>57</v>
      </c>
      <c r="K162" s="8" t="s">
        <v>56</v>
      </c>
      <c r="L162" s="8" t="s">
        <v>55</v>
      </c>
      <c r="M162" s="18">
        <v>45658</v>
      </c>
      <c r="N162" s="18">
        <v>45846</v>
      </c>
      <c r="O162" s="8" t="s">
        <v>454</v>
      </c>
      <c r="P162" s="8" t="s">
        <v>17</v>
      </c>
      <c r="Q162" s="8" t="s">
        <v>539</v>
      </c>
      <c r="R162" s="8" t="str">
        <f t="shared" si="2"/>
        <v>252100A</v>
      </c>
      <c r="S162" s="8" t="str">
        <f>IFERROR(VLOOKUP(R162,'UNSG Projects'!$C$8:$D$305,2,FALSE),0)</f>
        <v>Mains - Blanket - King</v>
      </c>
      <c r="T162" s="8" t="s">
        <v>538</v>
      </c>
      <c r="U162" s="11">
        <v>2960.2</v>
      </c>
    </row>
    <row r="163" spans="1:21" ht="20.399999999999999" x14ac:dyDescent="0.3">
      <c r="A163" s="19">
        <v>202512</v>
      </c>
      <c r="B163" s="8" t="s">
        <v>7</v>
      </c>
      <c r="C163" s="8" t="s">
        <v>645</v>
      </c>
      <c r="D163" s="8" t="s">
        <v>62</v>
      </c>
      <c r="E163" s="8" t="s">
        <v>62</v>
      </c>
      <c r="F163" s="8" t="s">
        <v>61</v>
      </c>
      <c r="G163" s="8" t="s">
        <v>125</v>
      </c>
      <c r="H163" s="8" t="s">
        <v>762</v>
      </c>
      <c r="I163" s="8" t="s">
        <v>761</v>
      </c>
      <c r="J163" s="8" t="s">
        <v>57</v>
      </c>
      <c r="K163" s="8" t="s">
        <v>56</v>
      </c>
      <c r="L163" s="8" t="s">
        <v>55</v>
      </c>
      <c r="M163" s="18">
        <v>45658</v>
      </c>
      <c r="N163" s="18">
        <v>45846</v>
      </c>
      <c r="O163" s="8" t="s">
        <v>454</v>
      </c>
      <c r="P163" s="8" t="s">
        <v>17</v>
      </c>
      <c r="Q163" s="8" t="s">
        <v>369</v>
      </c>
      <c r="R163" s="8" t="str">
        <f t="shared" si="2"/>
        <v>253100A</v>
      </c>
      <c r="S163" s="8" t="str">
        <f>IFERROR(VLOOKUP(R163,'UNSG Projects'!$C$8:$D$305,2,FALSE),0)</f>
        <v>Mains - Blanket - Pres</v>
      </c>
      <c r="T163" s="8" t="s">
        <v>368</v>
      </c>
      <c r="U163" s="11">
        <v>0</v>
      </c>
    </row>
    <row r="164" spans="1:21" ht="20.399999999999999" x14ac:dyDescent="0.3">
      <c r="A164" s="19">
        <v>202512</v>
      </c>
      <c r="B164" s="8" t="s">
        <v>7</v>
      </c>
      <c r="C164" s="8" t="s">
        <v>645</v>
      </c>
      <c r="D164" s="8" t="s">
        <v>62</v>
      </c>
      <c r="E164" s="8" t="s">
        <v>62</v>
      </c>
      <c r="F164" s="8" t="s">
        <v>61</v>
      </c>
      <c r="G164" s="8" t="s">
        <v>125</v>
      </c>
      <c r="H164" s="8" t="s">
        <v>762</v>
      </c>
      <c r="I164" s="8" t="s">
        <v>761</v>
      </c>
      <c r="J164" s="8" t="s">
        <v>57</v>
      </c>
      <c r="K164" s="8" t="s">
        <v>56</v>
      </c>
      <c r="L164" s="8" t="s">
        <v>55</v>
      </c>
      <c r="M164" s="18">
        <v>45658</v>
      </c>
      <c r="N164" s="18">
        <v>45846</v>
      </c>
      <c r="O164" s="8" t="s">
        <v>454</v>
      </c>
      <c r="P164" s="8" t="s">
        <v>17</v>
      </c>
      <c r="Q164" s="8" t="s">
        <v>367</v>
      </c>
      <c r="R164" s="8" t="str">
        <f t="shared" si="2"/>
        <v>253100A</v>
      </c>
      <c r="S164" s="8" t="str">
        <f>IFERROR(VLOOKUP(R164,'UNSG Projects'!$C$8:$D$305,2,FALSE),0)</f>
        <v>Mains - Blanket - Pres</v>
      </c>
      <c r="T164" s="8" t="s">
        <v>366</v>
      </c>
      <c r="U164" s="11">
        <v>53473.19</v>
      </c>
    </row>
    <row r="165" spans="1:21" ht="20.399999999999999" x14ac:dyDescent="0.3">
      <c r="A165" s="19">
        <v>202512</v>
      </c>
      <c r="B165" s="8" t="s">
        <v>7</v>
      </c>
      <c r="C165" s="8" t="s">
        <v>645</v>
      </c>
      <c r="D165" s="8" t="s">
        <v>62</v>
      </c>
      <c r="E165" s="8" t="s">
        <v>62</v>
      </c>
      <c r="F165" s="8" t="s">
        <v>61</v>
      </c>
      <c r="G165" s="8" t="s">
        <v>125</v>
      </c>
      <c r="H165" s="8" t="s">
        <v>762</v>
      </c>
      <c r="I165" s="8" t="s">
        <v>761</v>
      </c>
      <c r="J165" s="8" t="s">
        <v>57</v>
      </c>
      <c r="K165" s="8" t="s">
        <v>56</v>
      </c>
      <c r="L165" s="8" t="s">
        <v>55</v>
      </c>
      <c r="M165" s="18">
        <v>45658</v>
      </c>
      <c r="N165" s="18">
        <v>45846</v>
      </c>
      <c r="O165" s="8" t="s">
        <v>454</v>
      </c>
      <c r="P165" s="8" t="s">
        <v>17</v>
      </c>
      <c r="Q165" s="8" t="s">
        <v>535</v>
      </c>
      <c r="R165" s="8" t="str">
        <f t="shared" si="2"/>
        <v>253100A</v>
      </c>
      <c r="S165" s="8" t="str">
        <f>IFERROR(VLOOKUP(R165,'UNSG Projects'!$C$8:$D$305,2,FALSE),0)</f>
        <v>Mains - Blanket - Pres</v>
      </c>
      <c r="T165" s="8" t="s">
        <v>534</v>
      </c>
      <c r="U165" s="11">
        <v>19630.21</v>
      </c>
    </row>
    <row r="166" spans="1:21" ht="20.399999999999999" x14ac:dyDescent="0.3">
      <c r="A166" s="19">
        <v>202512</v>
      </c>
      <c r="B166" s="8" t="s">
        <v>7</v>
      </c>
      <c r="C166" s="8" t="s">
        <v>645</v>
      </c>
      <c r="D166" s="8" t="s">
        <v>62</v>
      </c>
      <c r="E166" s="8" t="s">
        <v>62</v>
      </c>
      <c r="F166" s="8" t="s">
        <v>61</v>
      </c>
      <c r="G166" s="8" t="s">
        <v>125</v>
      </c>
      <c r="H166" s="8" t="s">
        <v>762</v>
      </c>
      <c r="I166" s="8" t="s">
        <v>761</v>
      </c>
      <c r="J166" s="8" t="s">
        <v>57</v>
      </c>
      <c r="K166" s="8" t="s">
        <v>56</v>
      </c>
      <c r="L166" s="8" t="s">
        <v>55</v>
      </c>
      <c r="M166" s="18">
        <v>45658</v>
      </c>
      <c r="N166" s="18">
        <v>45846</v>
      </c>
      <c r="O166" s="8" t="s">
        <v>454</v>
      </c>
      <c r="P166" s="8" t="s">
        <v>17</v>
      </c>
      <c r="Q166" s="8" t="s">
        <v>537</v>
      </c>
      <c r="R166" s="8" t="str">
        <f t="shared" si="2"/>
        <v>256101A</v>
      </c>
      <c r="S166" s="8" t="str">
        <f>IFERROR(VLOOKUP(R166,'UNSG Projects'!$C$8:$D$305,2,FALSE),0)</f>
        <v>Valve Replacement Nogales</v>
      </c>
      <c r="T166" s="8" t="s">
        <v>536</v>
      </c>
      <c r="U166" s="11">
        <v>5501.93</v>
      </c>
    </row>
    <row r="167" spans="1:21" ht="20.399999999999999" x14ac:dyDescent="0.3">
      <c r="A167" s="19">
        <v>202512</v>
      </c>
      <c r="B167" s="8" t="s">
        <v>7</v>
      </c>
      <c r="C167" s="8" t="s">
        <v>645</v>
      </c>
      <c r="D167" s="8" t="s">
        <v>62</v>
      </c>
      <c r="E167" s="8" t="s">
        <v>62</v>
      </c>
      <c r="F167" s="8" t="s">
        <v>61</v>
      </c>
      <c r="G167" s="8" t="s">
        <v>125</v>
      </c>
      <c r="H167" s="8" t="s">
        <v>758</v>
      </c>
      <c r="I167" s="8" t="s">
        <v>757</v>
      </c>
      <c r="J167" s="8" t="s">
        <v>57</v>
      </c>
      <c r="K167" s="8" t="s">
        <v>56</v>
      </c>
      <c r="L167" s="8" t="s">
        <v>55</v>
      </c>
      <c r="M167" s="18">
        <v>45658</v>
      </c>
      <c r="N167" s="18">
        <v>45901</v>
      </c>
      <c r="O167" s="8" t="s">
        <v>454</v>
      </c>
      <c r="P167" s="8" t="s">
        <v>17</v>
      </c>
      <c r="Q167" s="8" t="s">
        <v>547</v>
      </c>
      <c r="R167" s="8" t="str">
        <f t="shared" si="2"/>
        <v>251387A</v>
      </c>
      <c r="S167" s="8" t="str">
        <f>IFERROR(VLOOKUP(R167,'UNSG Projects'!$C$8:$D$305,2,FALSE),0)</f>
        <v>Other Distr Equip CP-Bl - Flag</v>
      </c>
      <c r="T167" s="8" t="s">
        <v>546</v>
      </c>
      <c r="U167" s="11">
        <v>2493.64</v>
      </c>
    </row>
    <row r="168" spans="1:21" ht="20.399999999999999" x14ac:dyDescent="0.3">
      <c r="A168" s="19">
        <v>202512</v>
      </c>
      <c r="B168" s="8" t="s">
        <v>7</v>
      </c>
      <c r="C168" s="8" t="s">
        <v>645</v>
      </c>
      <c r="D168" s="8" t="s">
        <v>62</v>
      </c>
      <c r="E168" s="8" t="s">
        <v>62</v>
      </c>
      <c r="F168" s="8" t="s">
        <v>61</v>
      </c>
      <c r="G168" s="8" t="s">
        <v>125</v>
      </c>
      <c r="H168" s="8" t="s">
        <v>758</v>
      </c>
      <c r="I168" s="8" t="s">
        <v>757</v>
      </c>
      <c r="J168" s="8" t="s">
        <v>57</v>
      </c>
      <c r="K168" s="8" t="s">
        <v>56</v>
      </c>
      <c r="L168" s="8" t="s">
        <v>55</v>
      </c>
      <c r="M168" s="18">
        <v>45658</v>
      </c>
      <c r="N168" s="18">
        <v>45901</v>
      </c>
      <c r="O168" s="8" t="s">
        <v>454</v>
      </c>
      <c r="P168" s="8" t="s">
        <v>17</v>
      </c>
      <c r="Q168" s="8" t="s">
        <v>479</v>
      </c>
      <c r="R168" s="8" t="str">
        <f t="shared" si="2"/>
        <v>252387A</v>
      </c>
      <c r="S168" s="8" t="str">
        <f>IFERROR(VLOOKUP(R168,'UNSG Projects'!$C$8:$D$305,2,FALSE),0)</f>
        <v>Other Distr Eq CP-Bl - King</v>
      </c>
      <c r="T168" s="8" t="s">
        <v>478</v>
      </c>
      <c r="U168" s="11">
        <v>1457.01</v>
      </c>
    </row>
    <row r="169" spans="1:21" ht="20.399999999999999" x14ac:dyDescent="0.3">
      <c r="A169" s="19">
        <v>202512</v>
      </c>
      <c r="B169" s="8" t="s">
        <v>7</v>
      </c>
      <c r="C169" s="8" t="s">
        <v>645</v>
      </c>
      <c r="D169" s="8" t="s">
        <v>62</v>
      </c>
      <c r="E169" s="8" t="s">
        <v>62</v>
      </c>
      <c r="F169" s="8" t="s">
        <v>61</v>
      </c>
      <c r="G169" s="8" t="s">
        <v>125</v>
      </c>
      <c r="H169" s="8" t="s">
        <v>758</v>
      </c>
      <c r="I169" s="8" t="s">
        <v>757</v>
      </c>
      <c r="J169" s="8" t="s">
        <v>57</v>
      </c>
      <c r="K169" s="8" t="s">
        <v>56</v>
      </c>
      <c r="L169" s="8" t="s">
        <v>55</v>
      </c>
      <c r="M169" s="18">
        <v>45658</v>
      </c>
      <c r="N169" s="18">
        <v>45901</v>
      </c>
      <c r="O169" s="8" t="s">
        <v>454</v>
      </c>
      <c r="P169" s="8" t="s">
        <v>17</v>
      </c>
      <c r="Q169" s="8" t="s">
        <v>500</v>
      </c>
      <c r="R169" s="8" t="str">
        <f t="shared" si="2"/>
        <v>253387A</v>
      </c>
      <c r="S169" s="8" t="str">
        <f>IFERROR(VLOOKUP(R169,'UNSG Projects'!$C$8:$D$305,2,FALSE),0)</f>
        <v>Other Distr Equip CP-Bl-Pres</v>
      </c>
      <c r="T169" s="8" t="s">
        <v>499</v>
      </c>
      <c r="U169" s="11">
        <v>40802.14</v>
      </c>
    </row>
    <row r="170" spans="1:21" ht="20.399999999999999" x14ac:dyDescent="0.3">
      <c r="A170" s="19">
        <v>202512</v>
      </c>
      <c r="B170" s="8" t="s">
        <v>7</v>
      </c>
      <c r="C170" s="8" t="s">
        <v>645</v>
      </c>
      <c r="D170" s="8" t="s">
        <v>62</v>
      </c>
      <c r="E170" s="8" t="s">
        <v>62</v>
      </c>
      <c r="F170" s="8" t="s">
        <v>61</v>
      </c>
      <c r="G170" s="8" t="s">
        <v>125</v>
      </c>
      <c r="H170" s="8" t="s">
        <v>758</v>
      </c>
      <c r="I170" s="8" t="s">
        <v>757</v>
      </c>
      <c r="J170" s="8" t="s">
        <v>57</v>
      </c>
      <c r="K170" s="8" t="s">
        <v>56</v>
      </c>
      <c r="L170" s="8" t="s">
        <v>55</v>
      </c>
      <c r="M170" s="18">
        <v>45658</v>
      </c>
      <c r="N170" s="18">
        <v>45901</v>
      </c>
      <c r="O170" s="8" t="s">
        <v>454</v>
      </c>
      <c r="P170" s="8" t="s">
        <v>17</v>
      </c>
      <c r="Q170" s="8" t="s">
        <v>533</v>
      </c>
      <c r="R170" s="8" t="str">
        <f t="shared" si="2"/>
        <v>256387A</v>
      </c>
      <c r="S170" s="8" t="str">
        <f>IFERROR(VLOOKUP(R170,'UNSG Projects'!$C$8:$D$305,2,FALSE),0)</f>
        <v>Other Distr Eq CP - Bl - Nog</v>
      </c>
      <c r="T170" s="8" t="s">
        <v>532</v>
      </c>
      <c r="U170" s="11">
        <v>8651.64</v>
      </c>
    </row>
    <row r="171" spans="1:21" ht="20.399999999999999" x14ac:dyDescent="0.3">
      <c r="A171" s="19">
        <v>202512</v>
      </c>
      <c r="B171" s="8" t="s">
        <v>7</v>
      </c>
      <c r="C171" s="8" t="s">
        <v>645</v>
      </c>
      <c r="D171" s="8" t="s">
        <v>62</v>
      </c>
      <c r="E171" s="8" t="s">
        <v>62</v>
      </c>
      <c r="F171" s="8" t="s">
        <v>61</v>
      </c>
      <c r="G171" s="8" t="s">
        <v>125</v>
      </c>
      <c r="H171" s="8" t="s">
        <v>758</v>
      </c>
      <c r="I171" s="8" t="s">
        <v>757</v>
      </c>
      <c r="J171" s="8" t="s">
        <v>57</v>
      </c>
      <c r="K171" s="8" t="s">
        <v>56</v>
      </c>
      <c r="L171" s="8" t="s">
        <v>55</v>
      </c>
      <c r="M171" s="18">
        <v>45658</v>
      </c>
      <c r="N171" s="18">
        <v>45901</v>
      </c>
      <c r="O171" s="8" t="s">
        <v>454</v>
      </c>
      <c r="P171" s="8" t="s">
        <v>17</v>
      </c>
      <c r="Q171" s="8" t="s">
        <v>453</v>
      </c>
      <c r="R171" s="8" t="str">
        <f t="shared" si="2"/>
        <v>257387A</v>
      </c>
      <c r="S171" s="8" t="str">
        <f>IFERROR(VLOOKUP(R171,'UNSG Projects'!$C$8:$D$305,2,FALSE),0)</f>
        <v>Other Distr Equip CP-Bl - SL</v>
      </c>
      <c r="T171" s="8" t="s">
        <v>452</v>
      </c>
      <c r="U171" s="11">
        <v>3732.68</v>
      </c>
    </row>
    <row r="172" spans="1:21" ht="20.399999999999999" x14ac:dyDescent="0.3">
      <c r="A172" s="19">
        <v>202601</v>
      </c>
      <c r="B172" s="8" t="s">
        <v>7</v>
      </c>
      <c r="C172" s="8" t="s">
        <v>645</v>
      </c>
      <c r="D172" s="8" t="s">
        <v>62</v>
      </c>
      <c r="E172" s="8" t="s">
        <v>62</v>
      </c>
      <c r="F172" s="8" t="s">
        <v>61</v>
      </c>
      <c r="G172" s="8" t="s">
        <v>125</v>
      </c>
      <c r="H172" s="8" t="s">
        <v>764</v>
      </c>
      <c r="I172" s="8" t="s">
        <v>763</v>
      </c>
      <c r="J172" s="8" t="s">
        <v>93</v>
      </c>
      <c r="K172" s="8" t="s">
        <v>56</v>
      </c>
      <c r="L172" s="8" t="s">
        <v>55</v>
      </c>
      <c r="M172" s="18">
        <v>45292</v>
      </c>
      <c r="N172" s="18">
        <v>45127</v>
      </c>
      <c r="O172" s="8" t="s">
        <v>454</v>
      </c>
      <c r="P172" s="8" t="s">
        <v>17</v>
      </c>
      <c r="Q172" s="8" t="s">
        <v>776</v>
      </c>
      <c r="R172" s="8" t="str">
        <f t="shared" si="2"/>
        <v>253100A</v>
      </c>
      <c r="S172" s="8" t="str">
        <f>IFERROR(VLOOKUP(R172,'UNSG Projects'!$C$8:$D$305,2,FALSE),0)</f>
        <v>Mains - Blanket - Pres</v>
      </c>
      <c r="T172" s="8" t="s">
        <v>775</v>
      </c>
      <c r="U172" s="11">
        <v>0</v>
      </c>
    </row>
    <row r="173" spans="1:21" ht="20.399999999999999" x14ac:dyDescent="0.3">
      <c r="A173" s="19">
        <v>202601</v>
      </c>
      <c r="B173" s="8" t="s">
        <v>7</v>
      </c>
      <c r="C173" s="8" t="s">
        <v>645</v>
      </c>
      <c r="D173" s="8" t="s">
        <v>62</v>
      </c>
      <c r="E173" s="8" t="s">
        <v>62</v>
      </c>
      <c r="F173" s="8" t="s">
        <v>61</v>
      </c>
      <c r="G173" s="8" t="s">
        <v>125</v>
      </c>
      <c r="H173" s="8" t="s">
        <v>764</v>
      </c>
      <c r="I173" s="8" t="s">
        <v>763</v>
      </c>
      <c r="J173" s="8" t="s">
        <v>57</v>
      </c>
      <c r="K173" s="8" t="s">
        <v>56</v>
      </c>
      <c r="L173" s="8" t="s">
        <v>55</v>
      </c>
      <c r="M173" s="18">
        <v>44197</v>
      </c>
      <c r="N173" s="18">
        <v>44204</v>
      </c>
      <c r="O173" s="8" t="s">
        <v>454</v>
      </c>
      <c r="P173" s="8" t="s">
        <v>17</v>
      </c>
      <c r="Q173" s="8" t="s">
        <v>774</v>
      </c>
      <c r="R173" s="8" t="str">
        <f t="shared" si="2"/>
        <v>251101R</v>
      </c>
      <c r="S173" s="8" t="str">
        <f>IFERROR(VLOOKUP(R173,'UNSG Projects'!$C$8:$D$305,2,FALSE),0)</f>
        <v>Mains - Blkt Refunds - Flag</v>
      </c>
      <c r="T173" s="8" t="s">
        <v>773</v>
      </c>
      <c r="U173" s="11">
        <v>-2482</v>
      </c>
    </row>
    <row r="174" spans="1:21" ht="20.399999999999999" x14ac:dyDescent="0.3">
      <c r="A174" s="19">
        <v>202601</v>
      </c>
      <c r="B174" s="8" t="s">
        <v>7</v>
      </c>
      <c r="C174" s="8" t="s">
        <v>645</v>
      </c>
      <c r="D174" s="8" t="s">
        <v>62</v>
      </c>
      <c r="E174" s="8" t="s">
        <v>62</v>
      </c>
      <c r="F174" s="8" t="s">
        <v>61</v>
      </c>
      <c r="G174" s="8" t="s">
        <v>125</v>
      </c>
      <c r="H174" s="8" t="s">
        <v>764</v>
      </c>
      <c r="I174" s="8" t="s">
        <v>763</v>
      </c>
      <c r="J174" s="8" t="s">
        <v>57</v>
      </c>
      <c r="K174" s="8" t="s">
        <v>56</v>
      </c>
      <c r="L174" s="8" t="s">
        <v>55</v>
      </c>
      <c r="M174" s="18">
        <v>44197</v>
      </c>
      <c r="N174" s="18">
        <v>44204</v>
      </c>
      <c r="O174" s="8" t="s">
        <v>454</v>
      </c>
      <c r="P174" s="8" t="s">
        <v>17</v>
      </c>
      <c r="Q174" s="8" t="s">
        <v>770</v>
      </c>
      <c r="R174" s="8" t="str">
        <f t="shared" si="2"/>
        <v>252101R</v>
      </c>
      <c r="S174" s="8" t="str">
        <f>IFERROR(VLOOKUP(R174,'UNSG Projects'!$C$8:$D$305,2,FALSE),0)</f>
        <v>Mains - Blkt Refunds - King</v>
      </c>
      <c r="T174" s="8" t="s">
        <v>769</v>
      </c>
      <c r="U174" s="11">
        <v>-5114</v>
      </c>
    </row>
    <row r="175" spans="1:21" ht="20.399999999999999" x14ac:dyDescent="0.3">
      <c r="A175" s="19">
        <v>202601</v>
      </c>
      <c r="B175" s="8" t="s">
        <v>7</v>
      </c>
      <c r="C175" s="8" t="s">
        <v>645</v>
      </c>
      <c r="D175" s="8" t="s">
        <v>62</v>
      </c>
      <c r="E175" s="8" t="s">
        <v>62</v>
      </c>
      <c r="F175" s="8" t="s">
        <v>61</v>
      </c>
      <c r="G175" s="8" t="s">
        <v>125</v>
      </c>
      <c r="H175" s="8" t="s">
        <v>764</v>
      </c>
      <c r="I175" s="8" t="s">
        <v>763</v>
      </c>
      <c r="J175" s="8" t="s">
        <v>57</v>
      </c>
      <c r="K175" s="8" t="s">
        <v>56</v>
      </c>
      <c r="L175" s="8" t="s">
        <v>55</v>
      </c>
      <c r="M175" s="18">
        <v>45658</v>
      </c>
      <c r="N175" s="18">
        <v>45825</v>
      </c>
      <c r="O175" s="8" t="s">
        <v>454</v>
      </c>
      <c r="P175" s="8" t="s">
        <v>17</v>
      </c>
      <c r="Q175" s="8" t="s">
        <v>519</v>
      </c>
      <c r="R175" s="8" t="str">
        <f t="shared" si="2"/>
        <v>252100A</v>
      </c>
      <c r="S175" s="8" t="str">
        <f>IFERROR(VLOOKUP(R175,'UNSG Projects'!$C$8:$D$305,2,FALSE),0)</f>
        <v>Mains - Blanket - King</v>
      </c>
      <c r="T175" s="8" t="s">
        <v>518</v>
      </c>
      <c r="U175" s="11">
        <v>3169.44</v>
      </c>
    </row>
    <row r="176" spans="1:21" ht="20.399999999999999" x14ac:dyDescent="0.3">
      <c r="A176" s="19">
        <v>202601</v>
      </c>
      <c r="B176" s="8" t="s">
        <v>7</v>
      </c>
      <c r="C176" s="8" t="s">
        <v>645</v>
      </c>
      <c r="D176" s="8" t="s">
        <v>62</v>
      </c>
      <c r="E176" s="8" t="s">
        <v>62</v>
      </c>
      <c r="F176" s="8" t="s">
        <v>61</v>
      </c>
      <c r="G176" s="8" t="s">
        <v>125</v>
      </c>
      <c r="H176" s="8" t="s">
        <v>764</v>
      </c>
      <c r="I176" s="8" t="s">
        <v>763</v>
      </c>
      <c r="J176" s="8" t="s">
        <v>57</v>
      </c>
      <c r="K176" s="8" t="s">
        <v>56</v>
      </c>
      <c r="L176" s="8" t="s">
        <v>55</v>
      </c>
      <c r="M176" s="18">
        <v>45658</v>
      </c>
      <c r="N176" s="18">
        <v>45825</v>
      </c>
      <c r="O176" s="8" t="s">
        <v>454</v>
      </c>
      <c r="P176" s="8" t="s">
        <v>17</v>
      </c>
      <c r="Q176" s="8" t="s">
        <v>531</v>
      </c>
      <c r="R176" s="8" t="str">
        <f t="shared" si="2"/>
        <v>252401S</v>
      </c>
      <c r="S176" s="8" t="str">
        <f>IFERROR(VLOOKUP(R176,'UNSG Projects'!$C$8:$D$305,2,FALSE),0)</f>
        <v>PVC Replacement - LH</v>
      </c>
      <c r="T176" s="8" t="s">
        <v>530</v>
      </c>
      <c r="U176" s="11">
        <v>18872.259999999998</v>
      </c>
    </row>
    <row r="177" spans="1:21" ht="20.399999999999999" x14ac:dyDescent="0.3">
      <c r="A177" s="19">
        <v>202601</v>
      </c>
      <c r="B177" s="8" t="s">
        <v>7</v>
      </c>
      <c r="C177" s="8" t="s">
        <v>645</v>
      </c>
      <c r="D177" s="8" t="s">
        <v>62</v>
      </c>
      <c r="E177" s="8" t="s">
        <v>62</v>
      </c>
      <c r="F177" s="8" t="s">
        <v>61</v>
      </c>
      <c r="G177" s="8" t="s">
        <v>125</v>
      </c>
      <c r="H177" s="8" t="s">
        <v>764</v>
      </c>
      <c r="I177" s="8" t="s">
        <v>763</v>
      </c>
      <c r="J177" s="8" t="s">
        <v>57</v>
      </c>
      <c r="K177" s="8" t="s">
        <v>56</v>
      </c>
      <c r="L177" s="8" t="s">
        <v>55</v>
      </c>
      <c r="M177" s="18">
        <v>45658</v>
      </c>
      <c r="N177" s="18">
        <v>45825</v>
      </c>
      <c r="O177" s="8" t="s">
        <v>454</v>
      </c>
      <c r="P177" s="8" t="s">
        <v>17</v>
      </c>
      <c r="Q177" s="8" t="s">
        <v>521</v>
      </c>
      <c r="R177" s="8" t="str">
        <f t="shared" si="2"/>
        <v>252100A</v>
      </c>
      <c r="S177" s="8" t="str">
        <f>IFERROR(VLOOKUP(R177,'UNSG Projects'!$C$8:$D$305,2,FALSE),0)</f>
        <v>Mains - Blanket - King</v>
      </c>
      <c r="T177" s="8" t="s">
        <v>520</v>
      </c>
      <c r="U177" s="11">
        <v>1661.83</v>
      </c>
    </row>
    <row r="178" spans="1:21" ht="20.399999999999999" x14ac:dyDescent="0.3">
      <c r="A178" s="19">
        <v>202601</v>
      </c>
      <c r="B178" s="8" t="s">
        <v>7</v>
      </c>
      <c r="C178" s="8" t="s">
        <v>645</v>
      </c>
      <c r="D178" s="8" t="s">
        <v>62</v>
      </c>
      <c r="E178" s="8" t="s">
        <v>62</v>
      </c>
      <c r="F178" s="8" t="s">
        <v>61</v>
      </c>
      <c r="G178" s="8" t="s">
        <v>125</v>
      </c>
      <c r="H178" s="8" t="s">
        <v>764</v>
      </c>
      <c r="I178" s="8" t="s">
        <v>763</v>
      </c>
      <c r="J178" s="8" t="s">
        <v>57</v>
      </c>
      <c r="K178" s="8" t="s">
        <v>56</v>
      </c>
      <c r="L178" s="8" t="s">
        <v>55</v>
      </c>
      <c r="M178" s="18">
        <v>45658</v>
      </c>
      <c r="N178" s="18">
        <v>45825</v>
      </c>
      <c r="O178" s="8" t="s">
        <v>454</v>
      </c>
      <c r="P178" s="8" t="s">
        <v>17</v>
      </c>
      <c r="Q178" s="8" t="s">
        <v>527</v>
      </c>
      <c r="R178" s="8" t="str">
        <f t="shared" si="2"/>
        <v>252406S</v>
      </c>
      <c r="S178" s="8" t="str">
        <f>IFERROR(VLOOKUP(R178,'UNSG Projects'!$C$8:$D$305,2,FALSE),0)</f>
        <v>Mains PVC Replacement KNG</v>
      </c>
      <c r="T178" s="8" t="s">
        <v>526</v>
      </c>
      <c r="U178" s="11">
        <v>119030.5</v>
      </c>
    </row>
    <row r="179" spans="1:21" ht="20.399999999999999" x14ac:dyDescent="0.3">
      <c r="A179" s="19">
        <v>202601</v>
      </c>
      <c r="B179" s="8" t="s">
        <v>7</v>
      </c>
      <c r="C179" s="8" t="s">
        <v>645</v>
      </c>
      <c r="D179" s="8" t="s">
        <v>62</v>
      </c>
      <c r="E179" s="8" t="s">
        <v>62</v>
      </c>
      <c r="F179" s="8" t="s">
        <v>61</v>
      </c>
      <c r="G179" s="8" t="s">
        <v>125</v>
      </c>
      <c r="H179" s="8" t="s">
        <v>764</v>
      </c>
      <c r="I179" s="8" t="s">
        <v>763</v>
      </c>
      <c r="J179" s="8" t="s">
        <v>57</v>
      </c>
      <c r="K179" s="8" t="s">
        <v>56</v>
      </c>
      <c r="L179" s="8" t="s">
        <v>55</v>
      </c>
      <c r="M179" s="18">
        <v>45658</v>
      </c>
      <c r="N179" s="18">
        <v>45825</v>
      </c>
      <c r="O179" s="8" t="s">
        <v>454</v>
      </c>
      <c r="P179" s="8" t="s">
        <v>17</v>
      </c>
      <c r="Q179" s="8" t="s">
        <v>359</v>
      </c>
      <c r="R179" s="8" t="str">
        <f t="shared" si="2"/>
        <v>257100A</v>
      </c>
      <c r="S179" s="8" t="str">
        <f>IFERROR(VLOOKUP(R179,'UNSG Projects'!$C$8:$D$305,2,FALSE),0)</f>
        <v>Mains - Blanket - SL</v>
      </c>
      <c r="T179" s="8" t="s">
        <v>358</v>
      </c>
      <c r="U179" s="11">
        <v>6486.03</v>
      </c>
    </row>
    <row r="180" spans="1:21" ht="20.399999999999999" x14ac:dyDescent="0.3">
      <c r="A180" s="19">
        <v>202601</v>
      </c>
      <c r="B180" s="8" t="s">
        <v>7</v>
      </c>
      <c r="C180" s="8" t="s">
        <v>645</v>
      </c>
      <c r="D180" s="8" t="s">
        <v>62</v>
      </c>
      <c r="E180" s="8" t="s">
        <v>62</v>
      </c>
      <c r="F180" s="8" t="s">
        <v>61</v>
      </c>
      <c r="G180" s="8" t="s">
        <v>125</v>
      </c>
      <c r="H180" s="8" t="s">
        <v>764</v>
      </c>
      <c r="I180" s="8" t="s">
        <v>763</v>
      </c>
      <c r="J180" s="8" t="s">
        <v>57</v>
      </c>
      <c r="K180" s="8" t="s">
        <v>56</v>
      </c>
      <c r="L180" s="8" t="s">
        <v>55</v>
      </c>
      <c r="M180" s="18">
        <v>45658</v>
      </c>
      <c r="N180" s="18">
        <v>45825</v>
      </c>
      <c r="O180" s="8" t="s">
        <v>454</v>
      </c>
      <c r="P180" s="8" t="s">
        <v>17</v>
      </c>
      <c r="Q180" s="8" t="s">
        <v>363</v>
      </c>
      <c r="R180" s="8" t="str">
        <f t="shared" si="2"/>
        <v>257100A</v>
      </c>
      <c r="S180" s="8" t="str">
        <f>IFERROR(VLOOKUP(R180,'UNSG Projects'!$C$8:$D$305,2,FALSE),0)</f>
        <v>Mains - Blanket - SL</v>
      </c>
      <c r="T180" s="8" t="s">
        <v>362</v>
      </c>
      <c r="U180" s="11">
        <v>6774.07</v>
      </c>
    </row>
    <row r="181" spans="1:21" ht="20.399999999999999" x14ac:dyDescent="0.3">
      <c r="A181" s="19">
        <v>202601</v>
      </c>
      <c r="B181" s="8" t="s">
        <v>7</v>
      </c>
      <c r="C181" s="8" t="s">
        <v>645</v>
      </c>
      <c r="D181" s="8" t="s">
        <v>62</v>
      </c>
      <c r="E181" s="8" t="s">
        <v>62</v>
      </c>
      <c r="F181" s="8" t="s">
        <v>61</v>
      </c>
      <c r="G181" s="8" t="s">
        <v>125</v>
      </c>
      <c r="H181" s="8" t="s">
        <v>764</v>
      </c>
      <c r="I181" s="8" t="s">
        <v>763</v>
      </c>
      <c r="J181" s="8" t="s">
        <v>57</v>
      </c>
      <c r="K181" s="8" t="s">
        <v>56</v>
      </c>
      <c r="L181" s="8" t="s">
        <v>55</v>
      </c>
      <c r="M181" s="18">
        <v>45658</v>
      </c>
      <c r="N181" s="18">
        <v>45825</v>
      </c>
      <c r="O181" s="8" t="s">
        <v>454</v>
      </c>
      <c r="P181" s="8" t="s">
        <v>17</v>
      </c>
      <c r="Q181" s="8" t="s">
        <v>365</v>
      </c>
      <c r="R181" s="8" t="str">
        <f t="shared" si="2"/>
        <v>253100A</v>
      </c>
      <c r="S181" s="8" t="str">
        <f>IFERROR(VLOOKUP(R181,'UNSG Projects'!$C$8:$D$305,2,FALSE),0)</f>
        <v>Mains - Blanket - Pres</v>
      </c>
      <c r="T181" s="8" t="s">
        <v>364</v>
      </c>
      <c r="U181" s="11">
        <v>123822.84</v>
      </c>
    </row>
    <row r="182" spans="1:21" ht="20.399999999999999" x14ac:dyDescent="0.3">
      <c r="A182" s="19">
        <v>202601</v>
      </c>
      <c r="B182" s="8" t="s">
        <v>7</v>
      </c>
      <c r="C182" s="8" t="s">
        <v>645</v>
      </c>
      <c r="D182" s="8" t="s">
        <v>62</v>
      </c>
      <c r="E182" s="8" t="s">
        <v>62</v>
      </c>
      <c r="F182" s="8" t="s">
        <v>61</v>
      </c>
      <c r="G182" s="8" t="s">
        <v>125</v>
      </c>
      <c r="H182" s="8" t="s">
        <v>764</v>
      </c>
      <c r="I182" s="8" t="s">
        <v>763</v>
      </c>
      <c r="J182" s="8" t="s">
        <v>57</v>
      </c>
      <c r="K182" s="8" t="s">
        <v>56</v>
      </c>
      <c r="L182" s="8" t="s">
        <v>55</v>
      </c>
      <c r="M182" s="18">
        <v>45658</v>
      </c>
      <c r="N182" s="18">
        <v>45825</v>
      </c>
      <c r="O182" s="8" t="s">
        <v>454</v>
      </c>
      <c r="P182" s="8" t="s">
        <v>17</v>
      </c>
      <c r="Q182" s="8" t="s">
        <v>361</v>
      </c>
      <c r="R182" s="8" t="str">
        <f t="shared" si="2"/>
        <v>253100A</v>
      </c>
      <c r="S182" s="8" t="str">
        <f>IFERROR(VLOOKUP(R182,'UNSG Projects'!$C$8:$D$305,2,FALSE),0)</f>
        <v>Mains - Blanket - Pres</v>
      </c>
      <c r="T182" s="8" t="s">
        <v>360</v>
      </c>
      <c r="U182" s="11">
        <v>28563.27</v>
      </c>
    </row>
    <row r="183" spans="1:21" ht="20.399999999999999" x14ac:dyDescent="0.3">
      <c r="A183" s="19">
        <v>202601</v>
      </c>
      <c r="B183" s="8" t="s">
        <v>7</v>
      </c>
      <c r="C183" s="8" t="s">
        <v>645</v>
      </c>
      <c r="D183" s="8" t="s">
        <v>62</v>
      </c>
      <c r="E183" s="8" t="s">
        <v>62</v>
      </c>
      <c r="F183" s="8" t="s">
        <v>61</v>
      </c>
      <c r="G183" s="8" t="s">
        <v>125</v>
      </c>
      <c r="H183" s="8" t="s">
        <v>764</v>
      </c>
      <c r="I183" s="8" t="s">
        <v>763</v>
      </c>
      <c r="J183" s="8" t="s">
        <v>57</v>
      </c>
      <c r="K183" s="8" t="s">
        <v>56</v>
      </c>
      <c r="L183" s="8" t="s">
        <v>55</v>
      </c>
      <c r="M183" s="18">
        <v>45658</v>
      </c>
      <c r="N183" s="18">
        <v>45825</v>
      </c>
      <c r="O183" s="8" t="s">
        <v>454</v>
      </c>
      <c r="P183" s="8" t="s">
        <v>17</v>
      </c>
      <c r="Q183" s="8" t="s">
        <v>523</v>
      </c>
      <c r="R183" s="8" t="str">
        <f t="shared" si="2"/>
        <v>256100A</v>
      </c>
      <c r="S183" s="8" t="str">
        <f>IFERROR(VLOOKUP(R183,'UNSG Projects'!$C$8:$D$305,2,FALSE),0)</f>
        <v>Mains - Blanket - Nog</v>
      </c>
      <c r="T183" s="8" t="s">
        <v>522</v>
      </c>
      <c r="U183" s="11">
        <v>139089.79999999999</v>
      </c>
    </row>
    <row r="184" spans="1:21" ht="20.399999999999999" x14ac:dyDescent="0.3">
      <c r="A184" s="19">
        <v>202601</v>
      </c>
      <c r="B184" s="8" t="s">
        <v>7</v>
      </c>
      <c r="C184" s="8" t="s">
        <v>645</v>
      </c>
      <c r="D184" s="8" t="s">
        <v>62</v>
      </c>
      <c r="E184" s="8" t="s">
        <v>62</v>
      </c>
      <c r="F184" s="8" t="s">
        <v>61</v>
      </c>
      <c r="G184" s="8" t="s">
        <v>125</v>
      </c>
      <c r="H184" s="8" t="s">
        <v>762</v>
      </c>
      <c r="I184" s="8" t="s">
        <v>761</v>
      </c>
      <c r="J184" s="8" t="s">
        <v>93</v>
      </c>
      <c r="K184" s="8" t="s">
        <v>56</v>
      </c>
      <c r="L184" s="8" t="s">
        <v>55</v>
      </c>
      <c r="M184" s="18">
        <v>45658</v>
      </c>
      <c r="N184" s="18">
        <v>45846</v>
      </c>
      <c r="O184" s="8" t="s">
        <v>454</v>
      </c>
      <c r="P184" s="8" t="s">
        <v>17</v>
      </c>
      <c r="Q184" s="8" t="s">
        <v>535</v>
      </c>
      <c r="R184" s="8" t="str">
        <f t="shared" si="2"/>
        <v>253100A</v>
      </c>
      <c r="S184" s="8" t="str">
        <f>IFERROR(VLOOKUP(R184,'UNSG Projects'!$C$8:$D$305,2,FALSE),0)</f>
        <v>Mains - Blanket - Pres</v>
      </c>
      <c r="T184" s="8" t="s">
        <v>534</v>
      </c>
      <c r="U184" s="11">
        <v>3119.21</v>
      </c>
    </row>
    <row r="185" spans="1:21" ht="20.399999999999999" x14ac:dyDescent="0.3">
      <c r="A185" s="19">
        <v>202601</v>
      </c>
      <c r="B185" s="8" t="s">
        <v>7</v>
      </c>
      <c r="C185" s="8" t="s">
        <v>645</v>
      </c>
      <c r="D185" s="8" t="s">
        <v>62</v>
      </c>
      <c r="E185" s="8" t="s">
        <v>62</v>
      </c>
      <c r="F185" s="8" t="s">
        <v>61</v>
      </c>
      <c r="G185" s="8" t="s">
        <v>125</v>
      </c>
      <c r="H185" s="8" t="s">
        <v>762</v>
      </c>
      <c r="I185" s="8" t="s">
        <v>761</v>
      </c>
      <c r="J185" s="8" t="s">
        <v>57</v>
      </c>
      <c r="K185" s="8" t="s">
        <v>56</v>
      </c>
      <c r="L185" s="8" t="s">
        <v>55</v>
      </c>
      <c r="M185" s="18">
        <v>45658</v>
      </c>
      <c r="N185" s="18">
        <v>45846</v>
      </c>
      <c r="O185" s="8" t="s">
        <v>454</v>
      </c>
      <c r="P185" s="8" t="s">
        <v>17</v>
      </c>
      <c r="Q185" s="8" t="s">
        <v>525</v>
      </c>
      <c r="R185" s="8" t="str">
        <f t="shared" si="2"/>
        <v>251100A</v>
      </c>
      <c r="S185" s="8" t="str">
        <f>IFERROR(VLOOKUP(R185,'UNSG Projects'!$C$8:$D$305,2,FALSE),0)</f>
        <v>Mains - Blanket - Flag</v>
      </c>
      <c r="T185" s="8" t="s">
        <v>524</v>
      </c>
      <c r="U185" s="11">
        <v>13389.36</v>
      </c>
    </row>
    <row r="186" spans="1:21" ht="20.399999999999999" x14ac:dyDescent="0.3">
      <c r="A186" s="19">
        <v>202601</v>
      </c>
      <c r="B186" s="8" t="s">
        <v>7</v>
      </c>
      <c r="C186" s="8" t="s">
        <v>645</v>
      </c>
      <c r="D186" s="8" t="s">
        <v>62</v>
      </c>
      <c r="E186" s="8" t="s">
        <v>62</v>
      </c>
      <c r="F186" s="8" t="s">
        <v>61</v>
      </c>
      <c r="G186" s="8" t="s">
        <v>125</v>
      </c>
      <c r="H186" s="8" t="s">
        <v>762</v>
      </c>
      <c r="I186" s="8" t="s">
        <v>761</v>
      </c>
      <c r="J186" s="8" t="s">
        <v>57</v>
      </c>
      <c r="K186" s="8" t="s">
        <v>56</v>
      </c>
      <c r="L186" s="8" t="s">
        <v>55</v>
      </c>
      <c r="M186" s="18">
        <v>45658</v>
      </c>
      <c r="N186" s="18">
        <v>45846</v>
      </c>
      <c r="O186" s="8" t="s">
        <v>454</v>
      </c>
      <c r="P186" s="8" t="s">
        <v>17</v>
      </c>
      <c r="Q186" s="8" t="s">
        <v>529</v>
      </c>
      <c r="R186" s="8" t="str">
        <f t="shared" si="2"/>
        <v>255100A</v>
      </c>
      <c r="S186" s="8" t="str">
        <f>IFERROR(VLOOKUP(R186,'UNSG Projects'!$C$8:$D$305,2,FALSE),0)</f>
        <v>Mains - Blanket - Verde</v>
      </c>
      <c r="T186" s="8" t="s">
        <v>528</v>
      </c>
      <c r="U186" s="11">
        <v>21519.81</v>
      </c>
    </row>
    <row r="187" spans="1:21" ht="20.399999999999999" x14ac:dyDescent="0.3">
      <c r="A187" s="19">
        <v>202601</v>
      </c>
      <c r="B187" s="8" t="s">
        <v>7</v>
      </c>
      <c r="C187" s="8" t="s">
        <v>645</v>
      </c>
      <c r="D187" s="8" t="s">
        <v>62</v>
      </c>
      <c r="E187" s="8" t="s">
        <v>62</v>
      </c>
      <c r="F187" s="8" t="s">
        <v>61</v>
      </c>
      <c r="G187" s="8" t="s">
        <v>125</v>
      </c>
      <c r="H187" s="8" t="s">
        <v>758</v>
      </c>
      <c r="I187" s="8" t="s">
        <v>757</v>
      </c>
      <c r="J187" s="8" t="s">
        <v>57</v>
      </c>
      <c r="K187" s="8" t="s">
        <v>56</v>
      </c>
      <c r="L187" s="8" t="s">
        <v>55</v>
      </c>
      <c r="M187" s="18">
        <v>46023</v>
      </c>
      <c r="N187" s="18">
        <v>46023</v>
      </c>
      <c r="O187" s="8" t="s">
        <v>454</v>
      </c>
      <c r="P187" s="8" t="s">
        <v>17</v>
      </c>
      <c r="Q187" s="8" t="s">
        <v>547</v>
      </c>
      <c r="R187" s="8" t="str">
        <f t="shared" si="2"/>
        <v>251387A</v>
      </c>
      <c r="S187" s="8" t="str">
        <f>IFERROR(VLOOKUP(R187,'UNSG Projects'!$C$8:$D$305,2,FALSE),0)</f>
        <v>Other Distr Equip CP-Bl - Flag</v>
      </c>
      <c r="T187" s="8" t="s">
        <v>546</v>
      </c>
      <c r="U187" s="11">
        <v>1479.94</v>
      </c>
    </row>
    <row r="188" spans="1:21" ht="20.399999999999999" x14ac:dyDescent="0.3">
      <c r="A188" s="19">
        <v>202601</v>
      </c>
      <c r="B188" s="8" t="s">
        <v>7</v>
      </c>
      <c r="C188" s="8" t="s">
        <v>645</v>
      </c>
      <c r="D188" s="8" t="s">
        <v>62</v>
      </c>
      <c r="E188" s="8" t="s">
        <v>62</v>
      </c>
      <c r="F188" s="8" t="s">
        <v>61</v>
      </c>
      <c r="G188" s="8" t="s">
        <v>125</v>
      </c>
      <c r="H188" s="8" t="s">
        <v>758</v>
      </c>
      <c r="I188" s="8" t="s">
        <v>757</v>
      </c>
      <c r="J188" s="8" t="s">
        <v>57</v>
      </c>
      <c r="K188" s="8" t="s">
        <v>56</v>
      </c>
      <c r="L188" s="8" t="s">
        <v>55</v>
      </c>
      <c r="M188" s="18">
        <v>46023</v>
      </c>
      <c r="N188" s="18">
        <v>46023</v>
      </c>
      <c r="O188" s="8" t="s">
        <v>454</v>
      </c>
      <c r="P188" s="8" t="s">
        <v>17</v>
      </c>
      <c r="Q188" s="8" t="s">
        <v>479</v>
      </c>
      <c r="R188" s="8" t="str">
        <f t="shared" si="2"/>
        <v>252387A</v>
      </c>
      <c r="S188" s="8" t="str">
        <f>IFERROR(VLOOKUP(R188,'UNSG Projects'!$C$8:$D$305,2,FALSE),0)</f>
        <v>Other Distr Eq CP-Bl - King</v>
      </c>
      <c r="T188" s="8" t="s">
        <v>478</v>
      </c>
      <c r="U188" s="11">
        <v>5399.87</v>
      </c>
    </row>
    <row r="189" spans="1:21" ht="20.399999999999999" x14ac:dyDescent="0.3">
      <c r="A189" s="19">
        <v>202601</v>
      </c>
      <c r="B189" s="8" t="s">
        <v>7</v>
      </c>
      <c r="C189" s="8" t="s">
        <v>645</v>
      </c>
      <c r="D189" s="8" t="s">
        <v>62</v>
      </c>
      <c r="E189" s="8" t="s">
        <v>62</v>
      </c>
      <c r="F189" s="8" t="s">
        <v>61</v>
      </c>
      <c r="G189" s="8" t="s">
        <v>125</v>
      </c>
      <c r="H189" s="8" t="s">
        <v>758</v>
      </c>
      <c r="I189" s="8" t="s">
        <v>757</v>
      </c>
      <c r="J189" s="8" t="s">
        <v>57</v>
      </c>
      <c r="K189" s="8" t="s">
        <v>56</v>
      </c>
      <c r="L189" s="8" t="s">
        <v>55</v>
      </c>
      <c r="M189" s="18">
        <v>46023</v>
      </c>
      <c r="N189" s="18">
        <v>46023</v>
      </c>
      <c r="O189" s="8" t="s">
        <v>454</v>
      </c>
      <c r="P189" s="8" t="s">
        <v>17</v>
      </c>
      <c r="Q189" s="8" t="s">
        <v>500</v>
      </c>
      <c r="R189" s="8" t="str">
        <f t="shared" si="2"/>
        <v>253387A</v>
      </c>
      <c r="S189" s="8" t="str">
        <f>IFERROR(VLOOKUP(R189,'UNSG Projects'!$C$8:$D$305,2,FALSE),0)</f>
        <v>Other Distr Equip CP-Bl-Pres</v>
      </c>
      <c r="T189" s="8" t="s">
        <v>499</v>
      </c>
      <c r="U189" s="11">
        <v>2058.9</v>
      </c>
    </row>
    <row r="190" spans="1:21" ht="20.399999999999999" x14ac:dyDescent="0.3">
      <c r="A190" s="19">
        <v>202601</v>
      </c>
      <c r="B190" s="8" t="s">
        <v>7</v>
      </c>
      <c r="C190" s="8" t="s">
        <v>645</v>
      </c>
      <c r="D190" s="8" t="s">
        <v>62</v>
      </c>
      <c r="E190" s="8" t="s">
        <v>62</v>
      </c>
      <c r="F190" s="8" t="s">
        <v>61</v>
      </c>
      <c r="G190" s="8" t="s">
        <v>125</v>
      </c>
      <c r="H190" s="8" t="s">
        <v>758</v>
      </c>
      <c r="I190" s="8" t="s">
        <v>757</v>
      </c>
      <c r="J190" s="8" t="s">
        <v>57</v>
      </c>
      <c r="K190" s="8" t="s">
        <v>56</v>
      </c>
      <c r="L190" s="8" t="s">
        <v>55</v>
      </c>
      <c r="M190" s="18">
        <v>46023</v>
      </c>
      <c r="N190" s="18">
        <v>46023</v>
      </c>
      <c r="O190" s="8" t="s">
        <v>454</v>
      </c>
      <c r="P190" s="8" t="s">
        <v>17</v>
      </c>
      <c r="Q190" s="8" t="s">
        <v>533</v>
      </c>
      <c r="R190" s="8" t="str">
        <f t="shared" si="2"/>
        <v>256387A</v>
      </c>
      <c r="S190" s="8" t="str">
        <f>IFERROR(VLOOKUP(R190,'UNSG Projects'!$C$8:$D$305,2,FALSE),0)</f>
        <v>Other Distr Eq CP - Bl - Nog</v>
      </c>
      <c r="T190" s="8" t="s">
        <v>532</v>
      </c>
      <c r="U190" s="11">
        <v>2525.5</v>
      </c>
    </row>
    <row r="191" spans="1:21" ht="20.399999999999999" x14ac:dyDescent="0.3">
      <c r="A191" s="19">
        <v>202601</v>
      </c>
      <c r="B191" s="8" t="s">
        <v>7</v>
      </c>
      <c r="C191" s="8" t="s">
        <v>645</v>
      </c>
      <c r="D191" s="8" t="s">
        <v>62</v>
      </c>
      <c r="E191" s="8" t="s">
        <v>62</v>
      </c>
      <c r="F191" s="8" t="s">
        <v>61</v>
      </c>
      <c r="G191" s="8" t="s">
        <v>125</v>
      </c>
      <c r="H191" s="8" t="s">
        <v>758</v>
      </c>
      <c r="I191" s="8" t="s">
        <v>757</v>
      </c>
      <c r="J191" s="8" t="s">
        <v>57</v>
      </c>
      <c r="K191" s="8" t="s">
        <v>56</v>
      </c>
      <c r="L191" s="8" t="s">
        <v>55</v>
      </c>
      <c r="M191" s="18">
        <v>46023</v>
      </c>
      <c r="N191" s="18">
        <v>46023</v>
      </c>
      <c r="O191" s="8" t="s">
        <v>454</v>
      </c>
      <c r="P191" s="8" t="s">
        <v>17</v>
      </c>
      <c r="Q191" s="8" t="s">
        <v>453</v>
      </c>
      <c r="R191" s="8" t="str">
        <f t="shared" si="2"/>
        <v>257387A</v>
      </c>
      <c r="S191" s="8" t="str">
        <f>IFERROR(VLOOKUP(R191,'UNSG Projects'!$C$8:$D$305,2,FALSE),0)</f>
        <v>Other Distr Equip CP-Bl - SL</v>
      </c>
      <c r="T191" s="8" t="s">
        <v>452</v>
      </c>
      <c r="U191" s="11">
        <v>578.20000000000005</v>
      </c>
    </row>
    <row r="192" spans="1:21" ht="20.399999999999999" x14ac:dyDescent="0.3">
      <c r="A192" s="19">
        <v>202602</v>
      </c>
      <c r="B192" s="8" t="s">
        <v>7</v>
      </c>
      <c r="C192" s="8" t="s">
        <v>645</v>
      </c>
      <c r="D192" s="8" t="s">
        <v>62</v>
      </c>
      <c r="E192" s="8" t="s">
        <v>62</v>
      </c>
      <c r="F192" s="8" t="s">
        <v>61</v>
      </c>
      <c r="G192" s="8" t="s">
        <v>125</v>
      </c>
      <c r="H192" s="8" t="s">
        <v>764</v>
      </c>
      <c r="I192" s="8" t="s">
        <v>763</v>
      </c>
      <c r="J192" s="8" t="s">
        <v>93</v>
      </c>
      <c r="K192" s="8" t="s">
        <v>56</v>
      </c>
      <c r="L192" s="8" t="s">
        <v>55</v>
      </c>
      <c r="M192" s="18">
        <v>45658</v>
      </c>
      <c r="N192" s="18">
        <v>45825</v>
      </c>
      <c r="O192" s="8" t="s">
        <v>454</v>
      </c>
      <c r="P192" s="8" t="s">
        <v>17</v>
      </c>
      <c r="Q192" s="8" t="s">
        <v>527</v>
      </c>
      <c r="R192" s="8" t="str">
        <f t="shared" si="2"/>
        <v>252406S</v>
      </c>
      <c r="S192" s="8" t="str">
        <f>IFERROR(VLOOKUP(R192,'UNSG Projects'!$C$8:$D$305,2,FALSE),0)</f>
        <v>Mains PVC Replacement KNG</v>
      </c>
      <c r="T192" s="8" t="s">
        <v>526</v>
      </c>
      <c r="U192" s="11">
        <v>199.99</v>
      </c>
    </row>
    <row r="193" spans="1:21" ht="20.399999999999999" x14ac:dyDescent="0.3">
      <c r="A193" s="19">
        <v>202602</v>
      </c>
      <c r="B193" s="8" t="s">
        <v>7</v>
      </c>
      <c r="C193" s="8" t="s">
        <v>645</v>
      </c>
      <c r="D193" s="8" t="s">
        <v>62</v>
      </c>
      <c r="E193" s="8" t="s">
        <v>62</v>
      </c>
      <c r="F193" s="8" t="s">
        <v>61</v>
      </c>
      <c r="G193" s="8" t="s">
        <v>125</v>
      </c>
      <c r="H193" s="8" t="s">
        <v>764</v>
      </c>
      <c r="I193" s="8" t="s">
        <v>763</v>
      </c>
      <c r="J193" s="8" t="s">
        <v>93</v>
      </c>
      <c r="K193" s="8" t="s">
        <v>56</v>
      </c>
      <c r="L193" s="8" t="s">
        <v>55</v>
      </c>
      <c r="M193" s="18">
        <v>45658</v>
      </c>
      <c r="N193" s="18">
        <v>45964</v>
      </c>
      <c r="O193" s="8" t="s">
        <v>454</v>
      </c>
      <c r="P193" s="8" t="s">
        <v>17</v>
      </c>
      <c r="Q193" s="8" t="s">
        <v>343</v>
      </c>
      <c r="R193" s="8" t="str">
        <f t="shared" si="2"/>
        <v>257100A</v>
      </c>
      <c r="S193" s="8" t="str">
        <f>IFERROR(VLOOKUP(R193,'UNSG Projects'!$C$8:$D$305,2,FALSE),0)</f>
        <v>Mains - Blanket - SL</v>
      </c>
      <c r="T193" s="8" t="s">
        <v>342</v>
      </c>
      <c r="U193" s="11">
        <v>7.3</v>
      </c>
    </row>
    <row r="194" spans="1:21" ht="20.399999999999999" x14ac:dyDescent="0.3">
      <c r="A194" s="19">
        <v>202602</v>
      </c>
      <c r="B194" s="8" t="s">
        <v>7</v>
      </c>
      <c r="C194" s="8" t="s">
        <v>645</v>
      </c>
      <c r="D194" s="8" t="s">
        <v>62</v>
      </c>
      <c r="E194" s="8" t="s">
        <v>62</v>
      </c>
      <c r="F194" s="8" t="s">
        <v>61</v>
      </c>
      <c r="G194" s="8" t="s">
        <v>125</v>
      </c>
      <c r="H194" s="8" t="s">
        <v>764</v>
      </c>
      <c r="I194" s="8" t="s">
        <v>763</v>
      </c>
      <c r="J194" s="8" t="s">
        <v>57</v>
      </c>
      <c r="K194" s="8" t="s">
        <v>56</v>
      </c>
      <c r="L194" s="8" t="s">
        <v>55</v>
      </c>
      <c r="M194" s="18">
        <v>44197</v>
      </c>
      <c r="N194" s="18">
        <v>44204</v>
      </c>
      <c r="O194" s="8" t="s">
        <v>454</v>
      </c>
      <c r="P194" s="8" t="s">
        <v>17</v>
      </c>
      <c r="Q194" s="8" t="s">
        <v>772</v>
      </c>
      <c r="R194" s="8" t="str">
        <f t="shared" si="2"/>
        <v>255101R</v>
      </c>
      <c r="S194" s="8" t="str">
        <f>IFERROR(VLOOKUP(R194,'UNSG Projects'!$C$8:$D$305,2,FALSE),0)</f>
        <v>Mains - Blkt Refunds- Verde</v>
      </c>
      <c r="T194" s="8" t="s">
        <v>771</v>
      </c>
      <c r="U194" s="11">
        <v>-1890</v>
      </c>
    </row>
    <row r="195" spans="1:21" ht="20.399999999999999" x14ac:dyDescent="0.3">
      <c r="A195" s="19">
        <v>202602</v>
      </c>
      <c r="B195" s="8" t="s">
        <v>7</v>
      </c>
      <c r="C195" s="8" t="s">
        <v>645</v>
      </c>
      <c r="D195" s="8" t="s">
        <v>62</v>
      </c>
      <c r="E195" s="8" t="s">
        <v>62</v>
      </c>
      <c r="F195" s="8" t="s">
        <v>61</v>
      </c>
      <c r="G195" s="8" t="s">
        <v>125</v>
      </c>
      <c r="H195" s="8" t="s">
        <v>764</v>
      </c>
      <c r="I195" s="8" t="s">
        <v>763</v>
      </c>
      <c r="J195" s="8" t="s">
        <v>57</v>
      </c>
      <c r="K195" s="8" t="s">
        <v>56</v>
      </c>
      <c r="L195" s="8" t="s">
        <v>55</v>
      </c>
      <c r="M195" s="18">
        <v>44197</v>
      </c>
      <c r="N195" s="18">
        <v>44204</v>
      </c>
      <c r="O195" s="8" t="s">
        <v>454</v>
      </c>
      <c r="P195" s="8" t="s">
        <v>17</v>
      </c>
      <c r="Q195" s="8" t="s">
        <v>770</v>
      </c>
      <c r="R195" s="8" t="str">
        <f t="shared" si="2"/>
        <v>252101R</v>
      </c>
      <c r="S195" s="8" t="str">
        <f>IFERROR(VLOOKUP(R195,'UNSG Projects'!$C$8:$D$305,2,FALSE),0)</f>
        <v>Mains - Blkt Refunds - King</v>
      </c>
      <c r="T195" s="8" t="s">
        <v>769</v>
      </c>
      <c r="U195" s="11">
        <v>-9577</v>
      </c>
    </row>
    <row r="196" spans="1:21" ht="20.399999999999999" x14ac:dyDescent="0.3">
      <c r="A196" s="19">
        <v>202602</v>
      </c>
      <c r="B196" s="8" t="s">
        <v>7</v>
      </c>
      <c r="C196" s="8" t="s">
        <v>645</v>
      </c>
      <c r="D196" s="8" t="s">
        <v>62</v>
      </c>
      <c r="E196" s="8" t="s">
        <v>62</v>
      </c>
      <c r="F196" s="8" t="s">
        <v>61</v>
      </c>
      <c r="G196" s="8" t="s">
        <v>125</v>
      </c>
      <c r="H196" s="8" t="s">
        <v>764</v>
      </c>
      <c r="I196" s="8" t="s">
        <v>763</v>
      </c>
      <c r="J196" s="8" t="s">
        <v>57</v>
      </c>
      <c r="K196" s="8" t="s">
        <v>56</v>
      </c>
      <c r="L196" s="8" t="s">
        <v>55</v>
      </c>
      <c r="M196" s="18">
        <v>44197</v>
      </c>
      <c r="N196" s="18">
        <v>44204</v>
      </c>
      <c r="O196" s="8" t="s">
        <v>454</v>
      </c>
      <c r="P196" s="8" t="s">
        <v>17</v>
      </c>
      <c r="Q196" s="8" t="s">
        <v>766</v>
      </c>
      <c r="R196" s="8" t="str">
        <f t="shared" si="2"/>
        <v>257101R</v>
      </c>
      <c r="S196" s="8" t="str">
        <f>IFERROR(VLOOKUP(R196,'UNSG Projects'!$C$8:$D$305,2,FALSE),0)</f>
        <v>Mains - Blanket Refunds - SL</v>
      </c>
      <c r="T196" s="8" t="s">
        <v>765</v>
      </c>
      <c r="U196" s="11">
        <v>-4069</v>
      </c>
    </row>
    <row r="197" spans="1:21" ht="20.399999999999999" x14ac:dyDescent="0.3">
      <c r="A197" s="19">
        <v>202602</v>
      </c>
      <c r="B197" s="8" t="s">
        <v>7</v>
      </c>
      <c r="C197" s="8" t="s">
        <v>645</v>
      </c>
      <c r="D197" s="8" t="s">
        <v>62</v>
      </c>
      <c r="E197" s="8" t="s">
        <v>62</v>
      </c>
      <c r="F197" s="8" t="s">
        <v>61</v>
      </c>
      <c r="G197" s="8" t="s">
        <v>125</v>
      </c>
      <c r="H197" s="8" t="s">
        <v>764</v>
      </c>
      <c r="I197" s="8" t="s">
        <v>763</v>
      </c>
      <c r="J197" s="8" t="s">
        <v>57</v>
      </c>
      <c r="K197" s="8" t="s">
        <v>56</v>
      </c>
      <c r="L197" s="8" t="s">
        <v>55</v>
      </c>
      <c r="M197" s="18">
        <v>44197</v>
      </c>
      <c r="N197" s="18">
        <v>44204</v>
      </c>
      <c r="O197" s="8" t="s">
        <v>454</v>
      </c>
      <c r="P197" s="8" t="s">
        <v>17</v>
      </c>
      <c r="Q197" s="8" t="s">
        <v>768</v>
      </c>
      <c r="R197" s="8" t="str">
        <f t="shared" si="2"/>
        <v>253101R</v>
      </c>
      <c r="S197" s="8" t="str">
        <f>IFERROR(VLOOKUP(R197,'UNSG Projects'!$C$8:$D$305,2,FALSE),0)</f>
        <v>Mains - Blkt Refunds - Pres</v>
      </c>
      <c r="T197" s="8" t="s">
        <v>767</v>
      </c>
      <c r="U197" s="11">
        <v>-77966</v>
      </c>
    </row>
    <row r="198" spans="1:21" ht="20.399999999999999" x14ac:dyDescent="0.3">
      <c r="A198" s="19">
        <v>202602</v>
      </c>
      <c r="B198" s="8" t="s">
        <v>7</v>
      </c>
      <c r="C198" s="8" t="s">
        <v>645</v>
      </c>
      <c r="D198" s="8" t="s">
        <v>62</v>
      </c>
      <c r="E198" s="8" t="s">
        <v>62</v>
      </c>
      <c r="F198" s="8" t="s">
        <v>61</v>
      </c>
      <c r="G198" s="8" t="s">
        <v>125</v>
      </c>
      <c r="H198" s="8" t="s">
        <v>764</v>
      </c>
      <c r="I198" s="8" t="s">
        <v>763</v>
      </c>
      <c r="J198" s="8" t="s">
        <v>57</v>
      </c>
      <c r="K198" s="8" t="s">
        <v>56</v>
      </c>
      <c r="L198" s="8" t="s">
        <v>55</v>
      </c>
      <c r="M198" s="18">
        <v>45658</v>
      </c>
      <c r="N198" s="18">
        <v>45964</v>
      </c>
      <c r="O198" s="8" t="s">
        <v>454</v>
      </c>
      <c r="P198" s="8" t="s">
        <v>17</v>
      </c>
      <c r="Q198" s="8" t="s">
        <v>349</v>
      </c>
      <c r="R198" s="8" t="str">
        <f t="shared" si="2"/>
        <v>251100A</v>
      </c>
      <c r="S198" s="8" t="str">
        <f>IFERROR(VLOOKUP(R198,'UNSG Projects'!$C$8:$D$305,2,FALSE),0)</f>
        <v>Mains - Blanket - Flag</v>
      </c>
      <c r="T198" s="8" t="s">
        <v>348</v>
      </c>
      <c r="U198" s="11">
        <v>9186.1</v>
      </c>
    </row>
    <row r="199" spans="1:21" ht="20.399999999999999" x14ac:dyDescent="0.3">
      <c r="A199" s="19">
        <v>202602</v>
      </c>
      <c r="B199" s="8" t="s">
        <v>7</v>
      </c>
      <c r="C199" s="8" t="s">
        <v>645</v>
      </c>
      <c r="D199" s="8" t="s">
        <v>62</v>
      </c>
      <c r="E199" s="8" t="s">
        <v>62</v>
      </c>
      <c r="F199" s="8" t="s">
        <v>61</v>
      </c>
      <c r="G199" s="8" t="s">
        <v>125</v>
      </c>
      <c r="H199" s="8" t="s">
        <v>764</v>
      </c>
      <c r="I199" s="8" t="s">
        <v>763</v>
      </c>
      <c r="J199" s="8" t="s">
        <v>57</v>
      </c>
      <c r="K199" s="8" t="s">
        <v>56</v>
      </c>
      <c r="L199" s="8" t="s">
        <v>55</v>
      </c>
      <c r="M199" s="18">
        <v>45658</v>
      </c>
      <c r="N199" s="18">
        <v>45964</v>
      </c>
      <c r="O199" s="8" t="s">
        <v>454</v>
      </c>
      <c r="P199" s="8" t="s">
        <v>17</v>
      </c>
      <c r="Q199" s="8" t="s">
        <v>341</v>
      </c>
      <c r="R199" s="8" t="str">
        <f t="shared" si="2"/>
        <v>251100A</v>
      </c>
      <c r="S199" s="8" t="str">
        <f>IFERROR(VLOOKUP(R199,'UNSG Projects'!$C$8:$D$305,2,FALSE),0)</f>
        <v>Mains - Blanket - Flag</v>
      </c>
      <c r="T199" s="8" t="s">
        <v>340</v>
      </c>
      <c r="U199" s="11">
        <v>8685.2999999999993</v>
      </c>
    </row>
    <row r="200" spans="1:21" ht="30.6" x14ac:dyDescent="0.3">
      <c r="A200" s="19">
        <v>202602</v>
      </c>
      <c r="B200" s="8" t="s">
        <v>7</v>
      </c>
      <c r="C200" s="8" t="s">
        <v>645</v>
      </c>
      <c r="D200" s="8" t="s">
        <v>62</v>
      </c>
      <c r="E200" s="8" t="s">
        <v>62</v>
      </c>
      <c r="F200" s="8" t="s">
        <v>61</v>
      </c>
      <c r="G200" s="8" t="s">
        <v>125</v>
      </c>
      <c r="H200" s="8" t="s">
        <v>764</v>
      </c>
      <c r="I200" s="8" t="s">
        <v>763</v>
      </c>
      <c r="J200" s="8" t="s">
        <v>57</v>
      </c>
      <c r="K200" s="8" t="s">
        <v>56</v>
      </c>
      <c r="L200" s="8" t="s">
        <v>55</v>
      </c>
      <c r="M200" s="18">
        <v>45658</v>
      </c>
      <c r="N200" s="18">
        <v>45964</v>
      </c>
      <c r="O200" s="8" t="s">
        <v>454</v>
      </c>
      <c r="P200" s="8" t="s">
        <v>17</v>
      </c>
      <c r="Q200" s="8" t="s">
        <v>514</v>
      </c>
      <c r="R200" s="8" t="str">
        <f t="shared" si="2"/>
        <v>252100A</v>
      </c>
      <c r="S200" s="8" t="str">
        <f>IFERROR(VLOOKUP(R200,'UNSG Projects'!$C$8:$D$305,2,FALSE),0)</f>
        <v>Mains - Blanket - King</v>
      </c>
      <c r="T200" s="8" t="s">
        <v>513</v>
      </c>
      <c r="U200" s="11">
        <v>2921.32</v>
      </c>
    </row>
    <row r="201" spans="1:21" ht="20.399999999999999" x14ac:dyDescent="0.3">
      <c r="A201" s="19">
        <v>202602</v>
      </c>
      <c r="B201" s="8" t="s">
        <v>7</v>
      </c>
      <c r="C201" s="8" t="s">
        <v>645</v>
      </c>
      <c r="D201" s="8" t="s">
        <v>62</v>
      </c>
      <c r="E201" s="8" t="s">
        <v>62</v>
      </c>
      <c r="F201" s="8" t="s">
        <v>61</v>
      </c>
      <c r="G201" s="8" t="s">
        <v>125</v>
      </c>
      <c r="H201" s="8" t="s">
        <v>764</v>
      </c>
      <c r="I201" s="8" t="s">
        <v>763</v>
      </c>
      <c r="J201" s="8" t="s">
        <v>57</v>
      </c>
      <c r="K201" s="8" t="s">
        <v>56</v>
      </c>
      <c r="L201" s="8" t="s">
        <v>55</v>
      </c>
      <c r="M201" s="18">
        <v>45658</v>
      </c>
      <c r="N201" s="18">
        <v>45964</v>
      </c>
      <c r="O201" s="8" t="s">
        <v>454</v>
      </c>
      <c r="P201" s="8" t="s">
        <v>17</v>
      </c>
      <c r="Q201" s="8" t="s">
        <v>355</v>
      </c>
      <c r="R201" s="8" t="str">
        <f t="shared" si="2"/>
        <v>252100A</v>
      </c>
      <c r="S201" s="8" t="str">
        <f>IFERROR(VLOOKUP(R201,'UNSG Projects'!$C$8:$D$305,2,FALSE),0)</f>
        <v>Mains - Blanket - King</v>
      </c>
      <c r="T201" s="8" t="s">
        <v>354</v>
      </c>
      <c r="U201" s="11">
        <v>2808.16</v>
      </c>
    </row>
    <row r="202" spans="1:21" ht="20.399999999999999" x14ac:dyDescent="0.3">
      <c r="A202" s="19">
        <v>202602</v>
      </c>
      <c r="B202" s="8" t="s">
        <v>7</v>
      </c>
      <c r="C202" s="8" t="s">
        <v>645</v>
      </c>
      <c r="D202" s="8" t="s">
        <v>62</v>
      </c>
      <c r="E202" s="8" t="s">
        <v>62</v>
      </c>
      <c r="F202" s="8" t="s">
        <v>61</v>
      </c>
      <c r="G202" s="8" t="s">
        <v>125</v>
      </c>
      <c r="H202" s="8" t="s">
        <v>764</v>
      </c>
      <c r="I202" s="8" t="s">
        <v>763</v>
      </c>
      <c r="J202" s="8" t="s">
        <v>57</v>
      </c>
      <c r="K202" s="8" t="s">
        <v>56</v>
      </c>
      <c r="L202" s="8" t="s">
        <v>55</v>
      </c>
      <c r="M202" s="18">
        <v>45658</v>
      </c>
      <c r="N202" s="18">
        <v>45964</v>
      </c>
      <c r="O202" s="8" t="s">
        <v>454</v>
      </c>
      <c r="P202" s="8" t="s">
        <v>17</v>
      </c>
      <c r="Q202" s="8" t="s">
        <v>345</v>
      </c>
      <c r="R202" s="8" t="str">
        <f t="shared" ref="R202:R265" si="3">RIGHT(Q202,7)</f>
        <v>252100A</v>
      </c>
      <c r="S202" s="8" t="str">
        <f>IFERROR(VLOOKUP(R202,'UNSG Projects'!$C$8:$D$305,2,FALSE),0)</f>
        <v>Mains - Blanket - King</v>
      </c>
      <c r="T202" s="8" t="s">
        <v>344</v>
      </c>
      <c r="U202" s="11">
        <v>57876.51</v>
      </c>
    </row>
    <row r="203" spans="1:21" ht="20.399999999999999" x14ac:dyDescent="0.3">
      <c r="A203" s="19">
        <v>202602</v>
      </c>
      <c r="B203" s="8" t="s">
        <v>7</v>
      </c>
      <c r="C203" s="8" t="s">
        <v>645</v>
      </c>
      <c r="D203" s="8" t="s">
        <v>62</v>
      </c>
      <c r="E203" s="8" t="s">
        <v>62</v>
      </c>
      <c r="F203" s="8" t="s">
        <v>61</v>
      </c>
      <c r="G203" s="8" t="s">
        <v>125</v>
      </c>
      <c r="H203" s="8" t="s">
        <v>764</v>
      </c>
      <c r="I203" s="8" t="s">
        <v>763</v>
      </c>
      <c r="J203" s="8" t="s">
        <v>57</v>
      </c>
      <c r="K203" s="8" t="s">
        <v>56</v>
      </c>
      <c r="L203" s="8" t="s">
        <v>55</v>
      </c>
      <c r="M203" s="18">
        <v>45658</v>
      </c>
      <c r="N203" s="18">
        <v>45964</v>
      </c>
      <c r="O203" s="8" t="s">
        <v>454</v>
      </c>
      <c r="P203" s="8" t="s">
        <v>17</v>
      </c>
      <c r="Q203" s="8" t="s">
        <v>515</v>
      </c>
      <c r="R203" s="8" t="str">
        <f t="shared" si="3"/>
        <v>252100A</v>
      </c>
      <c r="S203" s="8" t="str">
        <f>IFERROR(VLOOKUP(R203,'UNSG Projects'!$C$8:$D$305,2,FALSE),0)</f>
        <v>Mains - Blanket - King</v>
      </c>
      <c r="T203" s="8" t="s">
        <v>507</v>
      </c>
      <c r="U203" s="11">
        <v>2636.12</v>
      </c>
    </row>
    <row r="204" spans="1:21" ht="20.399999999999999" x14ac:dyDescent="0.3">
      <c r="A204" s="19">
        <v>202602</v>
      </c>
      <c r="B204" s="8" t="s">
        <v>7</v>
      </c>
      <c r="C204" s="8" t="s">
        <v>645</v>
      </c>
      <c r="D204" s="8" t="s">
        <v>62</v>
      </c>
      <c r="E204" s="8" t="s">
        <v>62</v>
      </c>
      <c r="F204" s="8" t="s">
        <v>61</v>
      </c>
      <c r="G204" s="8" t="s">
        <v>125</v>
      </c>
      <c r="H204" s="8" t="s">
        <v>764</v>
      </c>
      <c r="I204" s="8" t="s">
        <v>763</v>
      </c>
      <c r="J204" s="8" t="s">
        <v>57</v>
      </c>
      <c r="K204" s="8" t="s">
        <v>56</v>
      </c>
      <c r="L204" s="8" t="s">
        <v>55</v>
      </c>
      <c r="M204" s="18">
        <v>45658</v>
      </c>
      <c r="N204" s="18">
        <v>45964</v>
      </c>
      <c r="O204" s="8" t="s">
        <v>454</v>
      </c>
      <c r="P204" s="8" t="s">
        <v>17</v>
      </c>
      <c r="Q204" s="8" t="s">
        <v>512</v>
      </c>
      <c r="R204" s="8" t="str">
        <f t="shared" si="3"/>
        <v>252100A</v>
      </c>
      <c r="S204" s="8" t="str">
        <f>IFERROR(VLOOKUP(R204,'UNSG Projects'!$C$8:$D$305,2,FALSE),0)</f>
        <v>Mains - Blanket - King</v>
      </c>
      <c r="T204" s="8" t="s">
        <v>511</v>
      </c>
      <c r="U204" s="11">
        <v>3224.86</v>
      </c>
    </row>
    <row r="205" spans="1:21" ht="20.399999999999999" x14ac:dyDescent="0.3">
      <c r="A205" s="19">
        <v>202602</v>
      </c>
      <c r="B205" s="8" t="s">
        <v>7</v>
      </c>
      <c r="C205" s="8" t="s">
        <v>645</v>
      </c>
      <c r="D205" s="8" t="s">
        <v>62</v>
      </c>
      <c r="E205" s="8" t="s">
        <v>62</v>
      </c>
      <c r="F205" s="8" t="s">
        <v>61</v>
      </c>
      <c r="G205" s="8" t="s">
        <v>125</v>
      </c>
      <c r="H205" s="8" t="s">
        <v>764</v>
      </c>
      <c r="I205" s="8" t="s">
        <v>763</v>
      </c>
      <c r="J205" s="8" t="s">
        <v>57</v>
      </c>
      <c r="K205" s="8" t="s">
        <v>56</v>
      </c>
      <c r="L205" s="8" t="s">
        <v>55</v>
      </c>
      <c r="M205" s="18">
        <v>45658</v>
      </c>
      <c r="N205" s="18">
        <v>45964</v>
      </c>
      <c r="O205" s="8" t="s">
        <v>454</v>
      </c>
      <c r="P205" s="8" t="s">
        <v>17</v>
      </c>
      <c r="Q205" s="8" t="s">
        <v>510</v>
      </c>
      <c r="R205" s="8" t="str">
        <f t="shared" si="3"/>
        <v>252100A</v>
      </c>
      <c r="S205" s="8" t="str">
        <f>IFERROR(VLOOKUP(R205,'UNSG Projects'!$C$8:$D$305,2,FALSE),0)</f>
        <v>Mains - Blanket - King</v>
      </c>
      <c r="T205" s="8" t="s">
        <v>509</v>
      </c>
      <c r="U205" s="11">
        <v>3398.11</v>
      </c>
    </row>
    <row r="206" spans="1:21" ht="20.399999999999999" x14ac:dyDescent="0.3">
      <c r="A206" s="19">
        <v>202602</v>
      </c>
      <c r="B206" s="8" t="s">
        <v>7</v>
      </c>
      <c r="C206" s="8" t="s">
        <v>645</v>
      </c>
      <c r="D206" s="8" t="s">
        <v>62</v>
      </c>
      <c r="E206" s="8" t="s">
        <v>62</v>
      </c>
      <c r="F206" s="8" t="s">
        <v>61</v>
      </c>
      <c r="G206" s="8" t="s">
        <v>125</v>
      </c>
      <c r="H206" s="8" t="s">
        <v>764</v>
      </c>
      <c r="I206" s="8" t="s">
        <v>763</v>
      </c>
      <c r="J206" s="8" t="s">
        <v>57</v>
      </c>
      <c r="K206" s="8" t="s">
        <v>56</v>
      </c>
      <c r="L206" s="8" t="s">
        <v>55</v>
      </c>
      <c r="M206" s="18">
        <v>45658</v>
      </c>
      <c r="N206" s="18">
        <v>45964</v>
      </c>
      <c r="O206" s="8" t="s">
        <v>454</v>
      </c>
      <c r="P206" s="8" t="s">
        <v>17</v>
      </c>
      <c r="Q206" s="8" t="s">
        <v>508</v>
      </c>
      <c r="R206" s="8" t="str">
        <f t="shared" si="3"/>
        <v>252100A</v>
      </c>
      <c r="S206" s="8" t="str">
        <f>IFERROR(VLOOKUP(R206,'UNSG Projects'!$C$8:$D$305,2,FALSE),0)</f>
        <v>Mains - Blanket - King</v>
      </c>
      <c r="T206" s="8" t="s">
        <v>507</v>
      </c>
      <c r="U206" s="11">
        <v>4737.3500000000004</v>
      </c>
    </row>
    <row r="207" spans="1:21" ht="20.399999999999999" x14ac:dyDescent="0.3">
      <c r="A207" s="19">
        <v>202602</v>
      </c>
      <c r="B207" s="8" t="s">
        <v>7</v>
      </c>
      <c r="C207" s="8" t="s">
        <v>645</v>
      </c>
      <c r="D207" s="8" t="s">
        <v>62</v>
      </c>
      <c r="E207" s="8" t="s">
        <v>62</v>
      </c>
      <c r="F207" s="8" t="s">
        <v>61</v>
      </c>
      <c r="G207" s="8" t="s">
        <v>125</v>
      </c>
      <c r="H207" s="8" t="s">
        <v>764</v>
      </c>
      <c r="I207" s="8" t="s">
        <v>763</v>
      </c>
      <c r="J207" s="8" t="s">
        <v>57</v>
      </c>
      <c r="K207" s="8" t="s">
        <v>56</v>
      </c>
      <c r="L207" s="8" t="s">
        <v>55</v>
      </c>
      <c r="M207" s="18">
        <v>45658</v>
      </c>
      <c r="N207" s="18">
        <v>45964</v>
      </c>
      <c r="O207" s="8" t="s">
        <v>454</v>
      </c>
      <c r="P207" s="8" t="s">
        <v>17</v>
      </c>
      <c r="Q207" s="8" t="s">
        <v>504</v>
      </c>
      <c r="R207" s="8" t="str">
        <f t="shared" si="3"/>
        <v>252400S</v>
      </c>
      <c r="S207" s="8" t="str">
        <f>IFERROR(VLOOKUP(R207,'UNSG Projects'!$C$8:$D$305,2,FALSE),0)</f>
        <v>Mains-System Improv-King</v>
      </c>
      <c r="T207" s="8" t="s">
        <v>503</v>
      </c>
      <c r="U207" s="11">
        <v>86272.73</v>
      </c>
    </row>
    <row r="208" spans="1:21" ht="20.399999999999999" x14ac:dyDescent="0.3">
      <c r="A208" s="19">
        <v>202602</v>
      </c>
      <c r="B208" s="8" t="s">
        <v>7</v>
      </c>
      <c r="C208" s="8" t="s">
        <v>645</v>
      </c>
      <c r="D208" s="8" t="s">
        <v>62</v>
      </c>
      <c r="E208" s="8" t="s">
        <v>62</v>
      </c>
      <c r="F208" s="8" t="s">
        <v>61</v>
      </c>
      <c r="G208" s="8" t="s">
        <v>125</v>
      </c>
      <c r="H208" s="8" t="s">
        <v>764</v>
      </c>
      <c r="I208" s="8" t="s">
        <v>763</v>
      </c>
      <c r="J208" s="8" t="s">
        <v>57</v>
      </c>
      <c r="K208" s="8" t="s">
        <v>56</v>
      </c>
      <c r="L208" s="8" t="s">
        <v>55</v>
      </c>
      <c r="M208" s="18">
        <v>45658</v>
      </c>
      <c r="N208" s="18">
        <v>45964</v>
      </c>
      <c r="O208" s="8" t="s">
        <v>454</v>
      </c>
      <c r="P208" s="8" t="s">
        <v>17</v>
      </c>
      <c r="Q208" s="8" t="s">
        <v>517</v>
      </c>
      <c r="R208" s="8" t="str">
        <f t="shared" si="3"/>
        <v>252100A</v>
      </c>
      <c r="S208" s="8" t="str">
        <f>IFERROR(VLOOKUP(R208,'UNSG Projects'!$C$8:$D$305,2,FALSE),0)</f>
        <v>Mains - Blanket - King</v>
      </c>
      <c r="T208" s="8" t="s">
        <v>516</v>
      </c>
      <c r="U208" s="11">
        <v>3475.32</v>
      </c>
    </row>
    <row r="209" spans="1:21" ht="20.399999999999999" x14ac:dyDescent="0.3">
      <c r="A209" s="19">
        <v>202602</v>
      </c>
      <c r="B209" s="8" t="s">
        <v>7</v>
      </c>
      <c r="C209" s="8" t="s">
        <v>645</v>
      </c>
      <c r="D209" s="8" t="s">
        <v>62</v>
      </c>
      <c r="E209" s="8" t="s">
        <v>62</v>
      </c>
      <c r="F209" s="8" t="s">
        <v>61</v>
      </c>
      <c r="G209" s="8" t="s">
        <v>125</v>
      </c>
      <c r="H209" s="8" t="s">
        <v>764</v>
      </c>
      <c r="I209" s="8" t="s">
        <v>763</v>
      </c>
      <c r="J209" s="8" t="s">
        <v>57</v>
      </c>
      <c r="K209" s="8" t="s">
        <v>56</v>
      </c>
      <c r="L209" s="8" t="s">
        <v>55</v>
      </c>
      <c r="M209" s="18">
        <v>45658</v>
      </c>
      <c r="N209" s="18">
        <v>45964</v>
      </c>
      <c r="O209" s="8" t="s">
        <v>454</v>
      </c>
      <c r="P209" s="8" t="s">
        <v>17</v>
      </c>
      <c r="Q209" s="8" t="s">
        <v>353</v>
      </c>
      <c r="R209" s="8" t="str">
        <f t="shared" si="3"/>
        <v>252100A</v>
      </c>
      <c r="S209" s="8" t="str">
        <f>IFERROR(VLOOKUP(R209,'UNSG Projects'!$C$8:$D$305,2,FALSE),0)</f>
        <v>Mains - Blanket - King</v>
      </c>
      <c r="T209" s="8" t="s">
        <v>352</v>
      </c>
      <c r="U209" s="11">
        <v>158829.22</v>
      </c>
    </row>
    <row r="210" spans="1:21" ht="20.399999999999999" x14ac:dyDescent="0.3">
      <c r="A210" s="19">
        <v>202602</v>
      </c>
      <c r="B210" s="8" t="s">
        <v>7</v>
      </c>
      <c r="C210" s="8" t="s">
        <v>645</v>
      </c>
      <c r="D210" s="8" t="s">
        <v>62</v>
      </c>
      <c r="E210" s="8" t="s">
        <v>62</v>
      </c>
      <c r="F210" s="8" t="s">
        <v>61</v>
      </c>
      <c r="G210" s="8" t="s">
        <v>125</v>
      </c>
      <c r="H210" s="8" t="s">
        <v>764</v>
      </c>
      <c r="I210" s="8" t="s">
        <v>763</v>
      </c>
      <c r="J210" s="8" t="s">
        <v>57</v>
      </c>
      <c r="K210" s="8" t="s">
        <v>56</v>
      </c>
      <c r="L210" s="8" t="s">
        <v>55</v>
      </c>
      <c r="M210" s="18">
        <v>45658</v>
      </c>
      <c r="N210" s="18">
        <v>45964</v>
      </c>
      <c r="O210" s="8" t="s">
        <v>454</v>
      </c>
      <c r="P210" s="8" t="s">
        <v>17</v>
      </c>
      <c r="Q210" s="8" t="s">
        <v>343</v>
      </c>
      <c r="R210" s="8" t="str">
        <f t="shared" si="3"/>
        <v>257100A</v>
      </c>
      <c r="S210" s="8" t="str">
        <f>IFERROR(VLOOKUP(R210,'UNSG Projects'!$C$8:$D$305,2,FALSE),0)</f>
        <v>Mains - Blanket - SL</v>
      </c>
      <c r="T210" s="8" t="s">
        <v>342</v>
      </c>
      <c r="U210" s="11">
        <v>5021.67</v>
      </c>
    </row>
    <row r="211" spans="1:21" ht="20.399999999999999" x14ac:dyDescent="0.3">
      <c r="A211" s="19">
        <v>202602</v>
      </c>
      <c r="B211" s="8" t="s">
        <v>7</v>
      </c>
      <c r="C211" s="8" t="s">
        <v>645</v>
      </c>
      <c r="D211" s="8" t="s">
        <v>62</v>
      </c>
      <c r="E211" s="8" t="s">
        <v>62</v>
      </c>
      <c r="F211" s="8" t="s">
        <v>61</v>
      </c>
      <c r="G211" s="8" t="s">
        <v>125</v>
      </c>
      <c r="H211" s="8" t="s">
        <v>764</v>
      </c>
      <c r="I211" s="8" t="s">
        <v>763</v>
      </c>
      <c r="J211" s="8" t="s">
        <v>57</v>
      </c>
      <c r="K211" s="8" t="s">
        <v>56</v>
      </c>
      <c r="L211" s="8" t="s">
        <v>55</v>
      </c>
      <c r="M211" s="18">
        <v>45658</v>
      </c>
      <c r="N211" s="18">
        <v>45964</v>
      </c>
      <c r="O211" s="8" t="s">
        <v>454</v>
      </c>
      <c r="P211" s="8" t="s">
        <v>17</v>
      </c>
      <c r="Q211" s="8" t="s">
        <v>351</v>
      </c>
      <c r="R211" s="8" t="str">
        <f t="shared" si="3"/>
        <v>257100A</v>
      </c>
      <c r="S211" s="8" t="str">
        <f>IFERROR(VLOOKUP(R211,'UNSG Projects'!$C$8:$D$305,2,FALSE),0)</f>
        <v>Mains - Blanket - SL</v>
      </c>
      <c r="T211" s="8" t="s">
        <v>350</v>
      </c>
      <c r="U211" s="11">
        <v>10828.7</v>
      </c>
    </row>
    <row r="212" spans="1:21" ht="20.399999999999999" x14ac:dyDescent="0.3">
      <c r="A212" s="19">
        <v>202602</v>
      </c>
      <c r="B212" s="8" t="s">
        <v>7</v>
      </c>
      <c r="C212" s="8" t="s">
        <v>645</v>
      </c>
      <c r="D212" s="8" t="s">
        <v>62</v>
      </c>
      <c r="E212" s="8" t="s">
        <v>62</v>
      </c>
      <c r="F212" s="8" t="s">
        <v>61</v>
      </c>
      <c r="G212" s="8" t="s">
        <v>125</v>
      </c>
      <c r="H212" s="8" t="s">
        <v>764</v>
      </c>
      <c r="I212" s="8" t="s">
        <v>763</v>
      </c>
      <c r="J212" s="8" t="s">
        <v>57</v>
      </c>
      <c r="K212" s="8" t="s">
        <v>56</v>
      </c>
      <c r="L212" s="8" t="s">
        <v>55</v>
      </c>
      <c r="M212" s="18">
        <v>45658</v>
      </c>
      <c r="N212" s="18">
        <v>45964</v>
      </c>
      <c r="O212" s="8" t="s">
        <v>454</v>
      </c>
      <c r="P212" s="8" t="s">
        <v>17</v>
      </c>
      <c r="Q212" s="8" t="s">
        <v>347</v>
      </c>
      <c r="R212" s="8" t="str">
        <f t="shared" si="3"/>
        <v>257100A</v>
      </c>
      <c r="S212" s="8" t="str">
        <f>IFERROR(VLOOKUP(R212,'UNSG Projects'!$C$8:$D$305,2,FALSE),0)</f>
        <v>Mains - Blanket - SL</v>
      </c>
      <c r="T212" s="8" t="s">
        <v>346</v>
      </c>
      <c r="U212" s="11">
        <v>4871.03</v>
      </c>
    </row>
    <row r="213" spans="1:21" ht="20.399999999999999" x14ac:dyDescent="0.3">
      <c r="A213" s="19">
        <v>202602</v>
      </c>
      <c r="B213" s="8" t="s">
        <v>7</v>
      </c>
      <c r="C213" s="8" t="s">
        <v>645</v>
      </c>
      <c r="D213" s="8" t="s">
        <v>62</v>
      </c>
      <c r="E213" s="8" t="s">
        <v>62</v>
      </c>
      <c r="F213" s="8" t="s">
        <v>61</v>
      </c>
      <c r="G213" s="8" t="s">
        <v>125</v>
      </c>
      <c r="H213" s="8" t="s">
        <v>764</v>
      </c>
      <c r="I213" s="8" t="s">
        <v>763</v>
      </c>
      <c r="J213" s="8" t="s">
        <v>57</v>
      </c>
      <c r="K213" s="8" t="s">
        <v>56</v>
      </c>
      <c r="L213" s="8" t="s">
        <v>55</v>
      </c>
      <c r="M213" s="18">
        <v>46023</v>
      </c>
      <c r="N213" s="18">
        <v>46054</v>
      </c>
      <c r="O213" s="8" t="s">
        <v>454</v>
      </c>
      <c r="P213" s="8" t="s">
        <v>17</v>
      </c>
      <c r="Q213" s="8" t="s">
        <v>301</v>
      </c>
      <c r="R213" s="8" t="str">
        <f t="shared" si="3"/>
        <v>252402S</v>
      </c>
      <c r="S213" s="8" t="str">
        <f>IFERROR(VLOOKUP(R213,'UNSG Projects'!$C$8:$D$305,2,FALSE),0)</f>
        <v>Drisco Pipe Replacement</v>
      </c>
      <c r="T213" s="8" t="s">
        <v>300</v>
      </c>
      <c r="U213" s="11">
        <v>518848.29</v>
      </c>
    </row>
    <row r="214" spans="1:21" ht="20.399999999999999" x14ac:dyDescent="0.3">
      <c r="A214" s="19">
        <v>202602</v>
      </c>
      <c r="B214" s="8" t="s">
        <v>7</v>
      </c>
      <c r="C214" s="8" t="s">
        <v>645</v>
      </c>
      <c r="D214" s="8" t="s">
        <v>62</v>
      </c>
      <c r="E214" s="8" t="s">
        <v>62</v>
      </c>
      <c r="F214" s="8" t="s">
        <v>61</v>
      </c>
      <c r="G214" s="8" t="s">
        <v>125</v>
      </c>
      <c r="H214" s="8" t="s">
        <v>762</v>
      </c>
      <c r="I214" s="8" t="s">
        <v>761</v>
      </c>
      <c r="J214" s="8" t="s">
        <v>93</v>
      </c>
      <c r="K214" s="8" t="s">
        <v>56</v>
      </c>
      <c r="L214" s="8" t="s">
        <v>55</v>
      </c>
      <c r="M214" s="18">
        <v>45658</v>
      </c>
      <c r="N214" s="18">
        <v>45846</v>
      </c>
      <c r="O214" s="8" t="s">
        <v>454</v>
      </c>
      <c r="P214" s="8" t="s">
        <v>17</v>
      </c>
      <c r="Q214" s="8" t="s">
        <v>535</v>
      </c>
      <c r="R214" s="8" t="str">
        <f t="shared" si="3"/>
        <v>253100A</v>
      </c>
      <c r="S214" s="8" t="str">
        <f>IFERROR(VLOOKUP(R214,'UNSG Projects'!$C$8:$D$305,2,FALSE),0)</f>
        <v>Mains - Blanket - Pres</v>
      </c>
      <c r="T214" s="8" t="s">
        <v>534</v>
      </c>
      <c r="U214" s="11">
        <v>1684.37</v>
      </c>
    </row>
    <row r="215" spans="1:21" ht="20.399999999999999" x14ac:dyDescent="0.3">
      <c r="A215" s="19">
        <v>202602</v>
      </c>
      <c r="B215" s="8" t="s">
        <v>7</v>
      </c>
      <c r="C215" s="8" t="s">
        <v>645</v>
      </c>
      <c r="D215" s="8" t="s">
        <v>62</v>
      </c>
      <c r="E215" s="8" t="s">
        <v>62</v>
      </c>
      <c r="F215" s="8" t="s">
        <v>61</v>
      </c>
      <c r="G215" s="8" t="s">
        <v>125</v>
      </c>
      <c r="H215" s="8" t="s">
        <v>762</v>
      </c>
      <c r="I215" s="8" t="s">
        <v>761</v>
      </c>
      <c r="J215" s="8" t="s">
        <v>93</v>
      </c>
      <c r="K215" s="8" t="s">
        <v>56</v>
      </c>
      <c r="L215" s="8" t="s">
        <v>55</v>
      </c>
      <c r="M215" s="18">
        <v>45658</v>
      </c>
      <c r="N215" s="18">
        <v>45903</v>
      </c>
      <c r="O215" s="8" t="s">
        <v>454</v>
      </c>
      <c r="P215" s="8" t="s">
        <v>17</v>
      </c>
      <c r="Q215" s="8" t="s">
        <v>506</v>
      </c>
      <c r="R215" s="8" t="str">
        <f t="shared" si="3"/>
        <v>255100A</v>
      </c>
      <c r="S215" s="8" t="str">
        <f>IFERROR(VLOOKUP(R215,'UNSG Projects'!$C$8:$D$305,2,FALSE),0)</f>
        <v>Mains - Blanket - Verde</v>
      </c>
      <c r="T215" s="8" t="s">
        <v>505</v>
      </c>
      <c r="U215" s="11">
        <v>-380.34</v>
      </c>
    </row>
    <row r="216" spans="1:21" ht="20.399999999999999" x14ac:dyDescent="0.3">
      <c r="A216" s="19">
        <v>202602</v>
      </c>
      <c r="B216" s="8" t="s">
        <v>7</v>
      </c>
      <c r="C216" s="8" t="s">
        <v>645</v>
      </c>
      <c r="D216" s="8" t="s">
        <v>62</v>
      </c>
      <c r="E216" s="8" t="s">
        <v>62</v>
      </c>
      <c r="F216" s="8" t="s">
        <v>61</v>
      </c>
      <c r="G216" s="8" t="s">
        <v>125</v>
      </c>
      <c r="H216" s="8" t="s">
        <v>762</v>
      </c>
      <c r="I216" s="8" t="s">
        <v>761</v>
      </c>
      <c r="J216" s="8" t="s">
        <v>57</v>
      </c>
      <c r="K216" s="8" t="s">
        <v>56</v>
      </c>
      <c r="L216" s="8" t="s">
        <v>55</v>
      </c>
      <c r="M216" s="18">
        <v>45658</v>
      </c>
      <c r="N216" s="18">
        <v>45887</v>
      </c>
      <c r="O216" s="8" t="s">
        <v>454</v>
      </c>
      <c r="P216" s="8" t="s">
        <v>17</v>
      </c>
      <c r="Q216" s="8" t="s">
        <v>357</v>
      </c>
      <c r="R216" s="8" t="str">
        <f t="shared" si="3"/>
        <v>253500B</v>
      </c>
      <c r="S216" s="8" t="str">
        <f>IFERROR(VLOOKUP(R216,'UNSG Projects'!$C$8:$D$305,2,FALSE),0)</f>
        <v>PI Mains - Prescott</v>
      </c>
      <c r="T216" s="8" t="s">
        <v>356</v>
      </c>
      <c r="U216" s="11">
        <v>349199.14</v>
      </c>
    </row>
    <row r="217" spans="1:21" ht="20.399999999999999" x14ac:dyDescent="0.3">
      <c r="A217" s="19">
        <v>202602</v>
      </c>
      <c r="B217" s="8" t="s">
        <v>7</v>
      </c>
      <c r="C217" s="8" t="s">
        <v>645</v>
      </c>
      <c r="D217" s="8" t="s">
        <v>62</v>
      </c>
      <c r="E217" s="8" t="s">
        <v>62</v>
      </c>
      <c r="F217" s="8" t="s">
        <v>61</v>
      </c>
      <c r="G217" s="8" t="s">
        <v>125</v>
      </c>
      <c r="H217" s="8" t="s">
        <v>762</v>
      </c>
      <c r="I217" s="8" t="s">
        <v>761</v>
      </c>
      <c r="J217" s="8" t="s">
        <v>57</v>
      </c>
      <c r="K217" s="8" t="s">
        <v>56</v>
      </c>
      <c r="L217" s="8" t="s">
        <v>55</v>
      </c>
      <c r="M217" s="18">
        <v>45658</v>
      </c>
      <c r="N217" s="18">
        <v>45903</v>
      </c>
      <c r="O217" s="8" t="s">
        <v>454</v>
      </c>
      <c r="P217" s="8" t="s">
        <v>17</v>
      </c>
      <c r="Q217" s="8" t="s">
        <v>517</v>
      </c>
      <c r="R217" s="8" t="str">
        <f t="shared" si="3"/>
        <v>252100A</v>
      </c>
      <c r="S217" s="8" t="str">
        <f>IFERROR(VLOOKUP(R217,'UNSG Projects'!$C$8:$D$305,2,FALSE),0)</f>
        <v>Mains - Blanket - King</v>
      </c>
      <c r="T217" s="8" t="s">
        <v>516</v>
      </c>
      <c r="U217" s="11">
        <v>21348.38</v>
      </c>
    </row>
    <row r="218" spans="1:21" ht="20.399999999999999" x14ac:dyDescent="0.3">
      <c r="A218" s="19">
        <v>202602</v>
      </c>
      <c r="B218" s="8" t="s">
        <v>7</v>
      </c>
      <c r="C218" s="8" t="s">
        <v>645</v>
      </c>
      <c r="D218" s="8" t="s">
        <v>62</v>
      </c>
      <c r="E218" s="8" t="s">
        <v>62</v>
      </c>
      <c r="F218" s="8" t="s">
        <v>61</v>
      </c>
      <c r="G218" s="8" t="s">
        <v>125</v>
      </c>
      <c r="H218" s="8" t="s">
        <v>762</v>
      </c>
      <c r="I218" s="8" t="s">
        <v>761</v>
      </c>
      <c r="J218" s="8" t="s">
        <v>57</v>
      </c>
      <c r="K218" s="8" t="s">
        <v>56</v>
      </c>
      <c r="L218" s="8" t="s">
        <v>55</v>
      </c>
      <c r="M218" s="18">
        <v>45658</v>
      </c>
      <c r="N218" s="18">
        <v>45903</v>
      </c>
      <c r="O218" s="8" t="s">
        <v>454</v>
      </c>
      <c r="P218" s="8" t="s">
        <v>17</v>
      </c>
      <c r="Q218" s="8" t="s">
        <v>502</v>
      </c>
      <c r="R218" s="8" t="str">
        <f t="shared" si="3"/>
        <v>256500B</v>
      </c>
      <c r="S218" s="8" t="str">
        <f>IFERROR(VLOOKUP(R218,'UNSG Projects'!$C$8:$D$305,2,FALSE),0)</f>
        <v>PI Mains - Nogales</v>
      </c>
      <c r="T218" s="8" t="s">
        <v>501</v>
      </c>
      <c r="U218" s="11">
        <v>9937.3799999999992</v>
      </c>
    </row>
    <row r="219" spans="1:21" ht="20.399999999999999" x14ac:dyDescent="0.3">
      <c r="A219" s="19">
        <v>202602</v>
      </c>
      <c r="B219" s="8" t="s">
        <v>7</v>
      </c>
      <c r="C219" s="8" t="s">
        <v>645</v>
      </c>
      <c r="D219" s="8" t="s">
        <v>62</v>
      </c>
      <c r="E219" s="8" t="s">
        <v>62</v>
      </c>
      <c r="F219" s="8" t="s">
        <v>61</v>
      </c>
      <c r="G219" s="8" t="s">
        <v>125</v>
      </c>
      <c r="H219" s="8" t="s">
        <v>762</v>
      </c>
      <c r="I219" s="8" t="s">
        <v>761</v>
      </c>
      <c r="J219" s="8" t="s">
        <v>57</v>
      </c>
      <c r="K219" s="8" t="s">
        <v>56</v>
      </c>
      <c r="L219" s="8" t="s">
        <v>55</v>
      </c>
      <c r="M219" s="18">
        <v>45658</v>
      </c>
      <c r="N219" s="18">
        <v>45903</v>
      </c>
      <c r="O219" s="8" t="s">
        <v>454</v>
      </c>
      <c r="P219" s="8" t="s">
        <v>17</v>
      </c>
      <c r="Q219" s="8" t="s">
        <v>506</v>
      </c>
      <c r="R219" s="8" t="str">
        <f t="shared" si="3"/>
        <v>255100A</v>
      </c>
      <c r="S219" s="8" t="str">
        <f>IFERROR(VLOOKUP(R219,'UNSG Projects'!$C$8:$D$305,2,FALSE),0)</f>
        <v>Mains - Blanket - Verde</v>
      </c>
      <c r="T219" s="8" t="s">
        <v>505</v>
      </c>
      <c r="U219" s="11">
        <v>56505.07</v>
      </c>
    </row>
    <row r="220" spans="1:21" ht="20.399999999999999" x14ac:dyDescent="0.3">
      <c r="A220" s="19">
        <v>202602</v>
      </c>
      <c r="B220" s="8" t="s">
        <v>7</v>
      </c>
      <c r="C220" s="8" t="s">
        <v>645</v>
      </c>
      <c r="D220" s="8" t="s">
        <v>62</v>
      </c>
      <c r="E220" s="8" t="s">
        <v>62</v>
      </c>
      <c r="F220" s="8" t="s">
        <v>61</v>
      </c>
      <c r="G220" s="8" t="s">
        <v>125</v>
      </c>
      <c r="H220" s="8" t="s">
        <v>762</v>
      </c>
      <c r="I220" s="8" t="s">
        <v>761</v>
      </c>
      <c r="J220" s="8" t="s">
        <v>57</v>
      </c>
      <c r="K220" s="8" t="s">
        <v>56</v>
      </c>
      <c r="L220" s="8" t="s">
        <v>55</v>
      </c>
      <c r="M220" s="18">
        <v>46023</v>
      </c>
      <c r="N220" s="18">
        <v>46054</v>
      </c>
      <c r="O220" s="8" t="s">
        <v>454</v>
      </c>
      <c r="P220" s="8" t="s">
        <v>17</v>
      </c>
      <c r="Q220" s="8" t="s">
        <v>301</v>
      </c>
      <c r="R220" s="8" t="str">
        <f t="shared" si="3"/>
        <v>252402S</v>
      </c>
      <c r="S220" s="8" t="str">
        <f>IFERROR(VLOOKUP(R220,'UNSG Projects'!$C$8:$D$305,2,FALSE),0)</f>
        <v>Drisco Pipe Replacement</v>
      </c>
      <c r="T220" s="8" t="s">
        <v>300</v>
      </c>
      <c r="U220" s="11">
        <v>0</v>
      </c>
    </row>
    <row r="221" spans="1:21" ht="20.399999999999999" x14ac:dyDescent="0.3">
      <c r="A221" s="19">
        <v>202602</v>
      </c>
      <c r="B221" s="8" t="s">
        <v>7</v>
      </c>
      <c r="C221" s="8" t="s">
        <v>645</v>
      </c>
      <c r="D221" s="8" t="s">
        <v>62</v>
      </c>
      <c r="E221" s="8" t="s">
        <v>62</v>
      </c>
      <c r="F221" s="8" t="s">
        <v>61</v>
      </c>
      <c r="G221" s="8" t="s">
        <v>125</v>
      </c>
      <c r="H221" s="8" t="s">
        <v>758</v>
      </c>
      <c r="I221" s="8" t="s">
        <v>757</v>
      </c>
      <c r="J221" s="8" t="s">
        <v>57</v>
      </c>
      <c r="K221" s="8" t="s">
        <v>56</v>
      </c>
      <c r="L221" s="8" t="s">
        <v>55</v>
      </c>
      <c r="M221" s="18">
        <v>46023</v>
      </c>
      <c r="N221" s="18">
        <v>46054</v>
      </c>
      <c r="O221" s="8" t="s">
        <v>454</v>
      </c>
      <c r="P221" s="8" t="s">
        <v>17</v>
      </c>
      <c r="Q221" s="8" t="s">
        <v>479</v>
      </c>
      <c r="R221" s="8" t="str">
        <f t="shared" si="3"/>
        <v>252387A</v>
      </c>
      <c r="S221" s="8" t="str">
        <f>IFERROR(VLOOKUP(R221,'UNSG Projects'!$C$8:$D$305,2,FALSE),0)</f>
        <v>Other Distr Eq CP-Bl - King</v>
      </c>
      <c r="T221" s="8" t="s">
        <v>478</v>
      </c>
      <c r="U221" s="11">
        <v>15278.81</v>
      </c>
    </row>
    <row r="222" spans="1:21" ht="20.399999999999999" x14ac:dyDescent="0.3">
      <c r="A222" s="19">
        <v>202602</v>
      </c>
      <c r="B222" s="8" t="s">
        <v>7</v>
      </c>
      <c r="C222" s="8" t="s">
        <v>645</v>
      </c>
      <c r="D222" s="8" t="s">
        <v>62</v>
      </c>
      <c r="E222" s="8" t="s">
        <v>62</v>
      </c>
      <c r="F222" s="8" t="s">
        <v>61</v>
      </c>
      <c r="G222" s="8" t="s">
        <v>125</v>
      </c>
      <c r="H222" s="8" t="s">
        <v>758</v>
      </c>
      <c r="I222" s="8" t="s">
        <v>757</v>
      </c>
      <c r="J222" s="8" t="s">
        <v>57</v>
      </c>
      <c r="K222" s="8" t="s">
        <v>56</v>
      </c>
      <c r="L222" s="8" t="s">
        <v>55</v>
      </c>
      <c r="M222" s="18">
        <v>46023</v>
      </c>
      <c r="N222" s="18">
        <v>46054</v>
      </c>
      <c r="O222" s="8" t="s">
        <v>454</v>
      </c>
      <c r="P222" s="8" t="s">
        <v>17</v>
      </c>
      <c r="Q222" s="8" t="s">
        <v>500</v>
      </c>
      <c r="R222" s="8" t="str">
        <f t="shared" si="3"/>
        <v>253387A</v>
      </c>
      <c r="S222" s="8" t="str">
        <f>IFERROR(VLOOKUP(R222,'UNSG Projects'!$C$8:$D$305,2,FALSE),0)</f>
        <v>Other Distr Equip CP-Bl-Pres</v>
      </c>
      <c r="T222" s="8" t="s">
        <v>499</v>
      </c>
      <c r="U222" s="11">
        <v>4460.72</v>
      </c>
    </row>
    <row r="223" spans="1:21" ht="20.399999999999999" x14ac:dyDescent="0.3">
      <c r="A223" s="19">
        <v>202602</v>
      </c>
      <c r="B223" s="8" t="s">
        <v>7</v>
      </c>
      <c r="C223" s="8" t="s">
        <v>645</v>
      </c>
      <c r="D223" s="8" t="s">
        <v>62</v>
      </c>
      <c r="E223" s="8" t="s">
        <v>62</v>
      </c>
      <c r="F223" s="8" t="s">
        <v>61</v>
      </c>
      <c r="G223" s="8" t="s">
        <v>125</v>
      </c>
      <c r="H223" s="8" t="s">
        <v>758</v>
      </c>
      <c r="I223" s="8" t="s">
        <v>757</v>
      </c>
      <c r="J223" s="8" t="s">
        <v>57</v>
      </c>
      <c r="K223" s="8" t="s">
        <v>56</v>
      </c>
      <c r="L223" s="8" t="s">
        <v>55</v>
      </c>
      <c r="M223" s="18">
        <v>46023</v>
      </c>
      <c r="N223" s="18">
        <v>46054</v>
      </c>
      <c r="O223" s="8" t="s">
        <v>454</v>
      </c>
      <c r="P223" s="8" t="s">
        <v>17</v>
      </c>
      <c r="Q223" s="8" t="s">
        <v>533</v>
      </c>
      <c r="R223" s="8" t="str">
        <f t="shared" si="3"/>
        <v>256387A</v>
      </c>
      <c r="S223" s="8" t="str">
        <f>IFERROR(VLOOKUP(R223,'UNSG Projects'!$C$8:$D$305,2,FALSE),0)</f>
        <v>Other Distr Eq CP - Bl - Nog</v>
      </c>
      <c r="T223" s="8" t="s">
        <v>532</v>
      </c>
      <c r="U223" s="11">
        <v>73.88</v>
      </c>
    </row>
    <row r="224" spans="1:21" ht="20.399999999999999" x14ac:dyDescent="0.3">
      <c r="A224" s="19">
        <v>202602</v>
      </c>
      <c r="B224" s="8" t="s">
        <v>7</v>
      </c>
      <c r="C224" s="8" t="s">
        <v>645</v>
      </c>
      <c r="D224" s="8" t="s">
        <v>62</v>
      </c>
      <c r="E224" s="8" t="s">
        <v>62</v>
      </c>
      <c r="F224" s="8" t="s">
        <v>61</v>
      </c>
      <c r="G224" s="8" t="s">
        <v>125</v>
      </c>
      <c r="H224" s="8" t="s">
        <v>758</v>
      </c>
      <c r="I224" s="8" t="s">
        <v>757</v>
      </c>
      <c r="J224" s="8" t="s">
        <v>57</v>
      </c>
      <c r="K224" s="8" t="s">
        <v>56</v>
      </c>
      <c r="L224" s="8" t="s">
        <v>55</v>
      </c>
      <c r="M224" s="18">
        <v>46023</v>
      </c>
      <c r="N224" s="18">
        <v>46054</v>
      </c>
      <c r="O224" s="8" t="s">
        <v>454</v>
      </c>
      <c r="P224" s="8" t="s">
        <v>17</v>
      </c>
      <c r="Q224" s="8" t="s">
        <v>453</v>
      </c>
      <c r="R224" s="8" t="str">
        <f t="shared" si="3"/>
        <v>257387A</v>
      </c>
      <c r="S224" s="8" t="str">
        <f>IFERROR(VLOOKUP(R224,'UNSG Projects'!$C$8:$D$305,2,FALSE),0)</f>
        <v>Other Distr Equip CP-Bl - SL</v>
      </c>
      <c r="T224" s="8" t="s">
        <v>452</v>
      </c>
      <c r="U224" s="11">
        <v>657.92</v>
      </c>
    </row>
    <row r="225" spans="1:21" ht="20.399999999999999" x14ac:dyDescent="0.3">
      <c r="A225" s="19">
        <v>202603</v>
      </c>
      <c r="B225" s="8" t="s">
        <v>7</v>
      </c>
      <c r="C225" s="8" t="s">
        <v>645</v>
      </c>
      <c r="D225" s="8" t="s">
        <v>62</v>
      </c>
      <c r="E225" s="8" t="s">
        <v>62</v>
      </c>
      <c r="F225" s="8" t="s">
        <v>61</v>
      </c>
      <c r="G225" s="8" t="s">
        <v>125</v>
      </c>
      <c r="H225" s="8" t="s">
        <v>764</v>
      </c>
      <c r="I225" s="8" t="s">
        <v>763</v>
      </c>
      <c r="J225" s="8" t="s">
        <v>93</v>
      </c>
      <c r="K225" s="8" t="s">
        <v>56</v>
      </c>
      <c r="L225" s="8" t="s">
        <v>55</v>
      </c>
      <c r="M225" s="18">
        <v>45658</v>
      </c>
      <c r="N225" s="18">
        <v>45825</v>
      </c>
      <c r="O225" s="8" t="s">
        <v>454</v>
      </c>
      <c r="P225" s="8" t="s">
        <v>17</v>
      </c>
      <c r="Q225" s="8" t="s">
        <v>521</v>
      </c>
      <c r="R225" s="8" t="str">
        <f t="shared" si="3"/>
        <v>252100A</v>
      </c>
      <c r="S225" s="8" t="str">
        <f>IFERROR(VLOOKUP(R225,'UNSG Projects'!$C$8:$D$305,2,FALSE),0)</f>
        <v>Mains - Blanket - King</v>
      </c>
      <c r="T225" s="8" t="s">
        <v>520</v>
      </c>
      <c r="U225" s="11">
        <v>981.7</v>
      </c>
    </row>
    <row r="226" spans="1:21" ht="30.6" x14ac:dyDescent="0.3">
      <c r="A226" s="19">
        <v>202603</v>
      </c>
      <c r="B226" s="8" t="s">
        <v>7</v>
      </c>
      <c r="C226" s="8" t="s">
        <v>645</v>
      </c>
      <c r="D226" s="8" t="s">
        <v>62</v>
      </c>
      <c r="E226" s="8" t="s">
        <v>62</v>
      </c>
      <c r="F226" s="8" t="s">
        <v>61</v>
      </c>
      <c r="G226" s="8" t="s">
        <v>125</v>
      </c>
      <c r="H226" s="8" t="s">
        <v>764</v>
      </c>
      <c r="I226" s="8" t="s">
        <v>763</v>
      </c>
      <c r="J226" s="8" t="s">
        <v>93</v>
      </c>
      <c r="K226" s="8" t="s">
        <v>56</v>
      </c>
      <c r="L226" s="8" t="s">
        <v>55</v>
      </c>
      <c r="M226" s="18">
        <v>45658</v>
      </c>
      <c r="N226" s="18">
        <v>45964</v>
      </c>
      <c r="O226" s="8" t="s">
        <v>454</v>
      </c>
      <c r="P226" s="8" t="s">
        <v>17</v>
      </c>
      <c r="Q226" s="8" t="s">
        <v>514</v>
      </c>
      <c r="R226" s="8" t="str">
        <f t="shared" si="3"/>
        <v>252100A</v>
      </c>
      <c r="S226" s="8" t="str">
        <f>IFERROR(VLOOKUP(R226,'UNSG Projects'!$C$8:$D$305,2,FALSE),0)</f>
        <v>Mains - Blanket - King</v>
      </c>
      <c r="T226" s="8" t="s">
        <v>513</v>
      </c>
      <c r="U226" s="11">
        <v>710.48</v>
      </c>
    </row>
    <row r="227" spans="1:21" ht="20.399999999999999" x14ac:dyDescent="0.3">
      <c r="A227" s="19">
        <v>202603</v>
      </c>
      <c r="B227" s="8" t="s">
        <v>7</v>
      </c>
      <c r="C227" s="8" t="s">
        <v>645</v>
      </c>
      <c r="D227" s="8" t="s">
        <v>62</v>
      </c>
      <c r="E227" s="8" t="s">
        <v>62</v>
      </c>
      <c r="F227" s="8" t="s">
        <v>61</v>
      </c>
      <c r="G227" s="8" t="s">
        <v>125</v>
      </c>
      <c r="H227" s="8" t="s">
        <v>764</v>
      </c>
      <c r="I227" s="8" t="s">
        <v>763</v>
      </c>
      <c r="J227" s="8" t="s">
        <v>93</v>
      </c>
      <c r="K227" s="8" t="s">
        <v>56</v>
      </c>
      <c r="L227" s="8" t="s">
        <v>55</v>
      </c>
      <c r="M227" s="18">
        <v>45658</v>
      </c>
      <c r="N227" s="18">
        <v>45964</v>
      </c>
      <c r="O227" s="8" t="s">
        <v>454</v>
      </c>
      <c r="P227" s="8" t="s">
        <v>17</v>
      </c>
      <c r="Q227" s="8" t="s">
        <v>512</v>
      </c>
      <c r="R227" s="8" t="str">
        <f t="shared" si="3"/>
        <v>252100A</v>
      </c>
      <c r="S227" s="8" t="str">
        <f>IFERROR(VLOOKUP(R227,'UNSG Projects'!$C$8:$D$305,2,FALSE),0)</f>
        <v>Mains - Blanket - King</v>
      </c>
      <c r="T227" s="8" t="s">
        <v>511</v>
      </c>
      <c r="U227" s="11">
        <v>640.65</v>
      </c>
    </row>
    <row r="228" spans="1:21" ht="20.399999999999999" x14ac:dyDescent="0.3">
      <c r="A228" s="19">
        <v>202603</v>
      </c>
      <c r="B228" s="8" t="s">
        <v>7</v>
      </c>
      <c r="C228" s="8" t="s">
        <v>645</v>
      </c>
      <c r="D228" s="8" t="s">
        <v>62</v>
      </c>
      <c r="E228" s="8" t="s">
        <v>62</v>
      </c>
      <c r="F228" s="8" t="s">
        <v>61</v>
      </c>
      <c r="G228" s="8" t="s">
        <v>125</v>
      </c>
      <c r="H228" s="8" t="s">
        <v>764</v>
      </c>
      <c r="I228" s="8" t="s">
        <v>763</v>
      </c>
      <c r="J228" s="8" t="s">
        <v>93</v>
      </c>
      <c r="K228" s="8" t="s">
        <v>56</v>
      </c>
      <c r="L228" s="8" t="s">
        <v>55</v>
      </c>
      <c r="M228" s="18">
        <v>45658</v>
      </c>
      <c r="N228" s="18">
        <v>45964</v>
      </c>
      <c r="O228" s="8" t="s">
        <v>454</v>
      </c>
      <c r="P228" s="8" t="s">
        <v>17</v>
      </c>
      <c r="Q228" s="8" t="s">
        <v>508</v>
      </c>
      <c r="R228" s="8" t="str">
        <f t="shared" si="3"/>
        <v>252100A</v>
      </c>
      <c r="S228" s="8" t="str">
        <f>IFERROR(VLOOKUP(R228,'UNSG Projects'!$C$8:$D$305,2,FALSE),0)</f>
        <v>Mains - Blanket - King</v>
      </c>
      <c r="T228" s="8" t="s">
        <v>507</v>
      </c>
      <c r="U228" s="11">
        <v>1019.65</v>
      </c>
    </row>
    <row r="229" spans="1:21" ht="20.399999999999999" x14ac:dyDescent="0.3">
      <c r="A229" s="19">
        <v>202603</v>
      </c>
      <c r="B229" s="8" t="s">
        <v>7</v>
      </c>
      <c r="C229" s="8" t="s">
        <v>645</v>
      </c>
      <c r="D229" s="8" t="s">
        <v>62</v>
      </c>
      <c r="E229" s="8" t="s">
        <v>62</v>
      </c>
      <c r="F229" s="8" t="s">
        <v>61</v>
      </c>
      <c r="G229" s="8" t="s">
        <v>125</v>
      </c>
      <c r="H229" s="8" t="s">
        <v>764</v>
      </c>
      <c r="I229" s="8" t="s">
        <v>763</v>
      </c>
      <c r="J229" s="8" t="s">
        <v>93</v>
      </c>
      <c r="K229" s="8" t="s">
        <v>56</v>
      </c>
      <c r="L229" s="8" t="s">
        <v>55</v>
      </c>
      <c r="M229" s="18">
        <v>45658</v>
      </c>
      <c r="N229" s="18">
        <v>45964</v>
      </c>
      <c r="O229" s="8" t="s">
        <v>454</v>
      </c>
      <c r="P229" s="8" t="s">
        <v>17</v>
      </c>
      <c r="Q229" s="8" t="s">
        <v>343</v>
      </c>
      <c r="R229" s="8" t="str">
        <f t="shared" si="3"/>
        <v>257100A</v>
      </c>
      <c r="S229" s="8" t="str">
        <f>IFERROR(VLOOKUP(R229,'UNSG Projects'!$C$8:$D$305,2,FALSE),0)</f>
        <v>Mains - Blanket - SL</v>
      </c>
      <c r="T229" s="8" t="s">
        <v>342</v>
      </c>
      <c r="U229" s="11">
        <v>2499.58</v>
      </c>
    </row>
    <row r="230" spans="1:21" ht="20.399999999999999" x14ac:dyDescent="0.3">
      <c r="A230" s="19">
        <v>202603</v>
      </c>
      <c r="B230" s="8" t="s">
        <v>7</v>
      </c>
      <c r="C230" s="8" t="s">
        <v>645</v>
      </c>
      <c r="D230" s="8" t="s">
        <v>62</v>
      </c>
      <c r="E230" s="8" t="s">
        <v>62</v>
      </c>
      <c r="F230" s="8" t="s">
        <v>61</v>
      </c>
      <c r="G230" s="8" t="s">
        <v>125</v>
      </c>
      <c r="H230" s="8" t="s">
        <v>764</v>
      </c>
      <c r="I230" s="8" t="s">
        <v>763</v>
      </c>
      <c r="J230" s="8" t="s">
        <v>93</v>
      </c>
      <c r="K230" s="8" t="s">
        <v>56</v>
      </c>
      <c r="L230" s="8" t="s">
        <v>55</v>
      </c>
      <c r="M230" s="18">
        <v>45658</v>
      </c>
      <c r="N230" s="18">
        <v>46004</v>
      </c>
      <c r="O230" s="8" t="s">
        <v>454</v>
      </c>
      <c r="P230" s="8" t="s">
        <v>17</v>
      </c>
      <c r="Q230" s="8" t="s">
        <v>467</v>
      </c>
      <c r="R230" s="8" t="str">
        <f t="shared" si="3"/>
        <v>251100A</v>
      </c>
      <c r="S230" s="8" t="str">
        <f>IFERROR(VLOOKUP(R230,'UNSG Projects'!$C$8:$D$305,2,FALSE),0)</f>
        <v>Mains - Blanket - Flag</v>
      </c>
      <c r="T230" s="8" t="s">
        <v>466</v>
      </c>
      <c r="U230" s="11">
        <v>-12949</v>
      </c>
    </row>
    <row r="231" spans="1:21" ht="20.399999999999999" x14ac:dyDescent="0.3">
      <c r="A231" s="19">
        <v>202603</v>
      </c>
      <c r="B231" s="8" t="s">
        <v>7</v>
      </c>
      <c r="C231" s="8" t="s">
        <v>645</v>
      </c>
      <c r="D231" s="8" t="s">
        <v>62</v>
      </c>
      <c r="E231" s="8" t="s">
        <v>62</v>
      </c>
      <c r="F231" s="8" t="s">
        <v>61</v>
      </c>
      <c r="G231" s="8" t="s">
        <v>125</v>
      </c>
      <c r="H231" s="8" t="s">
        <v>764</v>
      </c>
      <c r="I231" s="8" t="s">
        <v>763</v>
      </c>
      <c r="J231" s="8" t="s">
        <v>93</v>
      </c>
      <c r="K231" s="8" t="s">
        <v>56</v>
      </c>
      <c r="L231" s="8" t="s">
        <v>55</v>
      </c>
      <c r="M231" s="18">
        <v>45658</v>
      </c>
      <c r="N231" s="18">
        <v>46004</v>
      </c>
      <c r="O231" s="8" t="s">
        <v>454</v>
      </c>
      <c r="P231" s="8" t="s">
        <v>17</v>
      </c>
      <c r="Q231" s="8" t="s">
        <v>464</v>
      </c>
      <c r="R231" s="8" t="str">
        <f t="shared" si="3"/>
        <v>252100A</v>
      </c>
      <c r="S231" s="8" t="str">
        <f>IFERROR(VLOOKUP(R231,'UNSG Projects'!$C$8:$D$305,2,FALSE),0)</f>
        <v>Mains - Blanket - King</v>
      </c>
      <c r="T231" s="8" t="s">
        <v>463</v>
      </c>
      <c r="U231" s="11">
        <v>2758.37</v>
      </c>
    </row>
    <row r="232" spans="1:21" ht="20.399999999999999" x14ac:dyDescent="0.3">
      <c r="A232" s="19">
        <v>202603</v>
      </c>
      <c r="B232" s="8" t="s">
        <v>7</v>
      </c>
      <c r="C232" s="8" t="s">
        <v>645</v>
      </c>
      <c r="D232" s="8" t="s">
        <v>62</v>
      </c>
      <c r="E232" s="8" t="s">
        <v>62</v>
      </c>
      <c r="F232" s="8" t="s">
        <v>61</v>
      </c>
      <c r="G232" s="8" t="s">
        <v>125</v>
      </c>
      <c r="H232" s="8" t="s">
        <v>764</v>
      </c>
      <c r="I232" s="8" t="s">
        <v>763</v>
      </c>
      <c r="J232" s="8" t="s">
        <v>93</v>
      </c>
      <c r="K232" s="8" t="s">
        <v>56</v>
      </c>
      <c r="L232" s="8" t="s">
        <v>55</v>
      </c>
      <c r="M232" s="18">
        <v>45658</v>
      </c>
      <c r="N232" s="18">
        <v>46004</v>
      </c>
      <c r="O232" s="8" t="s">
        <v>454</v>
      </c>
      <c r="P232" s="8" t="s">
        <v>17</v>
      </c>
      <c r="Q232" s="8" t="s">
        <v>462</v>
      </c>
      <c r="R232" s="8" t="str">
        <f t="shared" si="3"/>
        <v>252100A</v>
      </c>
      <c r="S232" s="8" t="str">
        <f>IFERROR(VLOOKUP(R232,'UNSG Projects'!$C$8:$D$305,2,FALSE),0)</f>
        <v>Mains - Blanket - King</v>
      </c>
      <c r="T232" s="8" t="s">
        <v>461</v>
      </c>
      <c r="U232" s="11">
        <v>1015.15</v>
      </c>
    </row>
    <row r="233" spans="1:21" ht="20.399999999999999" x14ac:dyDescent="0.3">
      <c r="A233" s="19">
        <v>202603</v>
      </c>
      <c r="B233" s="8" t="s">
        <v>7</v>
      </c>
      <c r="C233" s="8" t="s">
        <v>645</v>
      </c>
      <c r="D233" s="8" t="s">
        <v>62</v>
      </c>
      <c r="E233" s="8" t="s">
        <v>62</v>
      </c>
      <c r="F233" s="8" t="s">
        <v>61</v>
      </c>
      <c r="G233" s="8" t="s">
        <v>125</v>
      </c>
      <c r="H233" s="8" t="s">
        <v>764</v>
      </c>
      <c r="I233" s="8" t="s">
        <v>763</v>
      </c>
      <c r="J233" s="8" t="s">
        <v>57</v>
      </c>
      <c r="K233" s="8" t="s">
        <v>56</v>
      </c>
      <c r="L233" s="8" t="s">
        <v>55</v>
      </c>
      <c r="M233" s="18">
        <v>44197</v>
      </c>
      <c r="N233" s="18">
        <v>44204</v>
      </c>
      <c r="O233" s="8" t="s">
        <v>454</v>
      </c>
      <c r="P233" s="8" t="s">
        <v>17</v>
      </c>
      <c r="Q233" s="8" t="s">
        <v>766</v>
      </c>
      <c r="R233" s="8" t="str">
        <f t="shared" si="3"/>
        <v>257101R</v>
      </c>
      <c r="S233" s="8" t="str">
        <f>IFERROR(VLOOKUP(R233,'UNSG Projects'!$C$8:$D$305,2,FALSE),0)</f>
        <v>Mains - Blanket Refunds - SL</v>
      </c>
      <c r="T233" s="8" t="s">
        <v>765</v>
      </c>
      <c r="U233" s="11">
        <v>-2550</v>
      </c>
    </row>
    <row r="234" spans="1:21" ht="20.399999999999999" x14ac:dyDescent="0.3">
      <c r="A234" s="19">
        <v>202603</v>
      </c>
      <c r="B234" s="8" t="s">
        <v>7</v>
      </c>
      <c r="C234" s="8" t="s">
        <v>645</v>
      </c>
      <c r="D234" s="8" t="s">
        <v>62</v>
      </c>
      <c r="E234" s="8" t="s">
        <v>62</v>
      </c>
      <c r="F234" s="8" t="s">
        <v>61</v>
      </c>
      <c r="G234" s="8" t="s">
        <v>125</v>
      </c>
      <c r="H234" s="8" t="s">
        <v>764</v>
      </c>
      <c r="I234" s="8" t="s">
        <v>763</v>
      </c>
      <c r="J234" s="8" t="s">
        <v>57</v>
      </c>
      <c r="K234" s="8" t="s">
        <v>56</v>
      </c>
      <c r="L234" s="8" t="s">
        <v>55</v>
      </c>
      <c r="M234" s="18">
        <v>45658</v>
      </c>
      <c r="N234" s="18">
        <v>46004</v>
      </c>
      <c r="O234" s="8" t="s">
        <v>454</v>
      </c>
      <c r="P234" s="8" t="s">
        <v>17</v>
      </c>
      <c r="Q234" s="8" t="s">
        <v>467</v>
      </c>
      <c r="R234" s="8" t="str">
        <f t="shared" si="3"/>
        <v>251100A</v>
      </c>
      <c r="S234" s="8" t="str">
        <f>IFERROR(VLOOKUP(R234,'UNSG Projects'!$C$8:$D$305,2,FALSE),0)</f>
        <v>Mains - Blanket - Flag</v>
      </c>
      <c r="T234" s="8" t="s">
        <v>466</v>
      </c>
      <c r="U234" s="11">
        <v>10761.41</v>
      </c>
    </row>
    <row r="235" spans="1:21" ht="20.399999999999999" x14ac:dyDescent="0.3">
      <c r="A235" s="19">
        <v>202603</v>
      </c>
      <c r="B235" s="8" t="s">
        <v>7</v>
      </c>
      <c r="C235" s="8" t="s">
        <v>645</v>
      </c>
      <c r="D235" s="8" t="s">
        <v>62</v>
      </c>
      <c r="E235" s="8" t="s">
        <v>62</v>
      </c>
      <c r="F235" s="8" t="s">
        <v>61</v>
      </c>
      <c r="G235" s="8" t="s">
        <v>125</v>
      </c>
      <c r="H235" s="8" t="s">
        <v>764</v>
      </c>
      <c r="I235" s="8" t="s">
        <v>763</v>
      </c>
      <c r="J235" s="8" t="s">
        <v>57</v>
      </c>
      <c r="K235" s="8" t="s">
        <v>56</v>
      </c>
      <c r="L235" s="8" t="s">
        <v>55</v>
      </c>
      <c r="M235" s="18">
        <v>45658</v>
      </c>
      <c r="N235" s="18">
        <v>46004</v>
      </c>
      <c r="O235" s="8" t="s">
        <v>454</v>
      </c>
      <c r="P235" s="8" t="s">
        <v>17</v>
      </c>
      <c r="Q235" s="8" t="s">
        <v>464</v>
      </c>
      <c r="R235" s="8" t="str">
        <f t="shared" si="3"/>
        <v>252100A</v>
      </c>
      <c r="S235" s="8" t="str">
        <f>IFERROR(VLOOKUP(R235,'UNSG Projects'!$C$8:$D$305,2,FALSE),0)</f>
        <v>Mains - Blanket - King</v>
      </c>
      <c r="T235" s="8" t="s">
        <v>463</v>
      </c>
      <c r="U235" s="11">
        <v>5326.77</v>
      </c>
    </row>
    <row r="236" spans="1:21" ht="20.399999999999999" x14ac:dyDescent="0.3">
      <c r="A236" s="19">
        <v>202603</v>
      </c>
      <c r="B236" s="8" t="s">
        <v>7</v>
      </c>
      <c r="C236" s="8" t="s">
        <v>645</v>
      </c>
      <c r="D236" s="8" t="s">
        <v>62</v>
      </c>
      <c r="E236" s="8" t="s">
        <v>62</v>
      </c>
      <c r="F236" s="8" t="s">
        <v>61</v>
      </c>
      <c r="G236" s="8" t="s">
        <v>125</v>
      </c>
      <c r="H236" s="8" t="s">
        <v>764</v>
      </c>
      <c r="I236" s="8" t="s">
        <v>763</v>
      </c>
      <c r="J236" s="8" t="s">
        <v>57</v>
      </c>
      <c r="K236" s="8" t="s">
        <v>56</v>
      </c>
      <c r="L236" s="8" t="s">
        <v>55</v>
      </c>
      <c r="M236" s="18">
        <v>45658</v>
      </c>
      <c r="N236" s="18">
        <v>46004</v>
      </c>
      <c r="O236" s="8" t="s">
        <v>454</v>
      </c>
      <c r="P236" s="8" t="s">
        <v>17</v>
      </c>
      <c r="Q236" s="8" t="s">
        <v>462</v>
      </c>
      <c r="R236" s="8" t="str">
        <f t="shared" si="3"/>
        <v>252100A</v>
      </c>
      <c r="S236" s="8" t="str">
        <f>IFERROR(VLOOKUP(R236,'UNSG Projects'!$C$8:$D$305,2,FALSE),0)</f>
        <v>Mains - Blanket - King</v>
      </c>
      <c r="T236" s="8" t="s">
        <v>461</v>
      </c>
      <c r="U236" s="11">
        <v>2963.41</v>
      </c>
    </row>
    <row r="237" spans="1:21" ht="20.399999999999999" x14ac:dyDescent="0.3">
      <c r="A237" s="19">
        <v>202603</v>
      </c>
      <c r="B237" s="8" t="s">
        <v>7</v>
      </c>
      <c r="C237" s="8" t="s">
        <v>645</v>
      </c>
      <c r="D237" s="8" t="s">
        <v>62</v>
      </c>
      <c r="E237" s="8" t="s">
        <v>62</v>
      </c>
      <c r="F237" s="8" t="s">
        <v>61</v>
      </c>
      <c r="G237" s="8" t="s">
        <v>125</v>
      </c>
      <c r="H237" s="8" t="s">
        <v>764</v>
      </c>
      <c r="I237" s="8" t="s">
        <v>763</v>
      </c>
      <c r="J237" s="8" t="s">
        <v>57</v>
      </c>
      <c r="K237" s="8" t="s">
        <v>56</v>
      </c>
      <c r="L237" s="8" t="s">
        <v>55</v>
      </c>
      <c r="M237" s="18">
        <v>45658</v>
      </c>
      <c r="N237" s="18">
        <v>46004</v>
      </c>
      <c r="O237" s="8" t="s">
        <v>454</v>
      </c>
      <c r="P237" s="8" t="s">
        <v>17</v>
      </c>
      <c r="Q237" s="8" t="s">
        <v>291</v>
      </c>
      <c r="R237" s="8" t="str">
        <f t="shared" si="3"/>
        <v>252100A</v>
      </c>
      <c r="S237" s="8" t="str">
        <f>IFERROR(VLOOKUP(R237,'UNSG Projects'!$C$8:$D$305,2,FALSE),0)</f>
        <v>Mains - Blanket - King</v>
      </c>
      <c r="T237" s="8" t="s">
        <v>290</v>
      </c>
      <c r="U237" s="11">
        <v>39126.89</v>
      </c>
    </row>
    <row r="238" spans="1:21" ht="20.399999999999999" x14ac:dyDescent="0.3">
      <c r="A238" s="19">
        <v>202603</v>
      </c>
      <c r="B238" s="8" t="s">
        <v>7</v>
      </c>
      <c r="C238" s="8" t="s">
        <v>645</v>
      </c>
      <c r="D238" s="8" t="s">
        <v>62</v>
      </c>
      <c r="E238" s="8" t="s">
        <v>62</v>
      </c>
      <c r="F238" s="8" t="s">
        <v>61</v>
      </c>
      <c r="G238" s="8" t="s">
        <v>125</v>
      </c>
      <c r="H238" s="8" t="s">
        <v>764</v>
      </c>
      <c r="I238" s="8" t="s">
        <v>763</v>
      </c>
      <c r="J238" s="8" t="s">
        <v>57</v>
      </c>
      <c r="K238" s="8" t="s">
        <v>56</v>
      </c>
      <c r="L238" s="8" t="s">
        <v>55</v>
      </c>
      <c r="M238" s="18">
        <v>45658</v>
      </c>
      <c r="N238" s="18">
        <v>46004</v>
      </c>
      <c r="O238" s="8" t="s">
        <v>454</v>
      </c>
      <c r="P238" s="8" t="s">
        <v>17</v>
      </c>
      <c r="Q238" s="8" t="s">
        <v>460</v>
      </c>
      <c r="R238" s="8" t="str">
        <f t="shared" si="3"/>
        <v>252406S</v>
      </c>
      <c r="S238" s="8" t="str">
        <f>IFERROR(VLOOKUP(R238,'UNSG Projects'!$C$8:$D$305,2,FALSE),0)</f>
        <v>Mains PVC Replacement KNG</v>
      </c>
      <c r="T238" s="8" t="s">
        <v>459</v>
      </c>
      <c r="U238" s="11">
        <v>88064.04</v>
      </c>
    </row>
    <row r="239" spans="1:21" ht="20.399999999999999" x14ac:dyDescent="0.3">
      <c r="A239" s="19">
        <v>202603</v>
      </c>
      <c r="B239" s="8" t="s">
        <v>7</v>
      </c>
      <c r="C239" s="8" t="s">
        <v>645</v>
      </c>
      <c r="D239" s="8" t="s">
        <v>62</v>
      </c>
      <c r="E239" s="8" t="s">
        <v>62</v>
      </c>
      <c r="F239" s="8" t="s">
        <v>61</v>
      </c>
      <c r="G239" s="8" t="s">
        <v>125</v>
      </c>
      <c r="H239" s="8" t="s">
        <v>764</v>
      </c>
      <c r="I239" s="8" t="s">
        <v>763</v>
      </c>
      <c r="J239" s="8" t="s">
        <v>57</v>
      </c>
      <c r="K239" s="8" t="s">
        <v>56</v>
      </c>
      <c r="L239" s="8" t="s">
        <v>55</v>
      </c>
      <c r="M239" s="18">
        <v>45658</v>
      </c>
      <c r="N239" s="18">
        <v>46004</v>
      </c>
      <c r="O239" s="8" t="s">
        <v>454</v>
      </c>
      <c r="P239" s="8" t="s">
        <v>17</v>
      </c>
      <c r="Q239" s="8" t="s">
        <v>289</v>
      </c>
      <c r="R239" s="8" t="str">
        <f t="shared" si="3"/>
        <v>252100A</v>
      </c>
      <c r="S239" s="8" t="str">
        <f>IFERROR(VLOOKUP(R239,'UNSG Projects'!$C$8:$D$305,2,FALSE),0)</f>
        <v>Mains - Blanket - King</v>
      </c>
      <c r="T239" s="8" t="s">
        <v>288</v>
      </c>
      <c r="U239" s="11">
        <v>73613.89</v>
      </c>
    </row>
    <row r="240" spans="1:21" ht="20.399999999999999" x14ac:dyDescent="0.3">
      <c r="A240" s="19">
        <v>202603</v>
      </c>
      <c r="B240" s="8" t="s">
        <v>7</v>
      </c>
      <c r="C240" s="8" t="s">
        <v>645</v>
      </c>
      <c r="D240" s="8" t="s">
        <v>62</v>
      </c>
      <c r="E240" s="8" t="s">
        <v>62</v>
      </c>
      <c r="F240" s="8" t="s">
        <v>61</v>
      </c>
      <c r="G240" s="8" t="s">
        <v>125</v>
      </c>
      <c r="H240" s="8" t="s">
        <v>764</v>
      </c>
      <c r="I240" s="8" t="s">
        <v>763</v>
      </c>
      <c r="J240" s="8" t="s">
        <v>57</v>
      </c>
      <c r="K240" s="8" t="s">
        <v>56</v>
      </c>
      <c r="L240" s="8" t="s">
        <v>55</v>
      </c>
      <c r="M240" s="18">
        <v>46023</v>
      </c>
      <c r="N240" s="18">
        <v>46027</v>
      </c>
      <c r="O240" s="8" t="s">
        <v>454</v>
      </c>
      <c r="P240" s="8" t="s">
        <v>17</v>
      </c>
      <c r="Q240" s="8" t="s">
        <v>301</v>
      </c>
      <c r="R240" s="8" t="str">
        <f t="shared" si="3"/>
        <v>252402S</v>
      </c>
      <c r="S240" s="8" t="str">
        <f>IFERROR(VLOOKUP(R240,'UNSG Projects'!$C$8:$D$305,2,FALSE),0)</f>
        <v>Drisco Pipe Replacement</v>
      </c>
      <c r="T240" s="8" t="s">
        <v>300</v>
      </c>
      <c r="U240" s="11">
        <v>758959.43</v>
      </c>
    </row>
    <row r="241" spans="1:21" ht="20.399999999999999" x14ac:dyDescent="0.3">
      <c r="A241" s="19">
        <v>202603</v>
      </c>
      <c r="B241" s="8" t="s">
        <v>7</v>
      </c>
      <c r="C241" s="8" t="s">
        <v>645</v>
      </c>
      <c r="D241" s="8" t="s">
        <v>62</v>
      </c>
      <c r="E241" s="8" t="s">
        <v>62</v>
      </c>
      <c r="F241" s="8" t="s">
        <v>61</v>
      </c>
      <c r="G241" s="8" t="s">
        <v>125</v>
      </c>
      <c r="H241" s="8" t="s">
        <v>764</v>
      </c>
      <c r="I241" s="8" t="s">
        <v>763</v>
      </c>
      <c r="J241" s="8" t="s">
        <v>57</v>
      </c>
      <c r="K241" s="8" t="s">
        <v>56</v>
      </c>
      <c r="L241" s="8" t="s">
        <v>55</v>
      </c>
      <c r="M241" s="18">
        <v>46023</v>
      </c>
      <c r="N241" s="18">
        <v>46027</v>
      </c>
      <c r="O241" s="8" t="s">
        <v>454</v>
      </c>
      <c r="P241" s="8" t="s">
        <v>17</v>
      </c>
      <c r="Q241" s="8" t="s">
        <v>286</v>
      </c>
      <c r="R241" s="8" t="str">
        <f t="shared" si="3"/>
        <v>252100A</v>
      </c>
      <c r="S241" s="8" t="str">
        <f>IFERROR(VLOOKUP(R241,'UNSG Projects'!$C$8:$D$305,2,FALSE),0)</f>
        <v>Mains - Blanket - King</v>
      </c>
      <c r="T241" s="8" t="s">
        <v>285</v>
      </c>
      <c r="U241" s="11">
        <v>21813.29</v>
      </c>
    </row>
    <row r="242" spans="1:21" ht="20.399999999999999" x14ac:dyDescent="0.3">
      <c r="A242" s="19">
        <v>202603</v>
      </c>
      <c r="B242" s="8" t="s">
        <v>7</v>
      </c>
      <c r="C242" s="8" t="s">
        <v>645</v>
      </c>
      <c r="D242" s="8" t="s">
        <v>62</v>
      </c>
      <c r="E242" s="8" t="s">
        <v>62</v>
      </c>
      <c r="F242" s="8" t="s">
        <v>61</v>
      </c>
      <c r="G242" s="8" t="s">
        <v>125</v>
      </c>
      <c r="H242" s="8" t="s">
        <v>762</v>
      </c>
      <c r="I242" s="8" t="s">
        <v>761</v>
      </c>
      <c r="J242" s="8" t="s">
        <v>93</v>
      </c>
      <c r="K242" s="8" t="s">
        <v>56</v>
      </c>
      <c r="L242" s="8" t="s">
        <v>55</v>
      </c>
      <c r="M242" s="18">
        <v>46023</v>
      </c>
      <c r="N242" s="18">
        <v>46017</v>
      </c>
      <c r="O242" s="8" t="s">
        <v>454</v>
      </c>
      <c r="P242" s="8" t="s">
        <v>17</v>
      </c>
      <c r="Q242" s="8" t="s">
        <v>456</v>
      </c>
      <c r="R242" s="8" t="str">
        <f t="shared" si="3"/>
        <v>251500B</v>
      </c>
      <c r="S242" s="8" t="str">
        <f>IFERROR(VLOOKUP(R242,'UNSG Projects'!$C$8:$D$305,2,FALSE),0)</f>
        <v>PI Mains - Flagstaff</v>
      </c>
      <c r="T242" s="8" t="s">
        <v>455</v>
      </c>
      <c r="U242" s="11">
        <v>46.3</v>
      </c>
    </row>
    <row r="243" spans="1:21" ht="20.399999999999999" x14ac:dyDescent="0.3">
      <c r="A243" s="19">
        <v>202603</v>
      </c>
      <c r="B243" s="8" t="s">
        <v>7</v>
      </c>
      <c r="C243" s="8" t="s">
        <v>645</v>
      </c>
      <c r="D243" s="8" t="s">
        <v>62</v>
      </c>
      <c r="E243" s="8" t="s">
        <v>62</v>
      </c>
      <c r="F243" s="8" t="s">
        <v>61</v>
      </c>
      <c r="G243" s="8" t="s">
        <v>125</v>
      </c>
      <c r="H243" s="8" t="s">
        <v>762</v>
      </c>
      <c r="I243" s="8" t="s">
        <v>761</v>
      </c>
      <c r="J243" s="8" t="s">
        <v>57</v>
      </c>
      <c r="K243" s="8" t="s">
        <v>56</v>
      </c>
      <c r="L243" s="8" t="s">
        <v>55</v>
      </c>
      <c r="M243" s="18">
        <v>46023</v>
      </c>
      <c r="N243" s="18">
        <v>46017</v>
      </c>
      <c r="O243" s="8" t="s">
        <v>454</v>
      </c>
      <c r="P243" s="8" t="s">
        <v>17</v>
      </c>
      <c r="Q243" s="8" t="s">
        <v>456</v>
      </c>
      <c r="R243" s="8" t="str">
        <f t="shared" si="3"/>
        <v>251500B</v>
      </c>
      <c r="S243" s="8" t="str">
        <f>IFERROR(VLOOKUP(R243,'UNSG Projects'!$C$8:$D$305,2,FALSE),0)</f>
        <v>PI Mains - Flagstaff</v>
      </c>
      <c r="T243" s="8" t="s">
        <v>455</v>
      </c>
      <c r="U243" s="11">
        <v>24278.3</v>
      </c>
    </row>
    <row r="244" spans="1:21" ht="20.399999999999999" x14ac:dyDescent="0.3">
      <c r="A244" s="19">
        <v>202603</v>
      </c>
      <c r="B244" s="8" t="s">
        <v>7</v>
      </c>
      <c r="C244" s="8" t="s">
        <v>645</v>
      </c>
      <c r="D244" s="8" t="s">
        <v>62</v>
      </c>
      <c r="E244" s="8" t="s">
        <v>62</v>
      </c>
      <c r="F244" s="8" t="s">
        <v>61</v>
      </c>
      <c r="G244" s="8" t="s">
        <v>125</v>
      </c>
      <c r="H244" s="8" t="s">
        <v>762</v>
      </c>
      <c r="I244" s="8" t="s">
        <v>761</v>
      </c>
      <c r="J244" s="8" t="s">
        <v>57</v>
      </c>
      <c r="K244" s="8" t="s">
        <v>56</v>
      </c>
      <c r="L244" s="8" t="s">
        <v>55</v>
      </c>
      <c r="M244" s="18">
        <v>46023</v>
      </c>
      <c r="N244" s="18">
        <v>46017</v>
      </c>
      <c r="O244" s="8" t="s">
        <v>454</v>
      </c>
      <c r="P244" s="8" t="s">
        <v>17</v>
      </c>
      <c r="Q244" s="8" t="s">
        <v>469</v>
      </c>
      <c r="R244" s="8" t="str">
        <f t="shared" si="3"/>
        <v>252100A</v>
      </c>
      <c r="S244" s="8" t="str">
        <f>IFERROR(VLOOKUP(R244,'UNSG Projects'!$C$8:$D$305,2,FALSE),0)</f>
        <v>Mains - Blanket - King</v>
      </c>
      <c r="T244" s="8" t="s">
        <v>468</v>
      </c>
      <c r="U244" s="11">
        <v>7412.05</v>
      </c>
    </row>
    <row r="245" spans="1:21" ht="20.399999999999999" x14ac:dyDescent="0.3">
      <c r="A245" s="19">
        <v>202603</v>
      </c>
      <c r="B245" s="8" t="s">
        <v>7</v>
      </c>
      <c r="C245" s="8" t="s">
        <v>645</v>
      </c>
      <c r="D245" s="8" t="s">
        <v>62</v>
      </c>
      <c r="E245" s="8" t="s">
        <v>62</v>
      </c>
      <c r="F245" s="8" t="s">
        <v>61</v>
      </c>
      <c r="G245" s="8" t="s">
        <v>125</v>
      </c>
      <c r="H245" s="8" t="s">
        <v>762</v>
      </c>
      <c r="I245" s="8" t="s">
        <v>761</v>
      </c>
      <c r="J245" s="8" t="s">
        <v>57</v>
      </c>
      <c r="K245" s="8" t="s">
        <v>56</v>
      </c>
      <c r="L245" s="8" t="s">
        <v>55</v>
      </c>
      <c r="M245" s="18">
        <v>46023</v>
      </c>
      <c r="N245" s="18">
        <v>46017</v>
      </c>
      <c r="O245" s="8" t="s">
        <v>454</v>
      </c>
      <c r="P245" s="8" t="s">
        <v>17</v>
      </c>
      <c r="Q245" s="8" t="s">
        <v>458</v>
      </c>
      <c r="R245" s="8" t="str">
        <f t="shared" si="3"/>
        <v>256101A</v>
      </c>
      <c r="S245" s="8" t="str">
        <f>IFERROR(VLOOKUP(R245,'UNSG Projects'!$C$8:$D$305,2,FALSE),0)</f>
        <v>Valve Replacement Nogales</v>
      </c>
      <c r="T245" s="8" t="s">
        <v>457</v>
      </c>
      <c r="U245" s="11">
        <v>3180.94</v>
      </c>
    </row>
    <row r="246" spans="1:21" ht="20.399999999999999" x14ac:dyDescent="0.3">
      <c r="A246" s="19">
        <v>202603</v>
      </c>
      <c r="B246" s="8" t="s">
        <v>7</v>
      </c>
      <c r="C246" s="8" t="s">
        <v>645</v>
      </c>
      <c r="D246" s="8" t="s">
        <v>62</v>
      </c>
      <c r="E246" s="8" t="s">
        <v>62</v>
      </c>
      <c r="F246" s="8" t="s">
        <v>61</v>
      </c>
      <c r="G246" s="8" t="s">
        <v>125</v>
      </c>
      <c r="H246" s="8" t="s">
        <v>762</v>
      </c>
      <c r="I246" s="8" t="s">
        <v>761</v>
      </c>
      <c r="J246" s="8" t="s">
        <v>57</v>
      </c>
      <c r="K246" s="8" t="s">
        <v>56</v>
      </c>
      <c r="L246" s="8" t="s">
        <v>55</v>
      </c>
      <c r="M246" s="18">
        <v>46023</v>
      </c>
      <c r="N246" s="18">
        <v>46017</v>
      </c>
      <c r="O246" s="8" t="s">
        <v>454</v>
      </c>
      <c r="P246" s="8" t="s">
        <v>17</v>
      </c>
      <c r="Q246" s="8" t="s">
        <v>465</v>
      </c>
      <c r="R246" s="8" t="str">
        <f t="shared" si="3"/>
        <v>256101A</v>
      </c>
      <c r="S246" s="8" t="str">
        <f>IFERROR(VLOOKUP(R246,'UNSG Projects'!$C$8:$D$305,2,FALSE),0)</f>
        <v>Valve Replacement Nogales</v>
      </c>
      <c r="T246" s="8" t="s">
        <v>457</v>
      </c>
      <c r="U246" s="11">
        <v>5743.31</v>
      </c>
    </row>
    <row r="247" spans="1:21" ht="20.399999999999999" x14ac:dyDescent="0.3">
      <c r="A247" s="19">
        <v>202603</v>
      </c>
      <c r="B247" s="8" t="s">
        <v>7</v>
      </c>
      <c r="C247" s="8" t="s">
        <v>645</v>
      </c>
      <c r="D247" s="8" t="s">
        <v>62</v>
      </c>
      <c r="E247" s="8" t="s">
        <v>62</v>
      </c>
      <c r="F247" s="8" t="s">
        <v>61</v>
      </c>
      <c r="G247" s="8" t="s">
        <v>125</v>
      </c>
      <c r="H247" s="8" t="s">
        <v>758</v>
      </c>
      <c r="I247" s="8" t="s">
        <v>757</v>
      </c>
      <c r="J247" s="8" t="s">
        <v>57</v>
      </c>
      <c r="K247" s="8" t="s">
        <v>56</v>
      </c>
      <c r="L247" s="8" t="s">
        <v>55</v>
      </c>
      <c r="M247" s="18">
        <v>46023</v>
      </c>
      <c r="N247" s="18">
        <v>46082</v>
      </c>
      <c r="O247" s="8" t="s">
        <v>454</v>
      </c>
      <c r="P247" s="8" t="s">
        <v>17</v>
      </c>
      <c r="Q247" s="8" t="s">
        <v>479</v>
      </c>
      <c r="R247" s="8" t="str">
        <f t="shared" si="3"/>
        <v>252387A</v>
      </c>
      <c r="S247" s="8" t="str">
        <f>IFERROR(VLOOKUP(R247,'UNSG Projects'!$C$8:$D$305,2,FALSE),0)</f>
        <v>Other Distr Eq CP-Bl - King</v>
      </c>
      <c r="T247" s="8" t="s">
        <v>478</v>
      </c>
      <c r="U247" s="11">
        <v>13638.5</v>
      </c>
    </row>
    <row r="248" spans="1:21" ht="20.399999999999999" x14ac:dyDescent="0.3">
      <c r="A248" s="19">
        <v>202603</v>
      </c>
      <c r="B248" s="8" t="s">
        <v>7</v>
      </c>
      <c r="C248" s="8" t="s">
        <v>645</v>
      </c>
      <c r="D248" s="8" t="s">
        <v>62</v>
      </c>
      <c r="E248" s="8" t="s">
        <v>62</v>
      </c>
      <c r="F248" s="8" t="s">
        <v>61</v>
      </c>
      <c r="G248" s="8" t="s">
        <v>125</v>
      </c>
      <c r="H248" s="8" t="s">
        <v>758</v>
      </c>
      <c r="I248" s="8" t="s">
        <v>757</v>
      </c>
      <c r="J248" s="8" t="s">
        <v>57</v>
      </c>
      <c r="K248" s="8" t="s">
        <v>56</v>
      </c>
      <c r="L248" s="8" t="s">
        <v>55</v>
      </c>
      <c r="M248" s="18">
        <v>46023</v>
      </c>
      <c r="N248" s="18">
        <v>46082</v>
      </c>
      <c r="O248" s="8" t="s">
        <v>454</v>
      </c>
      <c r="P248" s="8" t="s">
        <v>17</v>
      </c>
      <c r="Q248" s="8" t="s">
        <v>500</v>
      </c>
      <c r="R248" s="8" t="str">
        <f t="shared" si="3"/>
        <v>253387A</v>
      </c>
      <c r="S248" s="8" t="str">
        <f>IFERROR(VLOOKUP(R248,'UNSG Projects'!$C$8:$D$305,2,FALSE),0)</f>
        <v>Other Distr Equip CP-Bl-Pres</v>
      </c>
      <c r="T248" s="8" t="s">
        <v>499</v>
      </c>
      <c r="U248" s="11">
        <v>3350.98</v>
      </c>
    </row>
    <row r="249" spans="1:21" ht="20.399999999999999" x14ac:dyDescent="0.3">
      <c r="A249" s="19">
        <v>202603</v>
      </c>
      <c r="B249" s="8" t="s">
        <v>7</v>
      </c>
      <c r="C249" s="8" t="s">
        <v>645</v>
      </c>
      <c r="D249" s="8" t="s">
        <v>62</v>
      </c>
      <c r="E249" s="8" t="s">
        <v>62</v>
      </c>
      <c r="F249" s="8" t="s">
        <v>61</v>
      </c>
      <c r="G249" s="8" t="s">
        <v>125</v>
      </c>
      <c r="H249" s="8" t="s">
        <v>758</v>
      </c>
      <c r="I249" s="8" t="s">
        <v>757</v>
      </c>
      <c r="J249" s="8" t="s">
        <v>57</v>
      </c>
      <c r="K249" s="8" t="s">
        <v>56</v>
      </c>
      <c r="L249" s="8" t="s">
        <v>55</v>
      </c>
      <c r="M249" s="18">
        <v>46023</v>
      </c>
      <c r="N249" s="18">
        <v>46082</v>
      </c>
      <c r="O249" s="8" t="s">
        <v>454</v>
      </c>
      <c r="P249" s="8" t="s">
        <v>17</v>
      </c>
      <c r="Q249" s="8" t="s">
        <v>760</v>
      </c>
      <c r="R249" s="8" t="str">
        <f t="shared" si="3"/>
        <v>255387A</v>
      </c>
      <c r="S249" s="8" t="str">
        <f>IFERROR(VLOOKUP(R249,'UNSG Projects'!$C$8:$D$305,2,FALSE),0)</f>
        <v>Other Distr Eq CP - Bl - Verde</v>
      </c>
      <c r="T249" s="8" t="s">
        <v>759</v>
      </c>
      <c r="U249" s="11">
        <v>60.26</v>
      </c>
    </row>
    <row r="250" spans="1:21" ht="20.399999999999999" x14ac:dyDescent="0.3">
      <c r="A250" s="19">
        <v>202603</v>
      </c>
      <c r="B250" s="8" t="s">
        <v>7</v>
      </c>
      <c r="C250" s="8" t="s">
        <v>645</v>
      </c>
      <c r="D250" s="8" t="s">
        <v>62</v>
      </c>
      <c r="E250" s="8" t="s">
        <v>62</v>
      </c>
      <c r="F250" s="8" t="s">
        <v>61</v>
      </c>
      <c r="G250" s="8" t="s">
        <v>125</v>
      </c>
      <c r="H250" s="8" t="s">
        <v>758</v>
      </c>
      <c r="I250" s="8" t="s">
        <v>757</v>
      </c>
      <c r="J250" s="8" t="s">
        <v>57</v>
      </c>
      <c r="K250" s="8" t="s">
        <v>56</v>
      </c>
      <c r="L250" s="8" t="s">
        <v>55</v>
      </c>
      <c r="M250" s="18">
        <v>46023</v>
      </c>
      <c r="N250" s="18">
        <v>46082</v>
      </c>
      <c r="O250" s="8" t="s">
        <v>454</v>
      </c>
      <c r="P250" s="8" t="s">
        <v>17</v>
      </c>
      <c r="Q250" s="8" t="s">
        <v>533</v>
      </c>
      <c r="R250" s="8" t="str">
        <f t="shared" si="3"/>
        <v>256387A</v>
      </c>
      <c r="S250" s="8" t="str">
        <f>IFERROR(VLOOKUP(R250,'UNSG Projects'!$C$8:$D$305,2,FALSE),0)</f>
        <v>Other Distr Eq CP - Bl - Nog</v>
      </c>
      <c r="T250" s="8" t="s">
        <v>532</v>
      </c>
      <c r="U250" s="11">
        <v>523.91999999999996</v>
      </c>
    </row>
    <row r="251" spans="1:21" ht="20.399999999999999" x14ac:dyDescent="0.3">
      <c r="A251" s="19">
        <v>202603</v>
      </c>
      <c r="B251" s="8" t="s">
        <v>7</v>
      </c>
      <c r="C251" s="8" t="s">
        <v>645</v>
      </c>
      <c r="D251" s="8" t="s">
        <v>62</v>
      </c>
      <c r="E251" s="8" t="s">
        <v>62</v>
      </c>
      <c r="F251" s="8" t="s">
        <v>61</v>
      </c>
      <c r="G251" s="8" t="s">
        <v>125</v>
      </c>
      <c r="H251" s="8" t="s">
        <v>758</v>
      </c>
      <c r="I251" s="8" t="s">
        <v>757</v>
      </c>
      <c r="J251" s="8" t="s">
        <v>57</v>
      </c>
      <c r="K251" s="8" t="s">
        <v>56</v>
      </c>
      <c r="L251" s="8" t="s">
        <v>55</v>
      </c>
      <c r="M251" s="18">
        <v>46023</v>
      </c>
      <c r="N251" s="18">
        <v>46082</v>
      </c>
      <c r="O251" s="8" t="s">
        <v>454</v>
      </c>
      <c r="P251" s="8" t="s">
        <v>17</v>
      </c>
      <c r="Q251" s="8" t="s">
        <v>453</v>
      </c>
      <c r="R251" s="8" t="str">
        <f t="shared" si="3"/>
        <v>257387A</v>
      </c>
      <c r="S251" s="8" t="str">
        <f>IFERROR(VLOOKUP(R251,'UNSG Projects'!$C$8:$D$305,2,FALSE),0)</f>
        <v>Other Distr Equip CP-Bl - SL</v>
      </c>
      <c r="T251" s="8" t="s">
        <v>452</v>
      </c>
      <c r="U251" s="11">
        <v>8629.76</v>
      </c>
    </row>
    <row r="252" spans="1:21" ht="30.6" x14ac:dyDescent="0.3">
      <c r="A252" s="19">
        <v>202507</v>
      </c>
      <c r="B252" s="8" t="s">
        <v>7</v>
      </c>
      <c r="C252" s="8" t="s">
        <v>645</v>
      </c>
      <c r="D252" s="8" t="s">
        <v>62</v>
      </c>
      <c r="E252" s="8" t="s">
        <v>62</v>
      </c>
      <c r="F252" s="8" t="s">
        <v>61</v>
      </c>
      <c r="G252" s="8" t="s">
        <v>125</v>
      </c>
      <c r="H252" s="8" t="s">
        <v>754</v>
      </c>
      <c r="I252" s="8" t="s">
        <v>753</v>
      </c>
      <c r="J252" s="8" t="s">
        <v>57</v>
      </c>
      <c r="K252" s="8" t="s">
        <v>56</v>
      </c>
      <c r="L252" s="8" t="s">
        <v>55</v>
      </c>
      <c r="M252" s="18">
        <v>45658</v>
      </c>
      <c r="N252" s="18">
        <v>45720</v>
      </c>
      <c r="O252" s="8" t="s">
        <v>425</v>
      </c>
      <c r="P252" s="8" t="s">
        <v>18</v>
      </c>
      <c r="Q252" s="8" t="s">
        <v>451</v>
      </c>
      <c r="R252" s="8" t="str">
        <f t="shared" si="3"/>
        <v>256378A</v>
      </c>
      <c r="S252" s="8" t="str">
        <f>IFERROR(VLOOKUP(R252,'UNSG Projects'!$C$8:$D$305,2,FALSE),0)</f>
        <v>Meas&amp;Reg Sta Distribution-Nog</v>
      </c>
      <c r="T252" s="8" t="s">
        <v>450</v>
      </c>
      <c r="U252" s="11">
        <v>33880.15</v>
      </c>
    </row>
    <row r="253" spans="1:21" ht="30.6" x14ac:dyDescent="0.3">
      <c r="A253" s="19">
        <v>202507</v>
      </c>
      <c r="B253" s="8" t="s">
        <v>7</v>
      </c>
      <c r="C253" s="8" t="s">
        <v>645</v>
      </c>
      <c r="D253" s="8" t="s">
        <v>62</v>
      </c>
      <c r="E253" s="8" t="s">
        <v>62</v>
      </c>
      <c r="F253" s="8" t="s">
        <v>61</v>
      </c>
      <c r="G253" s="8" t="s">
        <v>125</v>
      </c>
      <c r="H253" s="8" t="s">
        <v>752</v>
      </c>
      <c r="I253" s="8" t="s">
        <v>751</v>
      </c>
      <c r="J253" s="8" t="s">
        <v>57</v>
      </c>
      <c r="K253" s="8" t="s">
        <v>56</v>
      </c>
      <c r="L253" s="8" t="s">
        <v>55</v>
      </c>
      <c r="M253" s="18">
        <v>45658</v>
      </c>
      <c r="N253" s="18">
        <v>45720</v>
      </c>
      <c r="O253" s="8" t="s">
        <v>425</v>
      </c>
      <c r="P253" s="8" t="s">
        <v>18</v>
      </c>
      <c r="Q253" s="8" t="s">
        <v>451</v>
      </c>
      <c r="R253" s="8" t="str">
        <f t="shared" si="3"/>
        <v>256378A</v>
      </c>
      <c r="S253" s="8" t="str">
        <f>IFERROR(VLOOKUP(R253,'UNSG Projects'!$C$8:$D$305,2,FALSE),0)</f>
        <v>Meas&amp;Reg Sta Distribution-Nog</v>
      </c>
      <c r="T253" s="8" t="s">
        <v>450</v>
      </c>
      <c r="U253" s="11">
        <v>1116.93</v>
      </c>
    </row>
    <row r="254" spans="1:21" ht="30.6" x14ac:dyDescent="0.3">
      <c r="A254" s="19">
        <v>202507</v>
      </c>
      <c r="B254" s="8" t="s">
        <v>7</v>
      </c>
      <c r="C254" s="8" t="s">
        <v>645</v>
      </c>
      <c r="D254" s="8" t="s">
        <v>62</v>
      </c>
      <c r="E254" s="8" t="s">
        <v>62</v>
      </c>
      <c r="F254" s="8" t="s">
        <v>61</v>
      </c>
      <c r="G254" s="8" t="s">
        <v>125</v>
      </c>
      <c r="H254" s="8" t="s">
        <v>750</v>
      </c>
      <c r="I254" s="8" t="s">
        <v>749</v>
      </c>
      <c r="J254" s="8" t="s">
        <v>57</v>
      </c>
      <c r="K254" s="8" t="s">
        <v>56</v>
      </c>
      <c r="L254" s="8" t="s">
        <v>55</v>
      </c>
      <c r="M254" s="18">
        <v>45658</v>
      </c>
      <c r="N254" s="18">
        <v>45666</v>
      </c>
      <c r="O254" s="8" t="s">
        <v>425</v>
      </c>
      <c r="P254" s="8" t="s">
        <v>18</v>
      </c>
      <c r="Q254" s="8" t="s">
        <v>451</v>
      </c>
      <c r="R254" s="8" t="str">
        <f t="shared" si="3"/>
        <v>256378A</v>
      </c>
      <c r="S254" s="8" t="str">
        <f>IFERROR(VLOOKUP(R254,'UNSG Projects'!$C$8:$D$305,2,FALSE),0)</f>
        <v>Meas&amp;Reg Sta Distribution-Nog</v>
      </c>
      <c r="T254" s="8" t="s">
        <v>450</v>
      </c>
      <c r="U254" s="11">
        <v>2233.85</v>
      </c>
    </row>
    <row r="255" spans="1:21" ht="30.6" x14ac:dyDescent="0.3">
      <c r="A255" s="19">
        <v>202508</v>
      </c>
      <c r="B255" s="8" t="s">
        <v>7</v>
      </c>
      <c r="C255" s="8" t="s">
        <v>645</v>
      </c>
      <c r="D255" s="8" t="s">
        <v>62</v>
      </c>
      <c r="E255" s="8" t="s">
        <v>62</v>
      </c>
      <c r="F255" s="8" t="s">
        <v>61</v>
      </c>
      <c r="G255" s="8" t="s">
        <v>125</v>
      </c>
      <c r="H255" s="8" t="s">
        <v>754</v>
      </c>
      <c r="I255" s="8" t="s">
        <v>753</v>
      </c>
      <c r="J255" s="8" t="s">
        <v>93</v>
      </c>
      <c r="K255" s="8" t="s">
        <v>56</v>
      </c>
      <c r="L255" s="8" t="s">
        <v>55</v>
      </c>
      <c r="M255" s="18">
        <v>45658</v>
      </c>
      <c r="N255" s="18">
        <v>45720</v>
      </c>
      <c r="O255" s="8" t="s">
        <v>425</v>
      </c>
      <c r="P255" s="8" t="s">
        <v>18</v>
      </c>
      <c r="Q255" s="8" t="s">
        <v>451</v>
      </c>
      <c r="R255" s="8" t="str">
        <f t="shared" si="3"/>
        <v>256378A</v>
      </c>
      <c r="S255" s="8" t="str">
        <f>IFERROR(VLOOKUP(R255,'UNSG Projects'!$C$8:$D$305,2,FALSE),0)</f>
        <v>Meas&amp;Reg Sta Distribution-Nog</v>
      </c>
      <c r="T255" s="8" t="s">
        <v>450</v>
      </c>
      <c r="U255" s="11">
        <v>16.79</v>
      </c>
    </row>
    <row r="256" spans="1:21" ht="30.6" x14ac:dyDescent="0.3">
      <c r="A256" s="19">
        <v>202508</v>
      </c>
      <c r="B256" s="8" t="s">
        <v>7</v>
      </c>
      <c r="C256" s="8" t="s">
        <v>645</v>
      </c>
      <c r="D256" s="8" t="s">
        <v>62</v>
      </c>
      <c r="E256" s="8" t="s">
        <v>62</v>
      </c>
      <c r="F256" s="8" t="s">
        <v>61</v>
      </c>
      <c r="G256" s="8" t="s">
        <v>125</v>
      </c>
      <c r="H256" s="8" t="s">
        <v>754</v>
      </c>
      <c r="I256" s="8" t="s">
        <v>753</v>
      </c>
      <c r="J256" s="8" t="s">
        <v>57</v>
      </c>
      <c r="K256" s="8" t="s">
        <v>56</v>
      </c>
      <c r="L256" s="8" t="s">
        <v>55</v>
      </c>
      <c r="M256" s="18">
        <v>45658</v>
      </c>
      <c r="N256" s="18">
        <v>45720</v>
      </c>
      <c r="O256" s="8" t="s">
        <v>425</v>
      </c>
      <c r="P256" s="8" t="s">
        <v>18</v>
      </c>
      <c r="Q256" s="8" t="s">
        <v>449</v>
      </c>
      <c r="R256" s="8" t="str">
        <f t="shared" si="3"/>
        <v>251378A</v>
      </c>
      <c r="S256" s="8" t="str">
        <f>IFERROR(VLOOKUP(R256,'UNSG Projects'!$C$8:$D$305,2,FALSE),0)</f>
        <v>Meas&amp;Reg Sta Distribution-Flag</v>
      </c>
      <c r="T256" s="8" t="s">
        <v>448</v>
      </c>
      <c r="U256" s="11">
        <v>25934.17</v>
      </c>
    </row>
    <row r="257" spans="1:21" ht="30.6" x14ac:dyDescent="0.3">
      <c r="A257" s="19">
        <v>202508</v>
      </c>
      <c r="B257" s="8" t="s">
        <v>7</v>
      </c>
      <c r="C257" s="8" t="s">
        <v>645</v>
      </c>
      <c r="D257" s="8" t="s">
        <v>62</v>
      </c>
      <c r="E257" s="8" t="s">
        <v>62</v>
      </c>
      <c r="F257" s="8" t="s">
        <v>61</v>
      </c>
      <c r="G257" s="8" t="s">
        <v>125</v>
      </c>
      <c r="H257" s="8" t="s">
        <v>754</v>
      </c>
      <c r="I257" s="8" t="s">
        <v>753</v>
      </c>
      <c r="J257" s="8" t="s">
        <v>57</v>
      </c>
      <c r="K257" s="8" t="s">
        <v>56</v>
      </c>
      <c r="L257" s="8" t="s">
        <v>55</v>
      </c>
      <c r="M257" s="18">
        <v>45658</v>
      </c>
      <c r="N257" s="18">
        <v>45720</v>
      </c>
      <c r="O257" s="8" t="s">
        <v>425</v>
      </c>
      <c r="P257" s="8" t="s">
        <v>18</v>
      </c>
      <c r="Q257" s="8" t="s">
        <v>447</v>
      </c>
      <c r="R257" s="8" t="str">
        <f t="shared" si="3"/>
        <v>251378A</v>
      </c>
      <c r="S257" s="8" t="str">
        <f>IFERROR(VLOOKUP(R257,'UNSG Projects'!$C$8:$D$305,2,FALSE),0)</f>
        <v>Meas&amp;Reg Sta Distribution-Flag</v>
      </c>
      <c r="T257" s="8" t="s">
        <v>446</v>
      </c>
      <c r="U257" s="11">
        <v>18700.05</v>
      </c>
    </row>
    <row r="258" spans="1:21" ht="30.6" x14ac:dyDescent="0.3">
      <c r="A258" s="19">
        <v>202508</v>
      </c>
      <c r="B258" s="8" t="s">
        <v>7</v>
      </c>
      <c r="C258" s="8" t="s">
        <v>645</v>
      </c>
      <c r="D258" s="8" t="s">
        <v>62</v>
      </c>
      <c r="E258" s="8" t="s">
        <v>62</v>
      </c>
      <c r="F258" s="8" t="s">
        <v>61</v>
      </c>
      <c r="G258" s="8" t="s">
        <v>125</v>
      </c>
      <c r="H258" s="8" t="s">
        <v>754</v>
      </c>
      <c r="I258" s="8" t="s">
        <v>753</v>
      </c>
      <c r="J258" s="8" t="s">
        <v>57</v>
      </c>
      <c r="K258" s="8" t="s">
        <v>56</v>
      </c>
      <c r="L258" s="8" t="s">
        <v>55</v>
      </c>
      <c r="M258" s="18">
        <v>45658</v>
      </c>
      <c r="N258" s="18">
        <v>45720</v>
      </c>
      <c r="O258" s="8" t="s">
        <v>425</v>
      </c>
      <c r="P258" s="8" t="s">
        <v>18</v>
      </c>
      <c r="Q258" s="8" t="s">
        <v>445</v>
      </c>
      <c r="R258" s="8" t="str">
        <f t="shared" si="3"/>
        <v>255378A</v>
      </c>
      <c r="S258" s="8" t="str">
        <f>IFERROR(VLOOKUP(R258,'UNSG Projects'!$C$8:$D$305,2,FALSE),0)</f>
        <v>Meas&amp;Reg Sta DistributionVerde</v>
      </c>
      <c r="T258" s="8" t="s">
        <v>444</v>
      </c>
      <c r="U258" s="11">
        <v>9892.91</v>
      </c>
    </row>
    <row r="259" spans="1:21" ht="30.6" x14ac:dyDescent="0.3">
      <c r="A259" s="19">
        <v>202508</v>
      </c>
      <c r="B259" s="8" t="s">
        <v>7</v>
      </c>
      <c r="C259" s="8" t="s">
        <v>645</v>
      </c>
      <c r="D259" s="8" t="s">
        <v>62</v>
      </c>
      <c r="E259" s="8" t="s">
        <v>62</v>
      </c>
      <c r="F259" s="8" t="s">
        <v>61</v>
      </c>
      <c r="G259" s="8" t="s">
        <v>125</v>
      </c>
      <c r="H259" s="8" t="s">
        <v>752</v>
      </c>
      <c r="I259" s="8" t="s">
        <v>751</v>
      </c>
      <c r="J259" s="8" t="s">
        <v>93</v>
      </c>
      <c r="K259" s="8" t="s">
        <v>56</v>
      </c>
      <c r="L259" s="8" t="s">
        <v>55</v>
      </c>
      <c r="M259" s="18">
        <v>45658</v>
      </c>
      <c r="N259" s="18">
        <v>45720</v>
      </c>
      <c r="O259" s="8" t="s">
        <v>425</v>
      </c>
      <c r="P259" s="8" t="s">
        <v>18</v>
      </c>
      <c r="Q259" s="8" t="s">
        <v>451</v>
      </c>
      <c r="R259" s="8" t="str">
        <f t="shared" si="3"/>
        <v>256378A</v>
      </c>
      <c r="S259" s="8" t="str">
        <f>IFERROR(VLOOKUP(R259,'UNSG Projects'!$C$8:$D$305,2,FALSE),0)</f>
        <v>Meas&amp;Reg Sta Distribution-Nog</v>
      </c>
      <c r="T259" s="8" t="s">
        <v>450</v>
      </c>
      <c r="U259" s="11">
        <v>0.56000000000000005</v>
      </c>
    </row>
    <row r="260" spans="1:21" ht="30.6" x14ac:dyDescent="0.3">
      <c r="A260" s="19">
        <v>202508</v>
      </c>
      <c r="B260" s="8" t="s">
        <v>7</v>
      </c>
      <c r="C260" s="8" t="s">
        <v>645</v>
      </c>
      <c r="D260" s="8" t="s">
        <v>62</v>
      </c>
      <c r="E260" s="8" t="s">
        <v>62</v>
      </c>
      <c r="F260" s="8" t="s">
        <v>61</v>
      </c>
      <c r="G260" s="8" t="s">
        <v>125</v>
      </c>
      <c r="H260" s="8" t="s">
        <v>752</v>
      </c>
      <c r="I260" s="8" t="s">
        <v>751</v>
      </c>
      <c r="J260" s="8" t="s">
        <v>57</v>
      </c>
      <c r="K260" s="8" t="s">
        <v>56</v>
      </c>
      <c r="L260" s="8" t="s">
        <v>55</v>
      </c>
      <c r="M260" s="18">
        <v>45658</v>
      </c>
      <c r="N260" s="18">
        <v>45720</v>
      </c>
      <c r="O260" s="8" t="s">
        <v>425</v>
      </c>
      <c r="P260" s="8" t="s">
        <v>18</v>
      </c>
      <c r="Q260" s="8" t="s">
        <v>449</v>
      </c>
      <c r="R260" s="8" t="str">
        <f t="shared" si="3"/>
        <v>251378A</v>
      </c>
      <c r="S260" s="8" t="str">
        <f>IFERROR(VLOOKUP(R260,'UNSG Projects'!$C$8:$D$305,2,FALSE),0)</f>
        <v>Meas&amp;Reg Sta Distribution-Flag</v>
      </c>
      <c r="T260" s="8" t="s">
        <v>448</v>
      </c>
      <c r="U260" s="11">
        <v>1121.1099999999999</v>
      </c>
    </row>
    <row r="261" spans="1:21" ht="30.6" x14ac:dyDescent="0.3">
      <c r="A261" s="19">
        <v>202508</v>
      </c>
      <c r="B261" s="8" t="s">
        <v>7</v>
      </c>
      <c r="C261" s="8" t="s">
        <v>645</v>
      </c>
      <c r="D261" s="8" t="s">
        <v>62</v>
      </c>
      <c r="E261" s="8" t="s">
        <v>62</v>
      </c>
      <c r="F261" s="8" t="s">
        <v>61</v>
      </c>
      <c r="G261" s="8" t="s">
        <v>125</v>
      </c>
      <c r="H261" s="8" t="s">
        <v>750</v>
      </c>
      <c r="I261" s="8" t="s">
        <v>749</v>
      </c>
      <c r="J261" s="8" t="s">
        <v>93</v>
      </c>
      <c r="K261" s="8" t="s">
        <v>56</v>
      </c>
      <c r="L261" s="8" t="s">
        <v>55</v>
      </c>
      <c r="M261" s="18">
        <v>45658</v>
      </c>
      <c r="N261" s="18">
        <v>45666</v>
      </c>
      <c r="O261" s="8" t="s">
        <v>425</v>
      </c>
      <c r="P261" s="8" t="s">
        <v>18</v>
      </c>
      <c r="Q261" s="8" t="s">
        <v>451</v>
      </c>
      <c r="R261" s="8" t="str">
        <f t="shared" si="3"/>
        <v>256378A</v>
      </c>
      <c r="S261" s="8" t="str">
        <f>IFERROR(VLOOKUP(R261,'UNSG Projects'!$C$8:$D$305,2,FALSE),0)</f>
        <v>Meas&amp;Reg Sta Distribution-Nog</v>
      </c>
      <c r="T261" s="8" t="s">
        <v>450</v>
      </c>
      <c r="U261" s="11">
        <v>1.1100000000000001</v>
      </c>
    </row>
    <row r="262" spans="1:21" ht="30.6" x14ac:dyDescent="0.3">
      <c r="A262" s="19">
        <v>202509</v>
      </c>
      <c r="B262" s="8" t="s">
        <v>7</v>
      </c>
      <c r="C262" s="8" t="s">
        <v>645</v>
      </c>
      <c r="D262" s="8" t="s">
        <v>62</v>
      </c>
      <c r="E262" s="8" t="s">
        <v>62</v>
      </c>
      <c r="F262" s="8" t="s">
        <v>61</v>
      </c>
      <c r="G262" s="8" t="s">
        <v>125</v>
      </c>
      <c r="H262" s="8" t="s">
        <v>754</v>
      </c>
      <c r="I262" s="8" t="s">
        <v>753</v>
      </c>
      <c r="J262" s="8" t="s">
        <v>93</v>
      </c>
      <c r="K262" s="8" t="s">
        <v>56</v>
      </c>
      <c r="L262" s="8" t="s">
        <v>55</v>
      </c>
      <c r="M262" s="18">
        <v>45658</v>
      </c>
      <c r="N262" s="18">
        <v>45720</v>
      </c>
      <c r="O262" s="8" t="s">
        <v>425</v>
      </c>
      <c r="P262" s="8" t="s">
        <v>18</v>
      </c>
      <c r="Q262" s="8" t="s">
        <v>447</v>
      </c>
      <c r="R262" s="8" t="str">
        <f t="shared" si="3"/>
        <v>251378A</v>
      </c>
      <c r="S262" s="8" t="str">
        <f>IFERROR(VLOOKUP(R262,'UNSG Projects'!$C$8:$D$305,2,FALSE),0)</f>
        <v>Meas&amp;Reg Sta Distribution-Flag</v>
      </c>
      <c r="T262" s="8" t="s">
        <v>446</v>
      </c>
      <c r="U262" s="11">
        <v>17.79</v>
      </c>
    </row>
    <row r="263" spans="1:21" ht="30.6" x14ac:dyDescent="0.3">
      <c r="A263" s="19">
        <v>202510</v>
      </c>
      <c r="B263" s="8" t="s">
        <v>7</v>
      </c>
      <c r="C263" s="8" t="s">
        <v>645</v>
      </c>
      <c r="D263" s="8" t="s">
        <v>62</v>
      </c>
      <c r="E263" s="8" t="s">
        <v>62</v>
      </c>
      <c r="F263" s="8" t="s">
        <v>61</v>
      </c>
      <c r="G263" s="8" t="s">
        <v>125</v>
      </c>
      <c r="H263" s="8" t="s">
        <v>754</v>
      </c>
      <c r="I263" s="8" t="s">
        <v>753</v>
      </c>
      <c r="J263" s="8" t="s">
        <v>57</v>
      </c>
      <c r="K263" s="8" t="s">
        <v>56</v>
      </c>
      <c r="L263" s="8" t="s">
        <v>55</v>
      </c>
      <c r="M263" s="18">
        <v>45658</v>
      </c>
      <c r="N263" s="18">
        <v>45868</v>
      </c>
      <c r="O263" s="8" t="s">
        <v>425</v>
      </c>
      <c r="P263" s="8" t="s">
        <v>18</v>
      </c>
      <c r="Q263" s="8" t="s">
        <v>443</v>
      </c>
      <c r="R263" s="8" t="str">
        <f t="shared" si="3"/>
        <v>256378A</v>
      </c>
      <c r="S263" s="8" t="str">
        <f>IFERROR(VLOOKUP(R263,'UNSG Projects'!$C$8:$D$305,2,FALSE),0)</f>
        <v>Meas&amp;Reg Sta Distribution-Nog</v>
      </c>
      <c r="T263" s="8" t="s">
        <v>442</v>
      </c>
      <c r="U263" s="11">
        <v>16072.44</v>
      </c>
    </row>
    <row r="264" spans="1:21" ht="30.6" x14ac:dyDescent="0.3">
      <c r="A264" s="19">
        <v>202511</v>
      </c>
      <c r="B264" s="8" t="s">
        <v>7</v>
      </c>
      <c r="C264" s="8" t="s">
        <v>645</v>
      </c>
      <c r="D264" s="8" t="s">
        <v>62</v>
      </c>
      <c r="E264" s="8" t="s">
        <v>62</v>
      </c>
      <c r="F264" s="8" t="s">
        <v>61</v>
      </c>
      <c r="G264" s="8" t="s">
        <v>125</v>
      </c>
      <c r="H264" s="8" t="s">
        <v>754</v>
      </c>
      <c r="I264" s="8" t="s">
        <v>753</v>
      </c>
      <c r="J264" s="8" t="s">
        <v>57</v>
      </c>
      <c r="K264" s="8" t="s">
        <v>56</v>
      </c>
      <c r="L264" s="8" t="s">
        <v>55</v>
      </c>
      <c r="M264" s="18">
        <v>45658</v>
      </c>
      <c r="N264" s="18">
        <v>45868</v>
      </c>
      <c r="O264" s="8" t="s">
        <v>425</v>
      </c>
      <c r="P264" s="8" t="s">
        <v>18</v>
      </c>
      <c r="Q264" s="8" t="s">
        <v>441</v>
      </c>
      <c r="R264" s="8" t="str">
        <f t="shared" si="3"/>
        <v>253378A</v>
      </c>
      <c r="S264" s="8" t="str">
        <f>IFERROR(VLOOKUP(R264,'UNSG Projects'!$C$8:$D$305,2,FALSE),0)</f>
        <v>Meas&amp;Reg Sta Distribution-Pres</v>
      </c>
      <c r="T264" s="8" t="s">
        <v>440</v>
      </c>
      <c r="U264" s="11">
        <v>8044.72</v>
      </c>
    </row>
    <row r="265" spans="1:21" ht="30.6" x14ac:dyDescent="0.3">
      <c r="A265" s="19">
        <v>202601</v>
      </c>
      <c r="B265" s="8" t="s">
        <v>7</v>
      </c>
      <c r="C265" s="8" t="s">
        <v>645</v>
      </c>
      <c r="D265" s="8" t="s">
        <v>62</v>
      </c>
      <c r="E265" s="8" t="s">
        <v>62</v>
      </c>
      <c r="F265" s="8" t="s">
        <v>61</v>
      </c>
      <c r="G265" s="8" t="s">
        <v>125</v>
      </c>
      <c r="H265" s="8" t="s">
        <v>754</v>
      </c>
      <c r="I265" s="8" t="s">
        <v>753</v>
      </c>
      <c r="J265" s="8" t="s">
        <v>57</v>
      </c>
      <c r="K265" s="8" t="s">
        <v>56</v>
      </c>
      <c r="L265" s="8" t="s">
        <v>55</v>
      </c>
      <c r="M265" s="18">
        <v>45658</v>
      </c>
      <c r="N265" s="18">
        <v>45868</v>
      </c>
      <c r="O265" s="8" t="s">
        <v>425</v>
      </c>
      <c r="P265" s="8" t="s">
        <v>18</v>
      </c>
      <c r="Q265" s="8" t="s">
        <v>439</v>
      </c>
      <c r="R265" s="8" t="str">
        <f t="shared" si="3"/>
        <v>251378A</v>
      </c>
      <c r="S265" s="8" t="str">
        <f>IFERROR(VLOOKUP(R265,'UNSG Projects'!$C$8:$D$305,2,FALSE),0)</f>
        <v>Meas&amp;Reg Sta Distribution-Flag</v>
      </c>
      <c r="T265" s="8" t="s">
        <v>438</v>
      </c>
      <c r="U265" s="11">
        <v>16427</v>
      </c>
    </row>
    <row r="266" spans="1:21" ht="30.6" x14ac:dyDescent="0.3">
      <c r="A266" s="19">
        <v>202602</v>
      </c>
      <c r="B266" s="8" t="s">
        <v>7</v>
      </c>
      <c r="C266" s="8" t="s">
        <v>645</v>
      </c>
      <c r="D266" s="8" t="s">
        <v>62</v>
      </c>
      <c r="E266" s="8" t="s">
        <v>62</v>
      </c>
      <c r="F266" s="8" t="s">
        <v>61</v>
      </c>
      <c r="G266" s="8" t="s">
        <v>125</v>
      </c>
      <c r="H266" s="8" t="s">
        <v>756</v>
      </c>
      <c r="I266" s="8" t="s">
        <v>755</v>
      </c>
      <c r="J266" s="8" t="s">
        <v>57</v>
      </c>
      <c r="K266" s="8" t="s">
        <v>56</v>
      </c>
      <c r="L266" s="8" t="s">
        <v>55</v>
      </c>
      <c r="M266" s="18">
        <v>45658</v>
      </c>
      <c r="N266" s="18">
        <v>45974</v>
      </c>
      <c r="O266" s="8" t="s">
        <v>425</v>
      </c>
      <c r="P266" s="8" t="s">
        <v>18</v>
      </c>
      <c r="Q266" s="8" t="s">
        <v>433</v>
      </c>
      <c r="R266" s="8" t="str">
        <f t="shared" ref="R266:R329" si="4">RIGHT(Q266,7)</f>
        <v>251378A</v>
      </c>
      <c r="S266" s="8" t="str">
        <f>IFERROR(VLOOKUP(R266,'UNSG Projects'!$C$8:$D$305,2,FALSE),0)</f>
        <v>Meas&amp;Reg Sta Distribution-Flag</v>
      </c>
      <c r="T266" s="8" t="s">
        <v>432</v>
      </c>
      <c r="U266" s="11">
        <v>0</v>
      </c>
    </row>
    <row r="267" spans="1:21" ht="30.6" x14ac:dyDescent="0.3">
      <c r="A267" s="19">
        <v>202602</v>
      </c>
      <c r="B267" s="8" t="s">
        <v>7</v>
      </c>
      <c r="C267" s="8" t="s">
        <v>645</v>
      </c>
      <c r="D267" s="8" t="s">
        <v>62</v>
      </c>
      <c r="E267" s="8" t="s">
        <v>62</v>
      </c>
      <c r="F267" s="8" t="s">
        <v>61</v>
      </c>
      <c r="G267" s="8" t="s">
        <v>125</v>
      </c>
      <c r="H267" s="8" t="s">
        <v>752</v>
      </c>
      <c r="I267" s="8" t="s">
        <v>751</v>
      </c>
      <c r="J267" s="8" t="s">
        <v>93</v>
      </c>
      <c r="K267" s="8" t="s">
        <v>56</v>
      </c>
      <c r="L267" s="8" t="s">
        <v>55</v>
      </c>
      <c r="M267" s="18">
        <v>45658</v>
      </c>
      <c r="N267" s="18">
        <v>45974</v>
      </c>
      <c r="O267" s="8" t="s">
        <v>425</v>
      </c>
      <c r="P267" s="8" t="s">
        <v>18</v>
      </c>
      <c r="Q267" s="8" t="s">
        <v>435</v>
      </c>
      <c r="R267" s="8" t="str">
        <f t="shared" si="4"/>
        <v>255378A</v>
      </c>
      <c r="S267" s="8" t="str">
        <f>IFERROR(VLOOKUP(R267,'UNSG Projects'!$C$8:$D$305,2,FALSE),0)</f>
        <v>Meas&amp;Reg Sta DistributionVerde</v>
      </c>
      <c r="T267" s="8" t="s">
        <v>434</v>
      </c>
      <c r="U267" s="11">
        <v>50.63</v>
      </c>
    </row>
    <row r="268" spans="1:21" ht="30.6" x14ac:dyDescent="0.3">
      <c r="A268" s="19">
        <v>202602</v>
      </c>
      <c r="B268" s="8" t="s">
        <v>7</v>
      </c>
      <c r="C268" s="8" t="s">
        <v>645</v>
      </c>
      <c r="D268" s="8" t="s">
        <v>62</v>
      </c>
      <c r="E268" s="8" t="s">
        <v>62</v>
      </c>
      <c r="F268" s="8" t="s">
        <v>61</v>
      </c>
      <c r="G268" s="8" t="s">
        <v>125</v>
      </c>
      <c r="H268" s="8" t="s">
        <v>752</v>
      </c>
      <c r="I268" s="8" t="s">
        <v>751</v>
      </c>
      <c r="J268" s="8" t="s">
        <v>93</v>
      </c>
      <c r="K268" s="8" t="s">
        <v>56</v>
      </c>
      <c r="L268" s="8" t="s">
        <v>55</v>
      </c>
      <c r="M268" s="18">
        <v>45658</v>
      </c>
      <c r="N268" s="18">
        <v>45974</v>
      </c>
      <c r="O268" s="8" t="s">
        <v>425</v>
      </c>
      <c r="P268" s="8" t="s">
        <v>18</v>
      </c>
      <c r="Q268" s="8" t="s">
        <v>437</v>
      </c>
      <c r="R268" s="8" t="str">
        <f t="shared" si="4"/>
        <v>255378A</v>
      </c>
      <c r="S268" s="8" t="str">
        <f>IFERROR(VLOOKUP(R268,'UNSG Projects'!$C$8:$D$305,2,FALSE),0)</f>
        <v>Meas&amp;Reg Sta DistributionVerde</v>
      </c>
      <c r="T268" s="8" t="s">
        <v>436</v>
      </c>
      <c r="U268" s="11">
        <v>50.63</v>
      </c>
    </row>
    <row r="269" spans="1:21" ht="30.6" x14ac:dyDescent="0.3">
      <c r="A269" s="19">
        <v>202602</v>
      </c>
      <c r="B269" s="8" t="s">
        <v>7</v>
      </c>
      <c r="C269" s="8" t="s">
        <v>645</v>
      </c>
      <c r="D269" s="8" t="s">
        <v>62</v>
      </c>
      <c r="E269" s="8" t="s">
        <v>62</v>
      </c>
      <c r="F269" s="8" t="s">
        <v>61</v>
      </c>
      <c r="G269" s="8" t="s">
        <v>125</v>
      </c>
      <c r="H269" s="8" t="s">
        <v>752</v>
      </c>
      <c r="I269" s="8" t="s">
        <v>751</v>
      </c>
      <c r="J269" s="8" t="s">
        <v>57</v>
      </c>
      <c r="K269" s="8" t="s">
        <v>56</v>
      </c>
      <c r="L269" s="8" t="s">
        <v>55</v>
      </c>
      <c r="M269" s="18">
        <v>45658</v>
      </c>
      <c r="N269" s="18">
        <v>45974</v>
      </c>
      <c r="O269" s="8" t="s">
        <v>425</v>
      </c>
      <c r="P269" s="8" t="s">
        <v>18</v>
      </c>
      <c r="Q269" s="8" t="s">
        <v>433</v>
      </c>
      <c r="R269" s="8" t="str">
        <f t="shared" si="4"/>
        <v>251378A</v>
      </c>
      <c r="S269" s="8" t="str">
        <f>IFERROR(VLOOKUP(R269,'UNSG Projects'!$C$8:$D$305,2,FALSE),0)</f>
        <v>Meas&amp;Reg Sta Distribution-Flag</v>
      </c>
      <c r="T269" s="8" t="s">
        <v>432</v>
      </c>
      <c r="U269" s="11">
        <v>5881.85</v>
      </c>
    </row>
    <row r="270" spans="1:21" ht="30.6" x14ac:dyDescent="0.3">
      <c r="A270" s="19">
        <v>202602</v>
      </c>
      <c r="B270" s="8" t="s">
        <v>7</v>
      </c>
      <c r="C270" s="8" t="s">
        <v>645</v>
      </c>
      <c r="D270" s="8" t="s">
        <v>62</v>
      </c>
      <c r="E270" s="8" t="s">
        <v>62</v>
      </c>
      <c r="F270" s="8" t="s">
        <v>61</v>
      </c>
      <c r="G270" s="8" t="s">
        <v>125</v>
      </c>
      <c r="H270" s="8" t="s">
        <v>752</v>
      </c>
      <c r="I270" s="8" t="s">
        <v>751</v>
      </c>
      <c r="J270" s="8" t="s">
        <v>57</v>
      </c>
      <c r="K270" s="8" t="s">
        <v>56</v>
      </c>
      <c r="L270" s="8" t="s">
        <v>55</v>
      </c>
      <c r="M270" s="18">
        <v>45658</v>
      </c>
      <c r="N270" s="18">
        <v>45974</v>
      </c>
      <c r="O270" s="8" t="s">
        <v>425</v>
      </c>
      <c r="P270" s="8" t="s">
        <v>18</v>
      </c>
      <c r="Q270" s="8" t="s">
        <v>435</v>
      </c>
      <c r="R270" s="8" t="str">
        <f t="shared" si="4"/>
        <v>255378A</v>
      </c>
      <c r="S270" s="8" t="str">
        <f>IFERROR(VLOOKUP(R270,'UNSG Projects'!$C$8:$D$305,2,FALSE),0)</f>
        <v>Meas&amp;Reg Sta DistributionVerde</v>
      </c>
      <c r="T270" s="8" t="s">
        <v>434</v>
      </c>
      <c r="U270" s="11">
        <v>3615.97</v>
      </c>
    </row>
    <row r="271" spans="1:21" ht="30.6" x14ac:dyDescent="0.3">
      <c r="A271" s="19">
        <v>202602</v>
      </c>
      <c r="B271" s="8" t="s">
        <v>7</v>
      </c>
      <c r="C271" s="8" t="s">
        <v>645</v>
      </c>
      <c r="D271" s="8" t="s">
        <v>62</v>
      </c>
      <c r="E271" s="8" t="s">
        <v>62</v>
      </c>
      <c r="F271" s="8" t="s">
        <v>61</v>
      </c>
      <c r="G271" s="8" t="s">
        <v>125</v>
      </c>
      <c r="H271" s="8" t="s">
        <v>752</v>
      </c>
      <c r="I271" s="8" t="s">
        <v>751</v>
      </c>
      <c r="J271" s="8" t="s">
        <v>57</v>
      </c>
      <c r="K271" s="8" t="s">
        <v>56</v>
      </c>
      <c r="L271" s="8" t="s">
        <v>55</v>
      </c>
      <c r="M271" s="18">
        <v>45658</v>
      </c>
      <c r="N271" s="18">
        <v>45974</v>
      </c>
      <c r="O271" s="8" t="s">
        <v>425</v>
      </c>
      <c r="P271" s="8" t="s">
        <v>18</v>
      </c>
      <c r="Q271" s="8" t="s">
        <v>437</v>
      </c>
      <c r="R271" s="8" t="str">
        <f t="shared" si="4"/>
        <v>255378A</v>
      </c>
      <c r="S271" s="8" t="str">
        <f>IFERROR(VLOOKUP(R271,'UNSG Projects'!$C$8:$D$305,2,FALSE),0)</f>
        <v>Meas&amp;Reg Sta DistributionVerde</v>
      </c>
      <c r="T271" s="8" t="s">
        <v>436</v>
      </c>
      <c r="U271" s="11">
        <v>3439.03</v>
      </c>
    </row>
    <row r="272" spans="1:21" ht="30.6" x14ac:dyDescent="0.3">
      <c r="A272" s="19">
        <v>202603</v>
      </c>
      <c r="B272" s="8" t="s">
        <v>7</v>
      </c>
      <c r="C272" s="8" t="s">
        <v>645</v>
      </c>
      <c r="D272" s="8" t="s">
        <v>62</v>
      </c>
      <c r="E272" s="8" t="s">
        <v>62</v>
      </c>
      <c r="F272" s="8" t="s">
        <v>61</v>
      </c>
      <c r="G272" s="8" t="s">
        <v>125</v>
      </c>
      <c r="H272" s="8" t="s">
        <v>754</v>
      </c>
      <c r="I272" s="8" t="s">
        <v>753</v>
      </c>
      <c r="J272" s="8" t="s">
        <v>57</v>
      </c>
      <c r="K272" s="8" t="s">
        <v>56</v>
      </c>
      <c r="L272" s="8" t="s">
        <v>55</v>
      </c>
      <c r="M272" s="18">
        <v>45658</v>
      </c>
      <c r="N272" s="18">
        <v>46000</v>
      </c>
      <c r="O272" s="8" t="s">
        <v>425</v>
      </c>
      <c r="P272" s="8" t="s">
        <v>18</v>
      </c>
      <c r="Q272" s="8" t="s">
        <v>427</v>
      </c>
      <c r="R272" s="8" t="str">
        <f t="shared" si="4"/>
        <v>256378A</v>
      </c>
      <c r="S272" s="8" t="str">
        <f>IFERROR(VLOOKUP(R272,'UNSG Projects'!$C$8:$D$305,2,FALSE),0)</f>
        <v>Meas&amp;Reg Sta Distribution-Nog</v>
      </c>
      <c r="T272" s="8" t="s">
        <v>426</v>
      </c>
      <c r="U272" s="11">
        <v>114513.33</v>
      </c>
    </row>
    <row r="273" spans="1:21" ht="30.6" x14ac:dyDescent="0.3">
      <c r="A273" s="19">
        <v>202603</v>
      </c>
      <c r="B273" s="8" t="s">
        <v>7</v>
      </c>
      <c r="C273" s="8" t="s">
        <v>645</v>
      </c>
      <c r="D273" s="8" t="s">
        <v>62</v>
      </c>
      <c r="E273" s="8" t="s">
        <v>62</v>
      </c>
      <c r="F273" s="8" t="s">
        <v>61</v>
      </c>
      <c r="G273" s="8" t="s">
        <v>125</v>
      </c>
      <c r="H273" s="8" t="s">
        <v>752</v>
      </c>
      <c r="I273" s="8" t="s">
        <v>751</v>
      </c>
      <c r="J273" s="8" t="s">
        <v>93</v>
      </c>
      <c r="K273" s="8" t="s">
        <v>56</v>
      </c>
      <c r="L273" s="8" t="s">
        <v>55</v>
      </c>
      <c r="M273" s="18">
        <v>45658</v>
      </c>
      <c r="N273" s="18">
        <v>45974</v>
      </c>
      <c r="O273" s="8" t="s">
        <v>425</v>
      </c>
      <c r="P273" s="8" t="s">
        <v>18</v>
      </c>
      <c r="Q273" s="8" t="s">
        <v>435</v>
      </c>
      <c r="R273" s="8" t="str">
        <f t="shared" si="4"/>
        <v>255378A</v>
      </c>
      <c r="S273" s="8" t="str">
        <f>IFERROR(VLOOKUP(R273,'UNSG Projects'!$C$8:$D$305,2,FALSE),0)</f>
        <v>Meas&amp;Reg Sta DistributionVerde</v>
      </c>
      <c r="T273" s="8" t="s">
        <v>434</v>
      </c>
      <c r="U273" s="11">
        <v>13.33</v>
      </c>
    </row>
    <row r="274" spans="1:21" ht="30.6" x14ac:dyDescent="0.3">
      <c r="A274" s="19">
        <v>202603</v>
      </c>
      <c r="B274" s="8" t="s">
        <v>7</v>
      </c>
      <c r="C274" s="8" t="s">
        <v>645</v>
      </c>
      <c r="D274" s="8" t="s">
        <v>62</v>
      </c>
      <c r="E274" s="8" t="s">
        <v>62</v>
      </c>
      <c r="F274" s="8" t="s">
        <v>61</v>
      </c>
      <c r="G274" s="8" t="s">
        <v>125</v>
      </c>
      <c r="H274" s="8" t="s">
        <v>752</v>
      </c>
      <c r="I274" s="8" t="s">
        <v>751</v>
      </c>
      <c r="J274" s="8" t="s">
        <v>93</v>
      </c>
      <c r="K274" s="8" t="s">
        <v>56</v>
      </c>
      <c r="L274" s="8" t="s">
        <v>55</v>
      </c>
      <c r="M274" s="18">
        <v>45658</v>
      </c>
      <c r="N274" s="18">
        <v>45974</v>
      </c>
      <c r="O274" s="8" t="s">
        <v>425</v>
      </c>
      <c r="P274" s="8" t="s">
        <v>18</v>
      </c>
      <c r="Q274" s="8" t="s">
        <v>437</v>
      </c>
      <c r="R274" s="8" t="str">
        <f t="shared" si="4"/>
        <v>255378A</v>
      </c>
      <c r="S274" s="8" t="str">
        <f>IFERROR(VLOOKUP(R274,'UNSG Projects'!$C$8:$D$305,2,FALSE),0)</f>
        <v>Meas&amp;Reg Sta DistributionVerde</v>
      </c>
      <c r="T274" s="8" t="s">
        <v>436</v>
      </c>
      <c r="U274" s="11">
        <v>13.34</v>
      </c>
    </row>
    <row r="275" spans="1:21" ht="30.6" x14ac:dyDescent="0.3">
      <c r="A275" s="19">
        <v>202603</v>
      </c>
      <c r="B275" s="8" t="s">
        <v>7</v>
      </c>
      <c r="C275" s="8" t="s">
        <v>645</v>
      </c>
      <c r="D275" s="8" t="s">
        <v>62</v>
      </c>
      <c r="E275" s="8" t="s">
        <v>62</v>
      </c>
      <c r="F275" s="8" t="s">
        <v>61</v>
      </c>
      <c r="G275" s="8" t="s">
        <v>125</v>
      </c>
      <c r="H275" s="8" t="s">
        <v>752</v>
      </c>
      <c r="I275" s="8" t="s">
        <v>751</v>
      </c>
      <c r="J275" s="8" t="s">
        <v>57</v>
      </c>
      <c r="K275" s="8" t="s">
        <v>56</v>
      </c>
      <c r="L275" s="8" t="s">
        <v>55</v>
      </c>
      <c r="M275" s="18">
        <v>45658</v>
      </c>
      <c r="N275" s="18">
        <v>46010</v>
      </c>
      <c r="O275" s="8" t="s">
        <v>425</v>
      </c>
      <c r="P275" s="8" t="s">
        <v>18</v>
      </c>
      <c r="Q275" s="8" t="s">
        <v>424</v>
      </c>
      <c r="R275" s="8" t="str">
        <f t="shared" si="4"/>
        <v>251378A</v>
      </c>
      <c r="S275" s="8" t="str">
        <f>IFERROR(VLOOKUP(R275,'UNSG Projects'!$C$8:$D$305,2,FALSE),0)</f>
        <v>Meas&amp;Reg Sta Distribution-Flag</v>
      </c>
      <c r="T275" s="8" t="s">
        <v>423</v>
      </c>
      <c r="U275" s="11">
        <v>7275.17</v>
      </c>
    </row>
    <row r="276" spans="1:21" ht="30.6" x14ac:dyDescent="0.3">
      <c r="A276" s="19">
        <v>202603</v>
      </c>
      <c r="B276" s="8" t="s">
        <v>7</v>
      </c>
      <c r="C276" s="8" t="s">
        <v>645</v>
      </c>
      <c r="D276" s="8" t="s">
        <v>62</v>
      </c>
      <c r="E276" s="8" t="s">
        <v>62</v>
      </c>
      <c r="F276" s="8" t="s">
        <v>61</v>
      </c>
      <c r="G276" s="8" t="s">
        <v>125</v>
      </c>
      <c r="H276" s="8" t="s">
        <v>752</v>
      </c>
      <c r="I276" s="8" t="s">
        <v>751</v>
      </c>
      <c r="J276" s="8" t="s">
        <v>57</v>
      </c>
      <c r="K276" s="8" t="s">
        <v>56</v>
      </c>
      <c r="L276" s="8" t="s">
        <v>55</v>
      </c>
      <c r="M276" s="18">
        <v>45658</v>
      </c>
      <c r="N276" s="18">
        <v>46010</v>
      </c>
      <c r="O276" s="8" t="s">
        <v>425</v>
      </c>
      <c r="P276" s="8" t="s">
        <v>18</v>
      </c>
      <c r="Q276" s="8" t="s">
        <v>427</v>
      </c>
      <c r="R276" s="8" t="str">
        <f t="shared" si="4"/>
        <v>256378A</v>
      </c>
      <c r="S276" s="8" t="str">
        <f>IFERROR(VLOOKUP(R276,'UNSG Projects'!$C$8:$D$305,2,FALSE),0)</f>
        <v>Meas&amp;Reg Sta Distribution-Nog</v>
      </c>
      <c r="T276" s="8" t="s">
        <v>426</v>
      </c>
      <c r="U276" s="11">
        <v>10547.29</v>
      </c>
    </row>
    <row r="277" spans="1:21" ht="30.6" x14ac:dyDescent="0.3">
      <c r="A277" s="19">
        <v>202603</v>
      </c>
      <c r="B277" s="8" t="s">
        <v>7</v>
      </c>
      <c r="C277" s="8" t="s">
        <v>645</v>
      </c>
      <c r="D277" s="8" t="s">
        <v>62</v>
      </c>
      <c r="E277" s="8" t="s">
        <v>62</v>
      </c>
      <c r="F277" s="8" t="s">
        <v>61</v>
      </c>
      <c r="G277" s="8" t="s">
        <v>125</v>
      </c>
      <c r="H277" s="8" t="s">
        <v>750</v>
      </c>
      <c r="I277" s="8" t="s">
        <v>749</v>
      </c>
      <c r="J277" s="8" t="s">
        <v>57</v>
      </c>
      <c r="K277" s="8" t="s">
        <v>56</v>
      </c>
      <c r="L277" s="8" t="s">
        <v>55</v>
      </c>
      <c r="M277" s="18">
        <v>45658</v>
      </c>
      <c r="N277" s="18">
        <v>46000</v>
      </c>
      <c r="O277" s="8" t="s">
        <v>425</v>
      </c>
      <c r="P277" s="8" t="s">
        <v>18</v>
      </c>
      <c r="Q277" s="8" t="s">
        <v>427</v>
      </c>
      <c r="R277" s="8" t="str">
        <f t="shared" si="4"/>
        <v>256378A</v>
      </c>
      <c r="S277" s="8" t="str">
        <f>IFERROR(VLOOKUP(R277,'UNSG Projects'!$C$8:$D$305,2,FALSE),0)</f>
        <v>Meas&amp;Reg Sta Distribution-Nog</v>
      </c>
      <c r="T277" s="8" t="s">
        <v>426</v>
      </c>
      <c r="U277" s="11">
        <v>25614.799999999999</v>
      </c>
    </row>
    <row r="278" spans="1:21" ht="20.399999999999999" x14ac:dyDescent="0.3">
      <c r="A278" s="19">
        <v>202507</v>
      </c>
      <c r="B278" s="8" t="s">
        <v>7</v>
      </c>
      <c r="C278" s="8" t="s">
        <v>645</v>
      </c>
      <c r="D278" s="8" t="s">
        <v>62</v>
      </c>
      <c r="E278" s="8" t="s">
        <v>62</v>
      </c>
      <c r="F278" s="8" t="s">
        <v>61</v>
      </c>
      <c r="G278" s="8" t="s">
        <v>125</v>
      </c>
      <c r="H278" s="8" t="s">
        <v>748</v>
      </c>
      <c r="I278" s="8" t="s">
        <v>747</v>
      </c>
      <c r="J278" s="8" t="s">
        <v>93</v>
      </c>
      <c r="K278" s="8" t="s">
        <v>56</v>
      </c>
      <c r="L278" s="8" t="s">
        <v>55</v>
      </c>
      <c r="M278" s="18">
        <v>45292</v>
      </c>
      <c r="N278" s="18">
        <v>45568</v>
      </c>
      <c r="O278" s="8" t="s">
        <v>416</v>
      </c>
      <c r="P278" s="8" t="s">
        <v>19</v>
      </c>
      <c r="Q278" s="8" t="s">
        <v>742</v>
      </c>
      <c r="R278" s="8" t="str">
        <f t="shared" si="4"/>
        <v>253379A</v>
      </c>
      <c r="S278" s="8" t="str">
        <f>IFERROR(VLOOKUP(R278,'UNSG Projects'!$C$8:$D$305,2,FALSE),0)</f>
        <v>Meas &amp; Reg Sta City Gate-Pres</v>
      </c>
      <c r="T278" s="8" t="s">
        <v>741</v>
      </c>
      <c r="U278" s="11">
        <v>0.3</v>
      </c>
    </row>
    <row r="279" spans="1:21" ht="20.399999999999999" x14ac:dyDescent="0.3">
      <c r="A279" s="19">
        <v>202507</v>
      </c>
      <c r="B279" s="8" t="s">
        <v>7</v>
      </c>
      <c r="C279" s="8" t="s">
        <v>645</v>
      </c>
      <c r="D279" s="8" t="s">
        <v>62</v>
      </c>
      <c r="E279" s="8" t="s">
        <v>62</v>
      </c>
      <c r="F279" s="8" t="s">
        <v>61</v>
      </c>
      <c r="G279" s="8" t="s">
        <v>125</v>
      </c>
      <c r="H279" s="8" t="s">
        <v>746</v>
      </c>
      <c r="I279" s="8" t="s">
        <v>745</v>
      </c>
      <c r="J279" s="8" t="s">
        <v>93</v>
      </c>
      <c r="K279" s="8" t="s">
        <v>56</v>
      </c>
      <c r="L279" s="8" t="s">
        <v>55</v>
      </c>
      <c r="M279" s="18">
        <v>45292</v>
      </c>
      <c r="N279" s="18">
        <v>45568</v>
      </c>
      <c r="O279" s="8" t="s">
        <v>416</v>
      </c>
      <c r="P279" s="8" t="s">
        <v>19</v>
      </c>
      <c r="Q279" s="8" t="s">
        <v>742</v>
      </c>
      <c r="R279" s="8" t="str">
        <f t="shared" si="4"/>
        <v>253379A</v>
      </c>
      <c r="S279" s="8" t="str">
        <f>IFERROR(VLOOKUP(R279,'UNSG Projects'!$C$8:$D$305,2,FALSE),0)</f>
        <v>Meas &amp; Reg Sta City Gate-Pres</v>
      </c>
      <c r="T279" s="8" t="s">
        <v>741</v>
      </c>
      <c r="U279" s="11">
        <v>0.18</v>
      </c>
    </row>
    <row r="280" spans="1:21" ht="20.399999999999999" x14ac:dyDescent="0.3">
      <c r="A280" s="19">
        <v>202507</v>
      </c>
      <c r="B280" s="8" t="s">
        <v>7</v>
      </c>
      <c r="C280" s="8" t="s">
        <v>645</v>
      </c>
      <c r="D280" s="8" t="s">
        <v>62</v>
      </c>
      <c r="E280" s="8" t="s">
        <v>62</v>
      </c>
      <c r="F280" s="8" t="s">
        <v>61</v>
      </c>
      <c r="G280" s="8" t="s">
        <v>125</v>
      </c>
      <c r="H280" s="8" t="s">
        <v>736</v>
      </c>
      <c r="I280" s="8" t="s">
        <v>735</v>
      </c>
      <c r="J280" s="8" t="s">
        <v>93</v>
      </c>
      <c r="K280" s="8" t="s">
        <v>56</v>
      </c>
      <c r="L280" s="8" t="s">
        <v>55</v>
      </c>
      <c r="M280" s="18">
        <v>45292</v>
      </c>
      <c r="N280" s="18">
        <v>45568</v>
      </c>
      <c r="O280" s="8" t="s">
        <v>416</v>
      </c>
      <c r="P280" s="8" t="s">
        <v>19</v>
      </c>
      <c r="Q280" s="8" t="s">
        <v>742</v>
      </c>
      <c r="R280" s="8" t="str">
        <f t="shared" si="4"/>
        <v>253379A</v>
      </c>
      <c r="S280" s="8" t="str">
        <f>IFERROR(VLOOKUP(R280,'UNSG Projects'!$C$8:$D$305,2,FALSE),0)</f>
        <v>Meas &amp; Reg Sta City Gate-Pres</v>
      </c>
      <c r="T280" s="8" t="s">
        <v>741</v>
      </c>
      <c r="U280" s="11">
        <v>0.02</v>
      </c>
    </row>
    <row r="281" spans="1:21" ht="20.399999999999999" x14ac:dyDescent="0.3">
      <c r="A281" s="19">
        <v>202507</v>
      </c>
      <c r="B281" s="8" t="s">
        <v>7</v>
      </c>
      <c r="C281" s="8" t="s">
        <v>645</v>
      </c>
      <c r="D281" s="8" t="s">
        <v>62</v>
      </c>
      <c r="E281" s="8" t="s">
        <v>62</v>
      </c>
      <c r="F281" s="8" t="s">
        <v>61</v>
      </c>
      <c r="G281" s="8" t="s">
        <v>125</v>
      </c>
      <c r="H281" s="8" t="s">
        <v>744</v>
      </c>
      <c r="I281" s="8" t="s">
        <v>743</v>
      </c>
      <c r="J281" s="8" t="s">
        <v>93</v>
      </c>
      <c r="K281" s="8" t="s">
        <v>56</v>
      </c>
      <c r="L281" s="8" t="s">
        <v>55</v>
      </c>
      <c r="M281" s="18">
        <v>45292</v>
      </c>
      <c r="N281" s="18">
        <v>45568</v>
      </c>
      <c r="O281" s="8" t="s">
        <v>416</v>
      </c>
      <c r="P281" s="8" t="s">
        <v>19</v>
      </c>
      <c r="Q281" s="8" t="s">
        <v>742</v>
      </c>
      <c r="R281" s="8" t="str">
        <f t="shared" si="4"/>
        <v>253379A</v>
      </c>
      <c r="S281" s="8" t="str">
        <f>IFERROR(VLOOKUP(R281,'UNSG Projects'!$C$8:$D$305,2,FALSE),0)</f>
        <v>Meas &amp; Reg Sta City Gate-Pres</v>
      </c>
      <c r="T281" s="8" t="s">
        <v>741</v>
      </c>
      <c r="U281" s="11">
        <v>0.06</v>
      </c>
    </row>
    <row r="282" spans="1:21" ht="20.399999999999999" x14ac:dyDescent="0.3">
      <c r="A282" s="19">
        <v>202507</v>
      </c>
      <c r="B282" s="8" t="s">
        <v>7</v>
      </c>
      <c r="C282" s="8" t="s">
        <v>645</v>
      </c>
      <c r="D282" s="8" t="s">
        <v>62</v>
      </c>
      <c r="E282" s="8" t="s">
        <v>62</v>
      </c>
      <c r="F282" s="8" t="s">
        <v>61</v>
      </c>
      <c r="G282" s="8" t="s">
        <v>125</v>
      </c>
      <c r="H282" s="8" t="s">
        <v>740</v>
      </c>
      <c r="I282" s="8" t="s">
        <v>739</v>
      </c>
      <c r="J282" s="8" t="s">
        <v>93</v>
      </c>
      <c r="K282" s="8" t="s">
        <v>56</v>
      </c>
      <c r="L282" s="8" t="s">
        <v>55</v>
      </c>
      <c r="M282" s="18">
        <v>45292</v>
      </c>
      <c r="N282" s="18">
        <v>45568</v>
      </c>
      <c r="O282" s="8" t="s">
        <v>416</v>
      </c>
      <c r="P282" s="8" t="s">
        <v>19</v>
      </c>
      <c r="Q282" s="8" t="s">
        <v>742</v>
      </c>
      <c r="R282" s="8" t="str">
        <f t="shared" si="4"/>
        <v>253379A</v>
      </c>
      <c r="S282" s="8" t="str">
        <f>IFERROR(VLOOKUP(R282,'UNSG Projects'!$C$8:$D$305,2,FALSE),0)</f>
        <v>Meas &amp; Reg Sta City Gate-Pres</v>
      </c>
      <c r="T282" s="8" t="s">
        <v>741</v>
      </c>
      <c r="U282" s="11">
        <v>0.36</v>
      </c>
    </row>
    <row r="283" spans="1:21" ht="20.399999999999999" x14ac:dyDescent="0.3">
      <c r="A283" s="19">
        <v>202508</v>
      </c>
      <c r="B283" s="8" t="s">
        <v>7</v>
      </c>
      <c r="C283" s="8" t="s">
        <v>645</v>
      </c>
      <c r="D283" s="8" t="s">
        <v>62</v>
      </c>
      <c r="E283" s="8" t="s">
        <v>62</v>
      </c>
      <c r="F283" s="8" t="s">
        <v>61</v>
      </c>
      <c r="G283" s="8" t="s">
        <v>125</v>
      </c>
      <c r="H283" s="8" t="s">
        <v>740</v>
      </c>
      <c r="I283" s="8" t="s">
        <v>739</v>
      </c>
      <c r="J283" s="8" t="s">
        <v>57</v>
      </c>
      <c r="K283" s="8" t="s">
        <v>56</v>
      </c>
      <c r="L283" s="8" t="s">
        <v>55</v>
      </c>
      <c r="M283" s="18">
        <v>45658</v>
      </c>
      <c r="N283" s="18">
        <v>45782</v>
      </c>
      <c r="O283" s="8" t="s">
        <v>416</v>
      </c>
      <c r="P283" s="8" t="s">
        <v>19</v>
      </c>
      <c r="Q283" s="8" t="s">
        <v>422</v>
      </c>
      <c r="R283" s="8" t="str">
        <f t="shared" si="4"/>
        <v>253379A</v>
      </c>
      <c r="S283" s="8" t="str">
        <f>IFERROR(VLOOKUP(R283,'UNSG Projects'!$C$8:$D$305,2,FALSE),0)</f>
        <v>Meas &amp; Reg Sta City Gate-Pres</v>
      </c>
      <c r="T283" s="8" t="s">
        <v>421</v>
      </c>
      <c r="U283" s="11">
        <v>4035.47</v>
      </c>
    </row>
    <row r="284" spans="1:21" ht="20.399999999999999" x14ac:dyDescent="0.3">
      <c r="A284" s="19">
        <v>202603</v>
      </c>
      <c r="B284" s="8" t="s">
        <v>7</v>
      </c>
      <c r="C284" s="8" t="s">
        <v>645</v>
      </c>
      <c r="D284" s="8" t="s">
        <v>62</v>
      </c>
      <c r="E284" s="8" t="s">
        <v>62</v>
      </c>
      <c r="F284" s="8" t="s">
        <v>61</v>
      </c>
      <c r="G284" s="8" t="s">
        <v>125</v>
      </c>
      <c r="H284" s="8" t="s">
        <v>738</v>
      </c>
      <c r="I284" s="8" t="s">
        <v>737</v>
      </c>
      <c r="J284" s="8" t="s">
        <v>57</v>
      </c>
      <c r="K284" s="8" t="s">
        <v>56</v>
      </c>
      <c r="L284" s="8" t="s">
        <v>55</v>
      </c>
      <c r="M284" s="18">
        <v>45658</v>
      </c>
      <c r="N284" s="18">
        <v>46006</v>
      </c>
      <c r="O284" s="8" t="s">
        <v>416</v>
      </c>
      <c r="P284" s="8" t="s">
        <v>19</v>
      </c>
      <c r="Q284" s="8" t="s">
        <v>420</v>
      </c>
      <c r="R284" s="8" t="str">
        <f t="shared" si="4"/>
        <v>255379A</v>
      </c>
      <c r="S284" s="8" t="str">
        <f>IFERROR(VLOOKUP(R284,'UNSG Projects'!$C$8:$D$305,2,FALSE),0)</f>
        <v>Meas &amp; Reg Sta City Gate-Verde</v>
      </c>
      <c r="T284" s="8" t="s">
        <v>419</v>
      </c>
      <c r="U284" s="11">
        <v>17840.689999999999</v>
      </c>
    </row>
    <row r="285" spans="1:21" ht="20.399999999999999" x14ac:dyDescent="0.3">
      <c r="A285" s="19">
        <v>202603</v>
      </c>
      <c r="B285" s="8" t="s">
        <v>7</v>
      </c>
      <c r="C285" s="8" t="s">
        <v>645</v>
      </c>
      <c r="D285" s="8" t="s">
        <v>62</v>
      </c>
      <c r="E285" s="8" t="s">
        <v>62</v>
      </c>
      <c r="F285" s="8" t="s">
        <v>61</v>
      </c>
      <c r="G285" s="8" t="s">
        <v>125</v>
      </c>
      <c r="H285" s="8" t="s">
        <v>736</v>
      </c>
      <c r="I285" s="8" t="s">
        <v>735</v>
      </c>
      <c r="J285" s="8" t="s">
        <v>57</v>
      </c>
      <c r="K285" s="8" t="s">
        <v>56</v>
      </c>
      <c r="L285" s="8" t="s">
        <v>55</v>
      </c>
      <c r="M285" s="18">
        <v>45658</v>
      </c>
      <c r="N285" s="18">
        <v>46013</v>
      </c>
      <c r="O285" s="8" t="s">
        <v>416</v>
      </c>
      <c r="P285" s="8" t="s">
        <v>19</v>
      </c>
      <c r="Q285" s="8" t="s">
        <v>415</v>
      </c>
      <c r="R285" s="8" t="str">
        <f t="shared" si="4"/>
        <v>251379A</v>
      </c>
      <c r="S285" s="8" t="str">
        <f>IFERROR(VLOOKUP(R285,'UNSG Projects'!$C$8:$D$305,2,FALSE),0)</f>
        <v>Meas &amp; Reg Sta City Gate-Flag</v>
      </c>
      <c r="T285" s="8" t="s">
        <v>414</v>
      </c>
      <c r="U285" s="11">
        <v>3802.83</v>
      </c>
    </row>
    <row r="286" spans="1:21" ht="20.399999999999999" x14ac:dyDescent="0.3">
      <c r="A286" s="19">
        <v>202603</v>
      </c>
      <c r="B286" s="8" t="s">
        <v>7</v>
      </c>
      <c r="C286" s="8" t="s">
        <v>645</v>
      </c>
      <c r="D286" s="8" t="s">
        <v>62</v>
      </c>
      <c r="E286" s="8" t="s">
        <v>62</v>
      </c>
      <c r="F286" s="8" t="s">
        <v>61</v>
      </c>
      <c r="G286" s="8" t="s">
        <v>125</v>
      </c>
      <c r="H286" s="8" t="s">
        <v>736</v>
      </c>
      <c r="I286" s="8" t="s">
        <v>735</v>
      </c>
      <c r="J286" s="8" t="s">
        <v>57</v>
      </c>
      <c r="K286" s="8" t="s">
        <v>56</v>
      </c>
      <c r="L286" s="8" t="s">
        <v>55</v>
      </c>
      <c r="M286" s="18">
        <v>45658</v>
      </c>
      <c r="N286" s="18">
        <v>46013</v>
      </c>
      <c r="O286" s="8" t="s">
        <v>416</v>
      </c>
      <c r="P286" s="8" t="s">
        <v>19</v>
      </c>
      <c r="Q286" s="8" t="s">
        <v>418</v>
      </c>
      <c r="R286" s="8" t="str">
        <f t="shared" si="4"/>
        <v>251379A</v>
      </c>
      <c r="S286" s="8" t="str">
        <f>IFERROR(VLOOKUP(R286,'UNSG Projects'!$C$8:$D$305,2,FALSE),0)</f>
        <v>Meas &amp; Reg Sta City Gate-Flag</v>
      </c>
      <c r="T286" s="8" t="s">
        <v>417</v>
      </c>
      <c r="U286" s="11">
        <v>4296.7299999999996</v>
      </c>
    </row>
    <row r="287" spans="1:21" ht="20.399999999999999" x14ac:dyDescent="0.3">
      <c r="A287" s="19">
        <v>202507</v>
      </c>
      <c r="B287" s="8" t="s">
        <v>7</v>
      </c>
      <c r="C287" s="8" t="s">
        <v>645</v>
      </c>
      <c r="D287" s="8" t="s">
        <v>62</v>
      </c>
      <c r="E287" s="8" t="s">
        <v>62</v>
      </c>
      <c r="F287" s="8" t="s">
        <v>61</v>
      </c>
      <c r="G287" s="8" t="s">
        <v>125</v>
      </c>
      <c r="H287" s="8" t="s">
        <v>727</v>
      </c>
      <c r="I287" s="8" t="s">
        <v>726</v>
      </c>
      <c r="J287" s="8" t="s">
        <v>57</v>
      </c>
      <c r="K287" s="8" t="s">
        <v>56</v>
      </c>
      <c r="L287" s="8" t="s">
        <v>55</v>
      </c>
      <c r="M287" s="18">
        <v>45658</v>
      </c>
      <c r="N287" s="18">
        <v>45717</v>
      </c>
      <c r="O287" s="8" t="s">
        <v>287</v>
      </c>
      <c r="P287" s="8" t="s">
        <v>20</v>
      </c>
      <c r="Q287" s="8" t="s">
        <v>305</v>
      </c>
      <c r="R287" s="8" t="str">
        <f t="shared" si="4"/>
        <v>251380A</v>
      </c>
      <c r="S287" s="8" t="str">
        <f>IFERROR(VLOOKUP(R287,'UNSG Projects'!$C$8:$D$305,2,FALSE),0)</f>
        <v>Services - Bl - Flag</v>
      </c>
      <c r="T287" s="8" t="s">
        <v>304</v>
      </c>
      <c r="U287" s="11">
        <v>49043.57</v>
      </c>
    </row>
    <row r="288" spans="1:21" ht="20.399999999999999" x14ac:dyDescent="0.3">
      <c r="A288" s="19">
        <v>202507</v>
      </c>
      <c r="B288" s="8" t="s">
        <v>7</v>
      </c>
      <c r="C288" s="8" t="s">
        <v>645</v>
      </c>
      <c r="D288" s="8" t="s">
        <v>62</v>
      </c>
      <c r="E288" s="8" t="s">
        <v>62</v>
      </c>
      <c r="F288" s="8" t="s">
        <v>61</v>
      </c>
      <c r="G288" s="8" t="s">
        <v>125</v>
      </c>
      <c r="H288" s="8" t="s">
        <v>727</v>
      </c>
      <c r="I288" s="8" t="s">
        <v>726</v>
      </c>
      <c r="J288" s="8" t="s">
        <v>57</v>
      </c>
      <c r="K288" s="8" t="s">
        <v>56</v>
      </c>
      <c r="L288" s="8" t="s">
        <v>55</v>
      </c>
      <c r="M288" s="18">
        <v>45658</v>
      </c>
      <c r="N288" s="18">
        <v>45717</v>
      </c>
      <c r="O288" s="8" t="s">
        <v>287</v>
      </c>
      <c r="P288" s="8" t="s">
        <v>20</v>
      </c>
      <c r="Q288" s="8" t="s">
        <v>303</v>
      </c>
      <c r="R288" s="8" t="str">
        <f t="shared" si="4"/>
        <v>252380A</v>
      </c>
      <c r="S288" s="8" t="str">
        <f>IFERROR(VLOOKUP(R288,'UNSG Projects'!$C$8:$D$305,2,FALSE),0)</f>
        <v>Install Services - Bl - King</v>
      </c>
      <c r="T288" s="8" t="s">
        <v>302</v>
      </c>
      <c r="U288" s="11">
        <v>30903.26</v>
      </c>
    </row>
    <row r="289" spans="1:21" ht="20.399999999999999" x14ac:dyDescent="0.3">
      <c r="A289" s="19">
        <v>202507</v>
      </c>
      <c r="B289" s="8" t="s">
        <v>7</v>
      </c>
      <c r="C289" s="8" t="s">
        <v>645</v>
      </c>
      <c r="D289" s="8" t="s">
        <v>62</v>
      </c>
      <c r="E289" s="8" t="s">
        <v>62</v>
      </c>
      <c r="F289" s="8" t="s">
        <v>61</v>
      </c>
      <c r="G289" s="8" t="s">
        <v>125</v>
      </c>
      <c r="H289" s="8" t="s">
        <v>727</v>
      </c>
      <c r="I289" s="8" t="s">
        <v>726</v>
      </c>
      <c r="J289" s="8" t="s">
        <v>57</v>
      </c>
      <c r="K289" s="8" t="s">
        <v>56</v>
      </c>
      <c r="L289" s="8" t="s">
        <v>55</v>
      </c>
      <c r="M289" s="18">
        <v>45658</v>
      </c>
      <c r="N289" s="18">
        <v>45717</v>
      </c>
      <c r="O289" s="8" t="s">
        <v>287</v>
      </c>
      <c r="P289" s="8" t="s">
        <v>20</v>
      </c>
      <c r="Q289" s="8" t="s">
        <v>301</v>
      </c>
      <c r="R289" s="8" t="str">
        <f t="shared" si="4"/>
        <v>252402S</v>
      </c>
      <c r="S289" s="8" t="str">
        <f>IFERROR(VLOOKUP(R289,'UNSG Projects'!$C$8:$D$305,2,FALSE),0)</f>
        <v>Drisco Pipe Replacement</v>
      </c>
      <c r="T289" s="8" t="s">
        <v>300</v>
      </c>
      <c r="U289" s="11">
        <v>275091.95</v>
      </c>
    </row>
    <row r="290" spans="1:21" ht="20.399999999999999" x14ac:dyDescent="0.3">
      <c r="A290" s="19">
        <v>202507</v>
      </c>
      <c r="B290" s="8" t="s">
        <v>7</v>
      </c>
      <c r="C290" s="8" t="s">
        <v>645</v>
      </c>
      <c r="D290" s="8" t="s">
        <v>62</v>
      </c>
      <c r="E290" s="8" t="s">
        <v>62</v>
      </c>
      <c r="F290" s="8" t="s">
        <v>61</v>
      </c>
      <c r="G290" s="8" t="s">
        <v>125</v>
      </c>
      <c r="H290" s="8" t="s">
        <v>727</v>
      </c>
      <c r="I290" s="8" t="s">
        <v>726</v>
      </c>
      <c r="J290" s="8" t="s">
        <v>57</v>
      </c>
      <c r="K290" s="8" t="s">
        <v>56</v>
      </c>
      <c r="L290" s="8" t="s">
        <v>55</v>
      </c>
      <c r="M290" s="18">
        <v>45658</v>
      </c>
      <c r="N290" s="18">
        <v>45717</v>
      </c>
      <c r="O290" s="8" t="s">
        <v>287</v>
      </c>
      <c r="P290" s="8" t="s">
        <v>20</v>
      </c>
      <c r="Q290" s="8" t="s">
        <v>299</v>
      </c>
      <c r="R290" s="8" t="str">
        <f t="shared" si="4"/>
        <v>253380A</v>
      </c>
      <c r="S290" s="8" t="str">
        <f>IFERROR(VLOOKUP(R290,'UNSG Projects'!$C$8:$D$305,2,FALSE),0)</f>
        <v>Services - Bl - Pres</v>
      </c>
      <c r="T290" s="8" t="s">
        <v>298</v>
      </c>
      <c r="U290" s="11">
        <v>91084.05</v>
      </c>
    </row>
    <row r="291" spans="1:21" ht="20.399999999999999" x14ac:dyDescent="0.3">
      <c r="A291" s="19">
        <v>202507</v>
      </c>
      <c r="B291" s="8" t="s">
        <v>7</v>
      </c>
      <c r="C291" s="8" t="s">
        <v>645</v>
      </c>
      <c r="D291" s="8" t="s">
        <v>62</v>
      </c>
      <c r="E291" s="8" t="s">
        <v>62</v>
      </c>
      <c r="F291" s="8" t="s">
        <v>61</v>
      </c>
      <c r="G291" s="8" t="s">
        <v>125</v>
      </c>
      <c r="H291" s="8" t="s">
        <v>727</v>
      </c>
      <c r="I291" s="8" t="s">
        <v>726</v>
      </c>
      <c r="J291" s="8" t="s">
        <v>57</v>
      </c>
      <c r="K291" s="8" t="s">
        <v>56</v>
      </c>
      <c r="L291" s="8" t="s">
        <v>55</v>
      </c>
      <c r="M291" s="18">
        <v>45658</v>
      </c>
      <c r="N291" s="18">
        <v>45717</v>
      </c>
      <c r="O291" s="8" t="s">
        <v>287</v>
      </c>
      <c r="P291" s="8" t="s">
        <v>20</v>
      </c>
      <c r="Q291" s="8" t="s">
        <v>297</v>
      </c>
      <c r="R291" s="8" t="str">
        <f t="shared" si="4"/>
        <v>255380A</v>
      </c>
      <c r="S291" s="8" t="str">
        <f>IFERROR(VLOOKUP(R291,'UNSG Projects'!$C$8:$D$305,2,FALSE),0)</f>
        <v>Services - Bl - Verde</v>
      </c>
      <c r="T291" s="8" t="s">
        <v>296</v>
      </c>
      <c r="U291" s="11">
        <v>4412.82</v>
      </c>
    </row>
    <row r="292" spans="1:21" ht="20.399999999999999" x14ac:dyDescent="0.3">
      <c r="A292" s="19">
        <v>202507</v>
      </c>
      <c r="B292" s="8" t="s">
        <v>7</v>
      </c>
      <c r="C292" s="8" t="s">
        <v>645</v>
      </c>
      <c r="D292" s="8" t="s">
        <v>62</v>
      </c>
      <c r="E292" s="8" t="s">
        <v>62</v>
      </c>
      <c r="F292" s="8" t="s">
        <v>61</v>
      </c>
      <c r="G292" s="8" t="s">
        <v>125</v>
      </c>
      <c r="H292" s="8" t="s">
        <v>727</v>
      </c>
      <c r="I292" s="8" t="s">
        <v>726</v>
      </c>
      <c r="J292" s="8" t="s">
        <v>57</v>
      </c>
      <c r="K292" s="8" t="s">
        <v>56</v>
      </c>
      <c r="L292" s="8" t="s">
        <v>55</v>
      </c>
      <c r="M292" s="18">
        <v>45658</v>
      </c>
      <c r="N292" s="18">
        <v>45717</v>
      </c>
      <c r="O292" s="8" t="s">
        <v>287</v>
      </c>
      <c r="P292" s="8" t="s">
        <v>20</v>
      </c>
      <c r="Q292" s="8" t="s">
        <v>339</v>
      </c>
      <c r="R292" s="8" t="str">
        <f t="shared" si="4"/>
        <v>256380A</v>
      </c>
      <c r="S292" s="8" t="str">
        <f>IFERROR(VLOOKUP(R292,'UNSG Projects'!$C$8:$D$305,2,FALSE),0)</f>
        <v>Services - Bl - Nog</v>
      </c>
      <c r="T292" s="8" t="s">
        <v>338</v>
      </c>
      <c r="U292" s="11">
        <v>60.01</v>
      </c>
    </row>
    <row r="293" spans="1:21" ht="20.399999999999999" x14ac:dyDescent="0.3">
      <c r="A293" s="19">
        <v>202507</v>
      </c>
      <c r="B293" s="8" t="s">
        <v>7</v>
      </c>
      <c r="C293" s="8" t="s">
        <v>645</v>
      </c>
      <c r="D293" s="8" t="s">
        <v>62</v>
      </c>
      <c r="E293" s="8" t="s">
        <v>62</v>
      </c>
      <c r="F293" s="8" t="s">
        <v>61</v>
      </c>
      <c r="G293" s="8" t="s">
        <v>125</v>
      </c>
      <c r="H293" s="8" t="s">
        <v>727</v>
      </c>
      <c r="I293" s="8" t="s">
        <v>726</v>
      </c>
      <c r="J293" s="8" t="s">
        <v>57</v>
      </c>
      <c r="K293" s="8" t="s">
        <v>56</v>
      </c>
      <c r="L293" s="8" t="s">
        <v>55</v>
      </c>
      <c r="M293" s="18">
        <v>45658</v>
      </c>
      <c r="N293" s="18">
        <v>45717</v>
      </c>
      <c r="O293" s="8" t="s">
        <v>287</v>
      </c>
      <c r="P293" s="8" t="s">
        <v>20</v>
      </c>
      <c r="Q293" s="8" t="s">
        <v>295</v>
      </c>
      <c r="R293" s="8" t="str">
        <f t="shared" si="4"/>
        <v>257380A</v>
      </c>
      <c r="S293" s="8" t="str">
        <f>IFERROR(VLOOKUP(R293,'UNSG Projects'!$C$8:$D$305,2,FALSE),0)</f>
        <v>Services - Bl - SL</v>
      </c>
      <c r="T293" s="8" t="s">
        <v>294</v>
      </c>
      <c r="U293" s="11">
        <v>14374.34</v>
      </c>
    </row>
    <row r="294" spans="1:21" ht="20.399999999999999" x14ac:dyDescent="0.3">
      <c r="A294" s="19">
        <v>202507</v>
      </c>
      <c r="B294" s="8" t="s">
        <v>7</v>
      </c>
      <c r="C294" s="8" t="s">
        <v>645</v>
      </c>
      <c r="D294" s="8" t="s">
        <v>62</v>
      </c>
      <c r="E294" s="8" t="s">
        <v>62</v>
      </c>
      <c r="F294" s="8" t="s">
        <v>61</v>
      </c>
      <c r="G294" s="8" t="s">
        <v>125</v>
      </c>
      <c r="H294" s="8" t="s">
        <v>727</v>
      </c>
      <c r="I294" s="8" t="s">
        <v>726</v>
      </c>
      <c r="J294" s="8" t="s">
        <v>57</v>
      </c>
      <c r="K294" s="8" t="s">
        <v>56</v>
      </c>
      <c r="L294" s="8" t="s">
        <v>55</v>
      </c>
      <c r="M294" s="18">
        <v>45658</v>
      </c>
      <c r="N294" s="18">
        <v>45717</v>
      </c>
      <c r="O294" s="8" t="s">
        <v>287</v>
      </c>
      <c r="P294" s="8" t="s">
        <v>20</v>
      </c>
      <c r="Q294" s="8" t="s">
        <v>371</v>
      </c>
      <c r="R294" s="8" t="str">
        <f t="shared" si="4"/>
        <v>252405S</v>
      </c>
      <c r="S294" s="8" t="str">
        <f>IFERROR(VLOOKUP(R294,'UNSG Projects'!$C$8:$D$305,2,FALSE),0)</f>
        <v>Services PVC Replacement LHC</v>
      </c>
      <c r="T294" s="8" t="s">
        <v>370</v>
      </c>
      <c r="U294" s="11">
        <v>83363.31</v>
      </c>
    </row>
    <row r="295" spans="1:21" ht="20.399999999999999" x14ac:dyDescent="0.3">
      <c r="A295" s="19">
        <v>202507</v>
      </c>
      <c r="B295" s="8" t="s">
        <v>7</v>
      </c>
      <c r="C295" s="8" t="s">
        <v>645</v>
      </c>
      <c r="D295" s="8" t="s">
        <v>62</v>
      </c>
      <c r="E295" s="8" t="s">
        <v>62</v>
      </c>
      <c r="F295" s="8" t="s">
        <v>61</v>
      </c>
      <c r="G295" s="8" t="s">
        <v>125</v>
      </c>
      <c r="H295" s="8" t="s">
        <v>727</v>
      </c>
      <c r="I295" s="8" t="s">
        <v>726</v>
      </c>
      <c r="J295" s="8" t="s">
        <v>57</v>
      </c>
      <c r="K295" s="8" t="s">
        <v>56</v>
      </c>
      <c r="L295" s="8" t="s">
        <v>55</v>
      </c>
      <c r="M295" s="18">
        <v>45658</v>
      </c>
      <c r="N295" s="18">
        <v>45717</v>
      </c>
      <c r="O295" s="8" t="s">
        <v>287</v>
      </c>
      <c r="P295" s="8" t="s">
        <v>20</v>
      </c>
      <c r="Q295" s="8" t="s">
        <v>293</v>
      </c>
      <c r="R295" s="8" t="str">
        <f t="shared" si="4"/>
        <v>252404S</v>
      </c>
      <c r="S295" s="8" t="str">
        <f>IFERROR(VLOOKUP(R295,'UNSG Projects'!$C$8:$D$305,2,FALSE),0)</f>
        <v>Main &amp; Services PVC Repl KNG</v>
      </c>
      <c r="T295" s="8" t="s">
        <v>292</v>
      </c>
      <c r="U295" s="11">
        <v>-12237.63</v>
      </c>
    </row>
    <row r="296" spans="1:21" ht="20.399999999999999" x14ac:dyDescent="0.3">
      <c r="A296" s="19">
        <v>202507</v>
      </c>
      <c r="B296" s="8" t="s">
        <v>7</v>
      </c>
      <c r="C296" s="8" t="s">
        <v>645</v>
      </c>
      <c r="D296" s="8" t="s">
        <v>62</v>
      </c>
      <c r="E296" s="8" t="s">
        <v>62</v>
      </c>
      <c r="F296" s="8" t="s">
        <v>61</v>
      </c>
      <c r="G296" s="8" t="s">
        <v>125</v>
      </c>
      <c r="H296" s="8" t="s">
        <v>727</v>
      </c>
      <c r="I296" s="8" t="s">
        <v>726</v>
      </c>
      <c r="J296" s="8" t="s">
        <v>57</v>
      </c>
      <c r="K296" s="8" t="s">
        <v>56</v>
      </c>
      <c r="L296" s="8" t="s">
        <v>55</v>
      </c>
      <c r="M296" s="18">
        <v>45658</v>
      </c>
      <c r="N296" s="18">
        <v>45717</v>
      </c>
      <c r="O296" s="8" t="s">
        <v>287</v>
      </c>
      <c r="P296" s="8" t="s">
        <v>20</v>
      </c>
      <c r="Q296" s="8" t="s">
        <v>413</v>
      </c>
      <c r="R296" s="8" t="str">
        <f t="shared" si="4"/>
        <v>253500B</v>
      </c>
      <c r="S296" s="8" t="str">
        <f>IFERROR(VLOOKUP(R296,'UNSG Projects'!$C$8:$D$305,2,FALSE),0)</f>
        <v>PI Mains - Prescott</v>
      </c>
      <c r="T296" s="8" t="s">
        <v>412</v>
      </c>
      <c r="U296" s="11">
        <v>46507.42</v>
      </c>
    </row>
    <row r="297" spans="1:21" ht="20.399999999999999" x14ac:dyDescent="0.3">
      <c r="A297" s="19">
        <v>202507</v>
      </c>
      <c r="B297" s="8" t="s">
        <v>7</v>
      </c>
      <c r="C297" s="8" t="s">
        <v>645</v>
      </c>
      <c r="D297" s="8" t="s">
        <v>62</v>
      </c>
      <c r="E297" s="8" t="s">
        <v>62</v>
      </c>
      <c r="F297" s="8" t="s">
        <v>61</v>
      </c>
      <c r="G297" s="8" t="s">
        <v>125</v>
      </c>
      <c r="H297" s="8" t="s">
        <v>725</v>
      </c>
      <c r="I297" s="8" t="s">
        <v>724</v>
      </c>
      <c r="J297" s="8" t="s">
        <v>57</v>
      </c>
      <c r="K297" s="8" t="s">
        <v>56</v>
      </c>
      <c r="L297" s="8" t="s">
        <v>55</v>
      </c>
      <c r="M297" s="18">
        <v>45658</v>
      </c>
      <c r="N297" s="18">
        <v>45717</v>
      </c>
      <c r="O297" s="8" t="s">
        <v>287</v>
      </c>
      <c r="P297" s="8" t="s">
        <v>20</v>
      </c>
      <c r="Q297" s="8" t="s">
        <v>305</v>
      </c>
      <c r="R297" s="8" t="str">
        <f t="shared" si="4"/>
        <v>251380A</v>
      </c>
      <c r="S297" s="8" t="str">
        <f>IFERROR(VLOOKUP(R297,'UNSG Projects'!$C$8:$D$305,2,FALSE),0)</f>
        <v>Services - Bl - Flag</v>
      </c>
      <c r="T297" s="8" t="s">
        <v>304</v>
      </c>
      <c r="U297" s="11">
        <v>109161.51</v>
      </c>
    </row>
    <row r="298" spans="1:21" ht="20.399999999999999" x14ac:dyDescent="0.3">
      <c r="A298" s="19">
        <v>202507</v>
      </c>
      <c r="B298" s="8" t="s">
        <v>7</v>
      </c>
      <c r="C298" s="8" t="s">
        <v>645</v>
      </c>
      <c r="D298" s="8" t="s">
        <v>62</v>
      </c>
      <c r="E298" s="8" t="s">
        <v>62</v>
      </c>
      <c r="F298" s="8" t="s">
        <v>61</v>
      </c>
      <c r="G298" s="8" t="s">
        <v>125</v>
      </c>
      <c r="H298" s="8" t="s">
        <v>725</v>
      </c>
      <c r="I298" s="8" t="s">
        <v>724</v>
      </c>
      <c r="J298" s="8" t="s">
        <v>57</v>
      </c>
      <c r="K298" s="8" t="s">
        <v>56</v>
      </c>
      <c r="L298" s="8" t="s">
        <v>55</v>
      </c>
      <c r="M298" s="18">
        <v>45658</v>
      </c>
      <c r="N298" s="18">
        <v>45717</v>
      </c>
      <c r="O298" s="8" t="s">
        <v>287</v>
      </c>
      <c r="P298" s="8" t="s">
        <v>20</v>
      </c>
      <c r="Q298" s="8" t="s">
        <v>303</v>
      </c>
      <c r="R298" s="8" t="str">
        <f t="shared" si="4"/>
        <v>252380A</v>
      </c>
      <c r="S298" s="8" t="str">
        <f>IFERROR(VLOOKUP(R298,'UNSG Projects'!$C$8:$D$305,2,FALSE),0)</f>
        <v>Install Services - Bl - King</v>
      </c>
      <c r="T298" s="8" t="s">
        <v>302</v>
      </c>
      <c r="U298" s="11">
        <v>65669.45</v>
      </c>
    </row>
    <row r="299" spans="1:21" ht="20.399999999999999" x14ac:dyDescent="0.3">
      <c r="A299" s="19">
        <v>202507</v>
      </c>
      <c r="B299" s="8" t="s">
        <v>7</v>
      </c>
      <c r="C299" s="8" t="s">
        <v>645</v>
      </c>
      <c r="D299" s="8" t="s">
        <v>62</v>
      </c>
      <c r="E299" s="8" t="s">
        <v>62</v>
      </c>
      <c r="F299" s="8" t="s">
        <v>61</v>
      </c>
      <c r="G299" s="8" t="s">
        <v>125</v>
      </c>
      <c r="H299" s="8" t="s">
        <v>725</v>
      </c>
      <c r="I299" s="8" t="s">
        <v>724</v>
      </c>
      <c r="J299" s="8" t="s">
        <v>57</v>
      </c>
      <c r="K299" s="8" t="s">
        <v>56</v>
      </c>
      <c r="L299" s="8" t="s">
        <v>55</v>
      </c>
      <c r="M299" s="18">
        <v>45658</v>
      </c>
      <c r="N299" s="18">
        <v>45717</v>
      </c>
      <c r="O299" s="8" t="s">
        <v>287</v>
      </c>
      <c r="P299" s="8" t="s">
        <v>20</v>
      </c>
      <c r="Q299" s="8" t="s">
        <v>299</v>
      </c>
      <c r="R299" s="8" t="str">
        <f t="shared" si="4"/>
        <v>253380A</v>
      </c>
      <c r="S299" s="8" t="str">
        <f>IFERROR(VLOOKUP(R299,'UNSG Projects'!$C$8:$D$305,2,FALSE),0)</f>
        <v>Services - Bl - Pres</v>
      </c>
      <c r="T299" s="8" t="s">
        <v>298</v>
      </c>
      <c r="U299" s="11">
        <v>136626.09</v>
      </c>
    </row>
    <row r="300" spans="1:21" ht="20.399999999999999" x14ac:dyDescent="0.3">
      <c r="A300" s="19">
        <v>202507</v>
      </c>
      <c r="B300" s="8" t="s">
        <v>7</v>
      </c>
      <c r="C300" s="8" t="s">
        <v>645</v>
      </c>
      <c r="D300" s="8" t="s">
        <v>62</v>
      </c>
      <c r="E300" s="8" t="s">
        <v>62</v>
      </c>
      <c r="F300" s="8" t="s">
        <v>61</v>
      </c>
      <c r="G300" s="8" t="s">
        <v>125</v>
      </c>
      <c r="H300" s="8" t="s">
        <v>725</v>
      </c>
      <c r="I300" s="8" t="s">
        <v>724</v>
      </c>
      <c r="J300" s="8" t="s">
        <v>57</v>
      </c>
      <c r="K300" s="8" t="s">
        <v>56</v>
      </c>
      <c r="L300" s="8" t="s">
        <v>55</v>
      </c>
      <c r="M300" s="18">
        <v>45658</v>
      </c>
      <c r="N300" s="18">
        <v>45717</v>
      </c>
      <c r="O300" s="8" t="s">
        <v>287</v>
      </c>
      <c r="P300" s="8" t="s">
        <v>20</v>
      </c>
      <c r="Q300" s="8" t="s">
        <v>297</v>
      </c>
      <c r="R300" s="8" t="str">
        <f t="shared" si="4"/>
        <v>255380A</v>
      </c>
      <c r="S300" s="8" t="str">
        <f>IFERROR(VLOOKUP(R300,'UNSG Projects'!$C$8:$D$305,2,FALSE),0)</f>
        <v>Services - Bl - Verde</v>
      </c>
      <c r="T300" s="8" t="s">
        <v>296</v>
      </c>
      <c r="U300" s="11">
        <v>58627.27</v>
      </c>
    </row>
    <row r="301" spans="1:21" ht="20.399999999999999" x14ac:dyDescent="0.3">
      <c r="A301" s="19">
        <v>202507</v>
      </c>
      <c r="B301" s="8" t="s">
        <v>7</v>
      </c>
      <c r="C301" s="8" t="s">
        <v>645</v>
      </c>
      <c r="D301" s="8" t="s">
        <v>62</v>
      </c>
      <c r="E301" s="8" t="s">
        <v>62</v>
      </c>
      <c r="F301" s="8" t="s">
        <v>61</v>
      </c>
      <c r="G301" s="8" t="s">
        <v>125</v>
      </c>
      <c r="H301" s="8" t="s">
        <v>725</v>
      </c>
      <c r="I301" s="8" t="s">
        <v>724</v>
      </c>
      <c r="J301" s="8" t="s">
        <v>57</v>
      </c>
      <c r="K301" s="8" t="s">
        <v>56</v>
      </c>
      <c r="L301" s="8" t="s">
        <v>55</v>
      </c>
      <c r="M301" s="18">
        <v>45658</v>
      </c>
      <c r="N301" s="18">
        <v>45717</v>
      </c>
      <c r="O301" s="8" t="s">
        <v>287</v>
      </c>
      <c r="P301" s="8" t="s">
        <v>20</v>
      </c>
      <c r="Q301" s="8" t="s">
        <v>339</v>
      </c>
      <c r="R301" s="8" t="str">
        <f t="shared" si="4"/>
        <v>256380A</v>
      </c>
      <c r="S301" s="8" t="str">
        <f>IFERROR(VLOOKUP(R301,'UNSG Projects'!$C$8:$D$305,2,FALSE),0)</f>
        <v>Services - Bl - Nog</v>
      </c>
      <c r="T301" s="8" t="s">
        <v>338</v>
      </c>
      <c r="U301" s="11">
        <v>401.66</v>
      </c>
    </row>
    <row r="302" spans="1:21" ht="20.399999999999999" x14ac:dyDescent="0.3">
      <c r="A302" s="19">
        <v>202507</v>
      </c>
      <c r="B302" s="8" t="s">
        <v>7</v>
      </c>
      <c r="C302" s="8" t="s">
        <v>645</v>
      </c>
      <c r="D302" s="8" t="s">
        <v>62</v>
      </c>
      <c r="E302" s="8" t="s">
        <v>62</v>
      </c>
      <c r="F302" s="8" t="s">
        <v>61</v>
      </c>
      <c r="G302" s="8" t="s">
        <v>125</v>
      </c>
      <c r="H302" s="8" t="s">
        <v>725</v>
      </c>
      <c r="I302" s="8" t="s">
        <v>724</v>
      </c>
      <c r="J302" s="8" t="s">
        <v>57</v>
      </c>
      <c r="K302" s="8" t="s">
        <v>56</v>
      </c>
      <c r="L302" s="8" t="s">
        <v>55</v>
      </c>
      <c r="M302" s="18">
        <v>45658</v>
      </c>
      <c r="N302" s="18">
        <v>45717</v>
      </c>
      <c r="O302" s="8" t="s">
        <v>287</v>
      </c>
      <c r="P302" s="8" t="s">
        <v>20</v>
      </c>
      <c r="Q302" s="8" t="s">
        <v>295</v>
      </c>
      <c r="R302" s="8" t="str">
        <f t="shared" si="4"/>
        <v>257380A</v>
      </c>
      <c r="S302" s="8" t="str">
        <f>IFERROR(VLOOKUP(R302,'UNSG Projects'!$C$8:$D$305,2,FALSE),0)</f>
        <v>Services - Bl - SL</v>
      </c>
      <c r="T302" s="8" t="s">
        <v>294</v>
      </c>
      <c r="U302" s="11">
        <v>19850.27</v>
      </c>
    </row>
    <row r="303" spans="1:21" ht="20.399999999999999" x14ac:dyDescent="0.3">
      <c r="A303" s="19">
        <v>202507</v>
      </c>
      <c r="B303" s="8" t="s">
        <v>7</v>
      </c>
      <c r="C303" s="8" t="s">
        <v>645</v>
      </c>
      <c r="D303" s="8" t="s">
        <v>62</v>
      </c>
      <c r="E303" s="8" t="s">
        <v>62</v>
      </c>
      <c r="F303" s="8" t="s">
        <v>61</v>
      </c>
      <c r="G303" s="8" t="s">
        <v>125</v>
      </c>
      <c r="H303" s="8" t="s">
        <v>725</v>
      </c>
      <c r="I303" s="8" t="s">
        <v>724</v>
      </c>
      <c r="J303" s="8" t="s">
        <v>57</v>
      </c>
      <c r="K303" s="8" t="s">
        <v>56</v>
      </c>
      <c r="L303" s="8" t="s">
        <v>55</v>
      </c>
      <c r="M303" s="18">
        <v>45658</v>
      </c>
      <c r="N303" s="18">
        <v>45717</v>
      </c>
      <c r="O303" s="8" t="s">
        <v>287</v>
      </c>
      <c r="P303" s="8" t="s">
        <v>20</v>
      </c>
      <c r="Q303" s="8" t="s">
        <v>413</v>
      </c>
      <c r="R303" s="8" t="str">
        <f t="shared" si="4"/>
        <v>253500B</v>
      </c>
      <c r="S303" s="8" t="str">
        <f>IFERROR(VLOOKUP(R303,'UNSG Projects'!$C$8:$D$305,2,FALSE),0)</f>
        <v>PI Mains - Prescott</v>
      </c>
      <c r="T303" s="8" t="s">
        <v>412</v>
      </c>
      <c r="U303" s="11">
        <v>0</v>
      </c>
    </row>
    <row r="304" spans="1:21" ht="20.399999999999999" x14ac:dyDescent="0.3">
      <c r="A304" s="19">
        <v>202508</v>
      </c>
      <c r="B304" s="8" t="s">
        <v>7</v>
      </c>
      <c r="C304" s="8" t="s">
        <v>645</v>
      </c>
      <c r="D304" s="8" t="s">
        <v>62</v>
      </c>
      <c r="E304" s="8" t="s">
        <v>62</v>
      </c>
      <c r="F304" s="8" t="s">
        <v>61</v>
      </c>
      <c r="G304" s="8" t="s">
        <v>125</v>
      </c>
      <c r="H304" s="8" t="s">
        <v>727</v>
      </c>
      <c r="I304" s="8" t="s">
        <v>726</v>
      </c>
      <c r="J304" s="8" t="s">
        <v>57</v>
      </c>
      <c r="K304" s="8" t="s">
        <v>56</v>
      </c>
      <c r="L304" s="8" t="s">
        <v>55</v>
      </c>
      <c r="M304" s="18">
        <v>45658</v>
      </c>
      <c r="N304" s="18">
        <v>45717</v>
      </c>
      <c r="O304" s="8" t="s">
        <v>287</v>
      </c>
      <c r="P304" s="8" t="s">
        <v>20</v>
      </c>
      <c r="Q304" s="8" t="s">
        <v>305</v>
      </c>
      <c r="R304" s="8" t="str">
        <f t="shared" si="4"/>
        <v>251380A</v>
      </c>
      <c r="S304" s="8" t="str">
        <f>IFERROR(VLOOKUP(R304,'UNSG Projects'!$C$8:$D$305,2,FALSE),0)</f>
        <v>Services - Bl - Flag</v>
      </c>
      <c r="T304" s="8" t="s">
        <v>304</v>
      </c>
      <c r="U304" s="11">
        <v>24409.57</v>
      </c>
    </row>
    <row r="305" spans="1:21" ht="20.399999999999999" x14ac:dyDescent="0.3">
      <c r="A305" s="19">
        <v>202508</v>
      </c>
      <c r="B305" s="8" t="s">
        <v>7</v>
      </c>
      <c r="C305" s="8" t="s">
        <v>645</v>
      </c>
      <c r="D305" s="8" t="s">
        <v>62</v>
      </c>
      <c r="E305" s="8" t="s">
        <v>62</v>
      </c>
      <c r="F305" s="8" t="s">
        <v>61</v>
      </c>
      <c r="G305" s="8" t="s">
        <v>125</v>
      </c>
      <c r="H305" s="8" t="s">
        <v>727</v>
      </c>
      <c r="I305" s="8" t="s">
        <v>726</v>
      </c>
      <c r="J305" s="8" t="s">
        <v>57</v>
      </c>
      <c r="K305" s="8" t="s">
        <v>56</v>
      </c>
      <c r="L305" s="8" t="s">
        <v>55</v>
      </c>
      <c r="M305" s="18">
        <v>45658</v>
      </c>
      <c r="N305" s="18">
        <v>45717</v>
      </c>
      <c r="O305" s="8" t="s">
        <v>287</v>
      </c>
      <c r="P305" s="8" t="s">
        <v>20</v>
      </c>
      <c r="Q305" s="8" t="s">
        <v>303</v>
      </c>
      <c r="R305" s="8" t="str">
        <f t="shared" si="4"/>
        <v>252380A</v>
      </c>
      <c r="S305" s="8" t="str">
        <f>IFERROR(VLOOKUP(R305,'UNSG Projects'!$C$8:$D$305,2,FALSE),0)</f>
        <v>Install Services - Bl - King</v>
      </c>
      <c r="T305" s="8" t="s">
        <v>302</v>
      </c>
      <c r="U305" s="11">
        <v>24247.24</v>
      </c>
    </row>
    <row r="306" spans="1:21" ht="20.399999999999999" x14ac:dyDescent="0.3">
      <c r="A306" s="19">
        <v>202508</v>
      </c>
      <c r="B306" s="8" t="s">
        <v>7</v>
      </c>
      <c r="C306" s="8" t="s">
        <v>645</v>
      </c>
      <c r="D306" s="8" t="s">
        <v>62</v>
      </c>
      <c r="E306" s="8" t="s">
        <v>62</v>
      </c>
      <c r="F306" s="8" t="s">
        <v>61</v>
      </c>
      <c r="G306" s="8" t="s">
        <v>125</v>
      </c>
      <c r="H306" s="8" t="s">
        <v>727</v>
      </c>
      <c r="I306" s="8" t="s">
        <v>726</v>
      </c>
      <c r="J306" s="8" t="s">
        <v>57</v>
      </c>
      <c r="K306" s="8" t="s">
        <v>56</v>
      </c>
      <c r="L306" s="8" t="s">
        <v>55</v>
      </c>
      <c r="M306" s="18">
        <v>45658</v>
      </c>
      <c r="N306" s="18">
        <v>45717</v>
      </c>
      <c r="O306" s="8" t="s">
        <v>287</v>
      </c>
      <c r="P306" s="8" t="s">
        <v>20</v>
      </c>
      <c r="Q306" s="8" t="s">
        <v>299</v>
      </c>
      <c r="R306" s="8" t="str">
        <f t="shared" si="4"/>
        <v>253380A</v>
      </c>
      <c r="S306" s="8" t="str">
        <f>IFERROR(VLOOKUP(R306,'UNSG Projects'!$C$8:$D$305,2,FALSE),0)</f>
        <v>Services - Bl - Pres</v>
      </c>
      <c r="T306" s="8" t="s">
        <v>298</v>
      </c>
      <c r="U306" s="11">
        <v>106525.64</v>
      </c>
    </row>
    <row r="307" spans="1:21" ht="20.399999999999999" x14ac:dyDescent="0.3">
      <c r="A307" s="19">
        <v>202508</v>
      </c>
      <c r="B307" s="8" t="s">
        <v>7</v>
      </c>
      <c r="C307" s="8" t="s">
        <v>645</v>
      </c>
      <c r="D307" s="8" t="s">
        <v>62</v>
      </c>
      <c r="E307" s="8" t="s">
        <v>62</v>
      </c>
      <c r="F307" s="8" t="s">
        <v>61</v>
      </c>
      <c r="G307" s="8" t="s">
        <v>125</v>
      </c>
      <c r="H307" s="8" t="s">
        <v>727</v>
      </c>
      <c r="I307" s="8" t="s">
        <v>726</v>
      </c>
      <c r="J307" s="8" t="s">
        <v>57</v>
      </c>
      <c r="K307" s="8" t="s">
        <v>56</v>
      </c>
      <c r="L307" s="8" t="s">
        <v>55</v>
      </c>
      <c r="M307" s="18">
        <v>45658</v>
      </c>
      <c r="N307" s="18">
        <v>45717</v>
      </c>
      <c r="O307" s="8" t="s">
        <v>287</v>
      </c>
      <c r="P307" s="8" t="s">
        <v>20</v>
      </c>
      <c r="Q307" s="8" t="s">
        <v>297</v>
      </c>
      <c r="R307" s="8" t="str">
        <f t="shared" si="4"/>
        <v>255380A</v>
      </c>
      <c r="S307" s="8" t="str">
        <f>IFERROR(VLOOKUP(R307,'UNSG Projects'!$C$8:$D$305,2,FALSE),0)</f>
        <v>Services - Bl - Verde</v>
      </c>
      <c r="T307" s="8" t="s">
        <v>296</v>
      </c>
      <c r="U307" s="11">
        <v>4199.3900000000003</v>
      </c>
    </row>
    <row r="308" spans="1:21" ht="20.399999999999999" x14ac:dyDescent="0.3">
      <c r="A308" s="19">
        <v>202508</v>
      </c>
      <c r="B308" s="8" t="s">
        <v>7</v>
      </c>
      <c r="C308" s="8" t="s">
        <v>645</v>
      </c>
      <c r="D308" s="8" t="s">
        <v>62</v>
      </c>
      <c r="E308" s="8" t="s">
        <v>62</v>
      </c>
      <c r="F308" s="8" t="s">
        <v>61</v>
      </c>
      <c r="G308" s="8" t="s">
        <v>125</v>
      </c>
      <c r="H308" s="8" t="s">
        <v>727</v>
      </c>
      <c r="I308" s="8" t="s">
        <v>726</v>
      </c>
      <c r="J308" s="8" t="s">
        <v>57</v>
      </c>
      <c r="K308" s="8" t="s">
        <v>56</v>
      </c>
      <c r="L308" s="8" t="s">
        <v>55</v>
      </c>
      <c r="M308" s="18">
        <v>45658</v>
      </c>
      <c r="N308" s="18">
        <v>45717</v>
      </c>
      <c r="O308" s="8" t="s">
        <v>287</v>
      </c>
      <c r="P308" s="8" t="s">
        <v>20</v>
      </c>
      <c r="Q308" s="8" t="s">
        <v>339</v>
      </c>
      <c r="R308" s="8" t="str">
        <f t="shared" si="4"/>
        <v>256380A</v>
      </c>
      <c r="S308" s="8" t="str">
        <f>IFERROR(VLOOKUP(R308,'UNSG Projects'!$C$8:$D$305,2,FALSE),0)</f>
        <v>Services - Bl - Nog</v>
      </c>
      <c r="T308" s="8" t="s">
        <v>338</v>
      </c>
      <c r="U308" s="11">
        <v>1062.4000000000001</v>
      </c>
    </row>
    <row r="309" spans="1:21" ht="20.399999999999999" x14ac:dyDescent="0.3">
      <c r="A309" s="19">
        <v>202508</v>
      </c>
      <c r="B309" s="8" t="s">
        <v>7</v>
      </c>
      <c r="C309" s="8" t="s">
        <v>645</v>
      </c>
      <c r="D309" s="8" t="s">
        <v>62</v>
      </c>
      <c r="E309" s="8" t="s">
        <v>62</v>
      </c>
      <c r="F309" s="8" t="s">
        <v>61</v>
      </c>
      <c r="G309" s="8" t="s">
        <v>125</v>
      </c>
      <c r="H309" s="8" t="s">
        <v>727</v>
      </c>
      <c r="I309" s="8" t="s">
        <v>726</v>
      </c>
      <c r="J309" s="8" t="s">
        <v>57</v>
      </c>
      <c r="K309" s="8" t="s">
        <v>56</v>
      </c>
      <c r="L309" s="8" t="s">
        <v>55</v>
      </c>
      <c r="M309" s="18">
        <v>45658</v>
      </c>
      <c r="N309" s="18">
        <v>45717</v>
      </c>
      <c r="O309" s="8" t="s">
        <v>287</v>
      </c>
      <c r="P309" s="8" t="s">
        <v>20</v>
      </c>
      <c r="Q309" s="8" t="s">
        <v>295</v>
      </c>
      <c r="R309" s="8" t="str">
        <f t="shared" si="4"/>
        <v>257380A</v>
      </c>
      <c r="S309" s="8" t="str">
        <f>IFERROR(VLOOKUP(R309,'UNSG Projects'!$C$8:$D$305,2,FALSE),0)</f>
        <v>Services - Bl - SL</v>
      </c>
      <c r="T309" s="8" t="s">
        <v>294</v>
      </c>
      <c r="U309" s="11">
        <v>27099.040000000001</v>
      </c>
    </row>
    <row r="310" spans="1:21" ht="20.399999999999999" x14ac:dyDescent="0.3">
      <c r="A310" s="19">
        <v>202508</v>
      </c>
      <c r="B310" s="8" t="s">
        <v>7</v>
      </c>
      <c r="C310" s="8" t="s">
        <v>645</v>
      </c>
      <c r="D310" s="8" t="s">
        <v>62</v>
      </c>
      <c r="E310" s="8" t="s">
        <v>62</v>
      </c>
      <c r="F310" s="8" t="s">
        <v>61</v>
      </c>
      <c r="G310" s="8" t="s">
        <v>125</v>
      </c>
      <c r="H310" s="8" t="s">
        <v>727</v>
      </c>
      <c r="I310" s="8" t="s">
        <v>726</v>
      </c>
      <c r="J310" s="8" t="s">
        <v>57</v>
      </c>
      <c r="K310" s="8" t="s">
        <v>56</v>
      </c>
      <c r="L310" s="8" t="s">
        <v>55</v>
      </c>
      <c r="M310" s="18">
        <v>45658</v>
      </c>
      <c r="N310" s="18">
        <v>45717</v>
      </c>
      <c r="O310" s="8" t="s">
        <v>287</v>
      </c>
      <c r="P310" s="8" t="s">
        <v>20</v>
      </c>
      <c r="Q310" s="8" t="s">
        <v>407</v>
      </c>
      <c r="R310" s="8" t="str">
        <f t="shared" si="4"/>
        <v>251100A</v>
      </c>
      <c r="S310" s="8" t="str">
        <f>IFERROR(VLOOKUP(R310,'UNSG Projects'!$C$8:$D$305,2,FALSE),0)</f>
        <v>Mains - Blanket - Flag</v>
      </c>
      <c r="T310" s="8" t="s">
        <v>406</v>
      </c>
      <c r="U310" s="11">
        <v>4114.6499999999996</v>
      </c>
    </row>
    <row r="311" spans="1:21" ht="20.399999999999999" x14ac:dyDescent="0.3">
      <c r="A311" s="19">
        <v>202508</v>
      </c>
      <c r="B311" s="8" t="s">
        <v>7</v>
      </c>
      <c r="C311" s="8" t="s">
        <v>645</v>
      </c>
      <c r="D311" s="8" t="s">
        <v>62</v>
      </c>
      <c r="E311" s="8" t="s">
        <v>62</v>
      </c>
      <c r="F311" s="8" t="s">
        <v>61</v>
      </c>
      <c r="G311" s="8" t="s">
        <v>125</v>
      </c>
      <c r="H311" s="8" t="s">
        <v>727</v>
      </c>
      <c r="I311" s="8" t="s">
        <v>726</v>
      </c>
      <c r="J311" s="8" t="s">
        <v>57</v>
      </c>
      <c r="K311" s="8" t="s">
        <v>56</v>
      </c>
      <c r="L311" s="8" t="s">
        <v>55</v>
      </c>
      <c r="M311" s="18">
        <v>45658</v>
      </c>
      <c r="N311" s="18">
        <v>45717</v>
      </c>
      <c r="O311" s="8" t="s">
        <v>287</v>
      </c>
      <c r="P311" s="8" t="s">
        <v>20</v>
      </c>
      <c r="Q311" s="8" t="s">
        <v>405</v>
      </c>
      <c r="R311" s="8" t="str">
        <f t="shared" si="4"/>
        <v>251100A</v>
      </c>
      <c r="S311" s="8" t="str">
        <f>IFERROR(VLOOKUP(R311,'UNSG Projects'!$C$8:$D$305,2,FALSE),0)</f>
        <v>Mains - Blanket - Flag</v>
      </c>
      <c r="T311" s="8" t="s">
        <v>404</v>
      </c>
      <c r="U311" s="11">
        <v>1025.49</v>
      </c>
    </row>
    <row r="312" spans="1:21" ht="20.399999999999999" x14ac:dyDescent="0.3">
      <c r="A312" s="19">
        <v>202508</v>
      </c>
      <c r="B312" s="8" t="s">
        <v>7</v>
      </c>
      <c r="C312" s="8" t="s">
        <v>645</v>
      </c>
      <c r="D312" s="8" t="s">
        <v>62</v>
      </c>
      <c r="E312" s="8" t="s">
        <v>62</v>
      </c>
      <c r="F312" s="8" t="s">
        <v>61</v>
      </c>
      <c r="G312" s="8" t="s">
        <v>125</v>
      </c>
      <c r="H312" s="8" t="s">
        <v>727</v>
      </c>
      <c r="I312" s="8" t="s">
        <v>726</v>
      </c>
      <c r="J312" s="8" t="s">
        <v>57</v>
      </c>
      <c r="K312" s="8" t="s">
        <v>56</v>
      </c>
      <c r="L312" s="8" t="s">
        <v>55</v>
      </c>
      <c r="M312" s="18">
        <v>45658</v>
      </c>
      <c r="N312" s="18">
        <v>45717</v>
      </c>
      <c r="O312" s="8" t="s">
        <v>287</v>
      </c>
      <c r="P312" s="8" t="s">
        <v>20</v>
      </c>
      <c r="Q312" s="8" t="s">
        <v>409</v>
      </c>
      <c r="R312" s="8" t="str">
        <f t="shared" si="4"/>
        <v>251100A</v>
      </c>
      <c r="S312" s="8" t="str">
        <f>IFERROR(VLOOKUP(R312,'UNSG Projects'!$C$8:$D$305,2,FALSE),0)</f>
        <v>Mains - Blanket - Flag</v>
      </c>
      <c r="T312" s="8" t="s">
        <v>408</v>
      </c>
      <c r="U312" s="11">
        <v>3877.01</v>
      </c>
    </row>
    <row r="313" spans="1:21" ht="20.399999999999999" x14ac:dyDescent="0.3">
      <c r="A313" s="19">
        <v>202508</v>
      </c>
      <c r="B313" s="8" t="s">
        <v>7</v>
      </c>
      <c r="C313" s="8" t="s">
        <v>645</v>
      </c>
      <c r="D313" s="8" t="s">
        <v>62</v>
      </c>
      <c r="E313" s="8" t="s">
        <v>62</v>
      </c>
      <c r="F313" s="8" t="s">
        <v>61</v>
      </c>
      <c r="G313" s="8" t="s">
        <v>125</v>
      </c>
      <c r="H313" s="8" t="s">
        <v>727</v>
      </c>
      <c r="I313" s="8" t="s">
        <v>726</v>
      </c>
      <c r="J313" s="8" t="s">
        <v>57</v>
      </c>
      <c r="K313" s="8" t="s">
        <v>56</v>
      </c>
      <c r="L313" s="8" t="s">
        <v>55</v>
      </c>
      <c r="M313" s="18">
        <v>45658</v>
      </c>
      <c r="N313" s="18">
        <v>45717</v>
      </c>
      <c r="O313" s="8" t="s">
        <v>287</v>
      </c>
      <c r="P313" s="8" t="s">
        <v>20</v>
      </c>
      <c r="Q313" s="8" t="s">
        <v>371</v>
      </c>
      <c r="R313" s="8" t="str">
        <f t="shared" si="4"/>
        <v>252405S</v>
      </c>
      <c r="S313" s="8" t="str">
        <f>IFERROR(VLOOKUP(R313,'UNSG Projects'!$C$8:$D$305,2,FALSE),0)</f>
        <v>Services PVC Replacement LHC</v>
      </c>
      <c r="T313" s="8" t="s">
        <v>370</v>
      </c>
      <c r="U313" s="11">
        <v>346.87</v>
      </c>
    </row>
    <row r="314" spans="1:21" ht="20.399999999999999" x14ac:dyDescent="0.3">
      <c r="A314" s="19">
        <v>202508</v>
      </c>
      <c r="B314" s="8" t="s">
        <v>7</v>
      </c>
      <c r="C314" s="8" t="s">
        <v>645</v>
      </c>
      <c r="D314" s="8" t="s">
        <v>62</v>
      </c>
      <c r="E314" s="8" t="s">
        <v>62</v>
      </c>
      <c r="F314" s="8" t="s">
        <v>61</v>
      </c>
      <c r="G314" s="8" t="s">
        <v>125</v>
      </c>
      <c r="H314" s="8" t="s">
        <v>727</v>
      </c>
      <c r="I314" s="8" t="s">
        <v>726</v>
      </c>
      <c r="J314" s="8" t="s">
        <v>57</v>
      </c>
      <c r="K314" s="8" t="s">
        <v>56</v>
      </c>
      <c r="L314" s="8" t="s">
        <v>55</v>
      </c>
      <c r="M314" s="18">
        <v>45658</v>
      </c>
      <c r="N314" s="18">
        <v>45717</v>
      </c>
      <c r="O314" s="8" t="s">
        <v>287</v>
      </c>
      <c r="P314" s="8" t="s">
        <v>20</v>
      </c>
      <c r="Q314" s="8" t="s">
        <v>403</v>
      </c>
      <c r="R314" s="8" t="str">
        <f t="shared" si="4"/>
        <v>252100A</v>
      </c>
      <c r="S314" s="8" t="str">
        <f>IFERROR(VLOOKUP(R314,'UNSG Projects'!$C$8:$D$305,2,FALSE),0)</f>
        <v>Mains - Blanket - King</v>
      </c>
      <c r="T314" s="8" t="s">
        <v>402</v>
      </c>
      <c r="U314" s="11">
        <v>0</v>
      </c>
    </row>
    <row r="315" spans="1:21" ht="20.399999999999999" x14ac:dyDescent="0.3">
      <c r="A315" s="19">
        <v>202508</v>
      </c>
      <c r="B315" s="8" t="s">
        <v>7</v>
      </c>
      <c r="C315" s="8" t="s">
        <v>645</v>
      </c>
      <c r="D315" s="8" t="s">
        <v>62</v>
      </c>
      <c r="E315" s="8" t="s">
        <v>62</v>
      </c>
      <c r="F315" s="8" t="s">
        <v>61</v>
      </c>
      <c r="G315" s="8" t="s">
        <v>125</v>
      </c>
      <c r="H315" s="8" t="s">
        <v>727</v>
      </c>
      <c r="I315" s="8" t="s">
        <v>726</v>
      </c>
      <c r="J315" s="8" t="s">
        <v>57</v>
      </c>
      <c r="K315" s="8" t="s">
        <v>56</v>
      </c>
      <c r="L315" s="8" t="s">
        <v>55</v>
      </c>
      <c r="M315" s="18">
        <v>45658</v>
      </c>
      <c r="N315" s="18">
        <v>45717</v>
      </c>
      <c r="O315" s="8" t="s">
        <v>287</v>
      </c>
      <c r="P315" s="8" t="s">
        <v>20</v>
      </c>
      <c r="Q315" s="8" t="s">
        <v>591</v>
      </c>
      <c r="R315" s="8" t="str">
        <f t="shared" si="4"/>
        <v>252100A</v>
      </c>
      <c r="S315" s="8" t="str">
        <f>IFERROR(VLOOKUP(R315,'UNSG Projects'!$C$8:$D$305,2,FALSE),0)</f>
        <v>Mains - Blanket - King</v>
      </c>
      <c r="T315" s="8" t="s">
        <v>590</v>
      </c>
      <c r="U315" s="11">
        <v>587.17999999999995</v>
      </c>
    </row>
    <row r="316" spans="1:21" ht="20.399999999999999" x14ac:dyDescent="0.3">
      <c r="A316" s="19">
        <v>202508</v>
      </c>
      <c r="B316" s="8" t="s">
        <v>7</v>
      </c>
      <c r="C316" s="8" t="s">
        <v>645</v>
      </c>
      <c r="D316" s="8" t="s">
        <v>62</v>
      </c>
      <c r="E316" s="8" t="s">
        <v>62</v>
      </c>
      <c r="F316" s="8" t="s">
        <v>61</v>
      </c>
      <c r="G316" s="8" t="s">
        <v>125</v>
      </c>
      <c r="H316" s="8" t="s">
        <v>727</v>
      </c>
      <c r="I316" s="8" t="s">
        <v>726</v>
      </c>
      <c r="J316" s="8" t="s">
        <v>57</v>
      </c>
      <c r="K316" s="8" t="s">
        <v>56</v>
      </c>
      <c r="L316" s="8" t="s">
        <v>55</v>
      </c>
      <c r="M316" s="18">
        <v>45658</v>
      </c>
      <c r="N316" s="18">
        <v>45717</v>
      </c>
      <c r="O316" s="8" t="s">
        <v>287</v>
      </c>
      <c r="P316" s="8" t="s">
        <v>20</v>
      </c>
      <c r="Q316" s="8" t="s">
        <v>293</v>
      </c>
      <c r="R316" s="8" t="str">
        <f t="shared" si="4"/>
        <v>252404S</v>
      </c>
      <c r="S316" s="8" t="str">
        <f>IFERROR(VLOOKUP(R316,'UNSG Projects'!$C$8:$D$305,2,FALSE),0)</f>
        <v>Main &amp; Services PVC Repl KNG</v>
      </c>
      <c r="T316" s="8" t="s">
        <v>292</v>
      </c>
      <c r="U316" s="11">
        <v>15090.13</v>
      </c>
    </row>
    <row r="317" spans="1:21" ht="20.399999999999999" x14ac:dyDescent="0.3">
      <c r="A317" s="19">
        <v>202508</v>
      </c>
      <c r="B317" s="8" t="s">
        <v>7</v>
      </c>
      <c r="C317" s="8" t="s">
        <v>645</v>
      </c>
      <c r="D317" s="8" t="s">
        <v>62</v>
      </c>
      <c r="E317" s="8" t="s">
        <v>62</v>
      </c>
      <c r="F317" s="8" t="s">
        <v>61</v>
      </c>
      <c r="G317" s="8" t="s">
        <v>125</v>
      </c>
      <c r="H317" s="8" t="s">
        <v>725</v>
      </c>
      <c r="I317" s="8" t="s">
        <v>724</v>
      </c>
      <c r="J317" s="8" t="s">
        <v>57</v>
      </c>
      <c r="K317" s="8" t="s">
        <v>56</v>
      </c>
      <c r="L317" s="8" t="s">
        <v>55</v>
      </c>
      <c r="M317" s="18">
        <v>45658</v>
      </c>
      <c r="N317" s="18">
        <v>45717</v>
      </c>
      <c r="O317" s="8" t="s">
        <v>287</v>
      </c>
      <c r="P317" s="8" t="s">
        <v>20</v>
      </c>
      <c r="Q317" s="8" t="s">
        <v>305</v>
      </c>
      <c r="R317" s="8" t="str">
        <f t="shared" si="4"/>
        <v>251380A</v>
      </c>
      <c r="S317" s="8" t="str">
        <f>IFERROR(VLOOKUP(R317,'UNSG Projects'!$C$8:$D$305,2,FALSE),0)</f>
        <v>Services - Bl - Flag</v>
      </c>
      <c r="T317" s="8" t="s">
        <v>304</v>
      </c>
      <c r="U317" s="11">
        <v>54331.03</v>
      </c>
    </row>
    <row r="318" spans="1:21" ht="20.399999999999999" x14ac:dyDescent="0.3">
      <c r="A318" s="19">
        <v>202508</v>
      </c>
      <c r="B318" s="8" t="s">
        <v>7</v>
      </c>
      <c r="C318" s="8" t="s">
        <v>645</v>
      </c>
      <c r="D318" s="8" t="s">
        <v>62</v>
      </c>
      <c r="E318" s="8" t="s">
        <v>62</v>
      </c>
      <c r="F318" s="8" t="s">
        <v>61</v>
      </c>
      <c r="G318" s="8" t="s">
        <v>125</v>
      </c>
      <c r="H318" s="8" t="s">
        <v>725</v>
      </c>
      <c r="I318" s="8" t="s">
        <v>724</v>
      </c>
      <c r="J318" s="8" t="s">
        <v>57</v>
      </c>
      <c r="K318" s="8" t="s">
        <v>56</v>
      </c>
      <c r="L318" s="8" t="s">
        <v>55</v>
      </c>
      <c r="M318" s="18">
        <v>45658</v>
      </c>
      <c r="N318" s="18">
        <v>45717</v>
      </c>
      <c r="O318" s="8" t="s">
        <v>287</v>
      </c>
      <c r="P318" s="8" t="s">
        <v>20</v>
      </c>
      <c r="Q318" s="8" t="s">
        <v>303</v>
      </c>
      <c r="R318" s="8" t="str">
        <f t="shared" si="4"/>
        <v>252380A</v>
      </c>
      <c r="S318" s="8" t="str">
        <f>IFERROR(VLOOKUP(R318,'UNSG Projects'!$C$8:$D$305,2,FALSE),0)</f>
        <v>Install Services - Bl - King</v>
      </c>
      <c r="T318" s="8" t="s">
        <v>302</v>
      </c>
      <c r="U318" s="11">
        <v>51525.42</v>
      </c>
    </row>
    <row r="319" spans="1:21" ht="20.399999999999999" x14ac:dyDescent="0.3">
      <c r="A319" s="19">
        <v>202508</v>
      </c>
      <c r="B319" s="8" t="s">
        <v>7</v>
      </c>
      <c r="C319" s="8" t="s">
        <v>645</v>
      </c>
      <c r="D319" s="8" t="s">
        <v>62</v>
      </c>
      <c r="E319" s="8" t="s">
        <v>62</v>
      </c>
      <c r="F319" s="8" t="s">
        <v>61</v>
      </c>
      <c r="G319" s="8" t="s">
        <v>125</v>
      </c>
      <c r="H319" s="8" t="s">
        <v>725</v>
      </c>
      <c r="I319" s="8" t="s">
        <v>724</v>
      </c>
      <c r="J319" s="8" t="s">
        <v>57</v>
      </c>
      <c r="K319" s="8" t="s">
        <v>56</v>
      </c>
      <c r="L319" s="8" t="s">
        <v>55</v>
      </c>
      <c r="M319" s="18">
        <v>45658</v>
      </c>
      <c r="N319" s="18">
        <v>45717</v>
      </c>
      <c r="O319" s="8" t="s">
        <v>287</v>
      </c>
      <c r="P319" s="8" t="s">
        <v>20</v>
      </c>
      <c r="Q319" s="8" t="s">
        <v>299</v>
      </c>
      <c r="R319" s="8" t="str">
        <f t="shared" si="4"/>
        <v>253380A</v>
      </c>
      <c r="S319" s="8" t="str">
        <f>IFERROR(VLOOKUP(R319,'UNSG Projects'!$C$8:$D$305,2,FALSE),0)</f>
        <v>Services - Bl - Pres</v>
      </c>
      <c r="T319" s="8" t="s">
        <v>298</v>
      </c>
      <c r="U319" s="11">
        <v>159788.45000000001</v>
      </c>
    </row>
    <row r="320" spans="1:21" ht="20.399999999999999" x14ac:dyDescent="0.3">
      <c r="A320" s="19">
        <v>202508</v>
      </c>
      <c r="B320" s="8" t="s">
        <v>7</v>
      </c>
      <c r="C320" s="8" t="s">
        <v>645</v>
      </c>
      <c r="D320" s="8" t="s">
        <v>62</v>
      </c>
      <c r="E320" s="8" t="s">
        <v>62</v>
      </c>
      <c r="F320" s="8" t="s">
        <v>61</v>
      </c>
      <c r="G320" s="8" t="s">
        <v>125</v>
      </c>
      <c r="H320" s="8" t="s">
        <v>725</v>
      </c>
      <c r="I320" s="8" t="s">
        <v>724</v>
      </c>
      <c r="J320" s="8" t="s">
        <v>57</v>
      </c>
      <c r="K320" s="8" t="s">
        <v>56</v>
      </c>
      <c r="L320" s="8" t="s">
        <v>55</v>
      </c>
      <c r="M320" s="18">
        <v>45658</v>
      </c>
      <c r="N320" s="18">
        <v>45717</v>
      </c>
      <c r="O320" s="8" t="s">
        <v>287</v>
      </c>
      <c r="P320" s="8" t="s">
        <v>20</v>
      </c>
      <c r="Q320" s="8" t="s">
        <v>297</v>
      </c>
      <c r="R320" s="8" t="str">
        <f t="shared" si="4"/>
        <v>255380A</v>
      </c>
      <c r="S320" s="8" t="str">
        <f>IFERROR(VLOOKUP(R320,'UNSG Projects'!$C$8:$D$305,2,FALSE),0)</f>
        <v>Services - Bl - Verde</v>
      </c>
      <c r="T320" s="8" t="s">
        <v>296</v>
      </c>
      <c r="U320" s="11">
        <v>55791.8</v>
      </c>
    </row>
    <row r="321" spans="1:21" ht="20.399999999999999" x14ac:dyDescent="0.3">
      <c r="A321" s="19">
        <v>202508</v>
      </c>
      <c r="B321" s="8" t="s">
        <v>7</v>
      </c>
      <c r="C321" s="8" t="s">
        <v>645</v>
      </c>
      <c r="D321" s="8" t="s">
        <v>62</v>
      </c>
      <c r="E321" s="8" t="s">
        <v>62</v>
      </c>
      <c r="F321" s="8" t="s">
        <v>61</v>
      </c>
      <c r="G321" s="8" t="s">
        <v>125</v>
      </c>
      <c r="H321" s="8" t="s">
        <v>725</v>
      </c>
      <c r="I321" s="8" t="s">
        <v>724</v>
      </c>
      <c r="J321" s="8" t="s">
        <v>57</v>
      </c>
      <c r="K321" s="8" t="s">
        <v>56</v>
      </c>
      <c r="L321" s="8" t="s">
        <v>55</v>
      </c>
      <c r="M321" s="18">
        <v>45658</v>
      </c>
      <c r="N321" s="18">
        <v>45717</v>
      </c>
      <c r="O321" s="8" t="s">
        <v>287</v>
      </c>
      <c r="P321" s="8" t="s">
        <v>20</v>
      </c>
      <c r="Q321" s="8" t="s">
        <v>339</v>
      </c>
      <c r="R321" s="8" t="str">
        <f t="shared" si="4"/>
        <v>256380A</v>
      </c>
      <c r="S321" s="8" t="str">
        <f>IFERROR(VLOOKUP(R321,'UNSG Projects'!$C$8:$D$305,2,FALSE),0)</f>
        <v>Services - Bl - Nog</v>
      </c>
      <c r="T321" s="8" t="s">
        <v>338</v>
      </c>
      <c r="U321" s="11">
        <v>7109.99</v>
      </c>
    </row>
    <row r="322" spans="1:21" ht="20.399999999999999" x14ac:dyDescent="0.3">
      <c r="A322" s="19">
        <v>202508</v>
      </c>
      <c r="B322" s="8" t="s">
        <v>7</v>
      </c>
      <c r="C322" s="8" t="s">
        <v>645</v>
      </c>
      <c r="D322" s="8" t="s">
        <v>62</v>
      </c>
      <c r="E322" s="8" t="s">
        <v>62</v>
      </c>
      <c r="F322" s="8" t="s">
        <v>61</v>
      </c>
      <c r="G322" s="8" t="s">
        <v>125</v>
      </c>
      <c r="H322" s="8" t="s">
        <v>725</v>
      </c>
      <c r="I322" s="8" t="s">
        <v>724</v>
      </c>
      <c r="J322" s="8" t="s">
        <v>57</v>
      </c>
      <c r="K322" s="8" t="s">
        <v>56</v>
      </c>
      <c r="L322" s="8" t="s">
        <v>55</v>
      </c>
      <c r="M322" s="18">
        <v>45658</v>
      </c>
      <c r="N322" s="18">
        <v>45717</v>
      </c>
      <c r="O322" s="8" t="s">
        <v>287</v>
      </c>
      <c r="P322" s="8" t="s">
        <v>20</v>
      </c>
      <c r="Q322" s="8" t="s">
        <v>295</v>
      </c>
      <c r="R322" s="8" t="str">
        <f t="shared" si="4"/>
        <v>257380A</v>
      </c>
      <c r="S322" s="8" t="str">
        <f>IFERROR(VLOOKUP(R322,'UNSG Projects'!$C$8:$D$305,2,FALSE),0)</f>
        <v>Services - Bl - SL</v>
      </c>
      <c r="T322" s="8" t="s">
        <v>294</v>
      </c>
      <c r="U322" s="11">
        <v>37422.49</v>
      </c>
    </row>
    <row r="323" spans="1:21" ht="20.399999999999999" x14ac:dyDescent="0.3">
      <c r="A323" s="19">
        <v>202508</v>
      </c>
      <c r="B323" s="8" t="s">
        <v>7</v>
      </c>
      <c r="C323" s="8" t="s">
        <v>645</v>
      </c>
      <c r="D323" s="8" t="s">
        <v>62</v>
      </c>
      <c r="E323" s="8" t="s">
        <v>62</v>
      </c>
      <c r="F323" s="8" t="s">
        <v>61</v>
      </c>
      <c r="G323" s="8" t="s">
        <v>125</v>
      </c>
      <c r="H323" s="8" t="s">
        <v>725</v>
      </c>
      <c r="I323" s="8" t="s">
        <v>724</v>
      </c>
      <c r="J323" s="8" t="s">
        <v>57</v>
      </c>
      <c r="K323" s="8" t="s">
        <v>56</v>
      </c>
      <c r="L323" s="8" t="s">
        <v>55</v>
      </c>
      <c r="M323" s="18">
        <v>45658</v>
      </c>
      <c r="N323" s="18">
        <v>45717</v>
      </c>
      <c r="O323" s="8" t="s">
        <v>287</v>
      </c>
      <c r="P323" s="8" t="s">
        <v>20</v>
      </c>
      <c r="Q323" s="8" t="s">
        <v>734</v>
      </c>
      <c r="R323" s="8" t="str">
        <f t="shared" si="4"/>
        <v>251100A</v>
      </c>
      <c r="S323" s="8" t="str">
        <f>IFERROR(VLOOKUP(R323,'UNSG Projects'!$C$8:$D$305,2,FALSE),0)</f>
        <v>Mains - Blanket - Flag</v>
      </c>
      <c r="T323" s="8" t="s">
        <v>733</v>
      </c>
      <c r="U323" s="11">
        <v>0</v>
      </c>
    </row>
    <row r="324" spans="1:21" ht="20.399999999999999" x14ac:dyDescent="0.3">
      <c r="A324" s="19">
        <v>202509</v>
      </c>
      <c r="B324" s="8" t="s">
        <v>7</v>
      </c>
      <c r="C324" s="8" t="s">
        <v>645</v>
      </c>
      <c r="D324" s="8" t="s">
        <v>62</v>
      </c>
      <c r="E324" s="8" t="s">
        <v>62</v>
      </c>
      <c r="F324" s="8" t="s">
        <v>61</v>
      </c>
      <c r="G324" s="8" t="s">
        <v>125</v>
      </c>
      <c r="H324" s="8" t="s">
        <v>727</v>
      </c>
      <c r="I324" s="8" t="s">
        <v>726</v>
      </c>
      <c r="J324" s="8" t="s">
        <v>93</v>
      </c>
      <c r="K324" s="8" t="s">
        <v>56</v>
      </c>
      <c r="L324" s="8" t="s">
        <v>55</v>
      </c>
      <c r="M324" s="18">
        <v>45658</v>
      </c>
      <c r="N324" s="18">
        <v>45717</v>
      </c>
      <c r="O324" s="8" t="s">
        <v>287</v>
      </c>
      <c r="P324" s="8" t="s">
        <v>20</v>
      </c>
      <c r="Q324" s="8" t="s">
        <v>585</v>
      </c>
      <c r="R324" s="8" t="str">
        <f t="shared" si="4"/>
        <v>252406S</v>
      </c>
      <c r="S324" s="8" t="str">
        <f>IFERROR(VLOOKUP(R324,'UNSG Projects'!$C$8:$D$305,2,FALSE),0)</f>
        <v>Mains PVC Replacement KNG</v>
      </c>
      <c r="T324" s="8" t="s">
        <v>584</v>
      </c>
      <c r="U324" s="11">
        <v>-565.96</v>
      </c>
    </row>
    <row r="325" spans="1:21" ht="20.399999999999999" x14ac:dyDescent="0.3">
      <c r="A325" s="19">
        <v>202509</v>
      </c>
      <c r="B325" s="8" t="s">
        <v>7</v>
      </c>
      <c r="C325" s="8" t="s">
        <v>645</v>
      </c>
      <c r="D325" s="8" t="s">
        <v>62</v>
      </c>
      <c r="E325" s="8" t="s">
        <v>62</v>
      </c>
      <c r="F325" s="8" t="s">
        <v>61</v>
      </c>
      <c r="G325" s="8" t="s">
        <v>125</v>
      </c>
      <c r="H325" s="8" t="s">
        <v>727</v>
      </c>
      <c r="I325" s="8" t="s">
        <v>726</v>
      </c>
      <c r="J325" s="8" t="s">
        <v>57</v>
      </c>
      <c r="K325" s="8" t="s">
        <v>56</v>
      </c>
      <c r="L325" s="8" t="s">
        <v>55</v>
      </c>
      <c r="M325" s="18">
        <v>45658</v>
      </c>
      <c r="N325" s="18">
        <v>45741</v>
      </c>
      <c r="O325" s="8" t="s">
        <v>287</v>
      </c>
      <c r="P325" s="8" t="s">
        <v>20</v>
      </c>
      <c r="Q325" s="8" t="s">
        <v>305</v>
      </c>
      <c r="R325" s="8" t="str">
        <f t="shared" si="4"/>
        <v>251380A</v>
      </c>
      <c r="S325" s="8" t="str">
        <f>IFERROR(VLOOKUP(R325,'UNSG Projects'!$C$8:$D$305,2,FALSE),0)</f>
        <v>Services - Bl - Flag</v>
      </c>
      <c r="T325" s="8" t="s">
        <v>304</v>
      </c>
      <c r="U325" s="11">
        <v>79369.119999999995</v>
      </c>
    </row>
    <row r="326" spans="1:21" ht="20.399999999999999" x14ac:dyDescent="0.3">
      <c r="A326" s="19">
        <v>202509</v>
      </c>
      <c r="B326" s="8" t="s">
        <v>7</v>
      </c>
      <c r="C326" s="8" t="s">
        <v>645</v>
      </c>
      <c r="D326" s="8" t="s">
        <v>62</v>
      </c>
      <c r="E326" s="8" t="s">
        <v>62</v>
      </c>
      <c r="F326" s="8" t="s">
        <v>61</v>
      </c>
      <c r="G326" s="8" t="s">
        <v>125</v>
      </c>
      <c r="H326" s="8" t="s">
        <v>727</v>
      </c>
      <c r="I326" s="8" t="s">
        <v>726</v>
      </c>
      <c r="J326" s="8" t="s">
        <v>57</v>
      </c>
      <c r="K326" s="8" t="s">
        <v>56</v>
      </c>
      <c r="L326" s="8" t="s">
        <v>55</v>
      </c>
      <c r="M326" s="18">
        <v>45658</v>
      </c>
      <c r="N326" s="18">
        <v>45741</v>
      </c>
      <c r="O326" s="8" t="s">
        <v>287</v>
      </c>
      <c r="P326" s="8" t="s">
        <v>20</v>
      </c>
      <c r="Q326" s="8" t="s">
        <v>303</v>
      </c>
      <c r="R326" s="8" t="str">
        <f t="shared" si="4"/>
        <v>252380A</v>
      </c>
      <c r="S326" s="8" t="str">
        <f>IFERROR(VLOOKUP(R326,'UNSG Projects'!$C$8:$D$305,2,FALSE),0)</f>
        <v>Install Services - Bl - King</v>
      </c>
      <c r="T326" s="8" t="s">
        <v>302</v>
      </c>
      <c r="U326" s="11">
        <v>26583.77</v>
      </c>
    </row>
    <row r="327" spans="1:21" ht="20.399999999999999" x14ac:dyDescent="0.3">
      <c r="A327" s="19">
        <v>202509</v>
      </c>
      <c r="B327" s="8" t="s">
        <v>7</v>
      </c>
      <c r="C327" s="8" t="s">
        <v>645</v>
      </c>
      <c r="D327" s="8" t="s">
        <v>62</v>
      </c>
      <c r="E327" s="8" t="s">
        <v>62</v>
      </c>
      <c r="F327" s="8" t="s">
        <v>61</v>
      </c>
      <c r="G327" s="8" t="s">
        <v>125</v>
      </c>
      <c r="H327" s="8" t="s">
        <v>727</v>
      </c>
      <c r="I327" s="8" t="s">
        <v>726</v>
      </c>
      <c r="J327" s="8" t="s">
        <v>57</v>
      </c>
      <c r="K327" s="8" t="s">
        <v>56</v>
      </c>
      <c r="L327" s="8" t="s">
        <v>55</v>
      </c>
      <c r="M327" s="18">
        <v>45658</v>
      </c>
      <c r="N327" s="18">
        <v>45741</v>
      </c>
      <c r="O327" s="8" t="s">
        <v>287</v>
      </c>
      <c r="P327" s="8" t="s">
        <v>20</v>
      </c>
      <c r="Q327" s="8" t="s">
        <v>317</v>
      </c>
      <c r="R327" s="8" t="str">
        <f t="shared" si="4"/>
        <v>252380R</v>
      </c>
      <c r="S327" s="8" t="str">
        <f>IFERROR(VLOOKUP(R327,'UNSG Projects'!$C$8:$D$305,2,FALSE),0)</f>
        <v>Service Repl - King</v>
      </c>
      <c r="T327" s="8" t="s">
        <v>316</v>
      </c>
      <c r="U327" s="11">
        <v>77571.899999999994</v>
      </c>
    </row>
    <row r="328" spans="1:21" ht="20.399999999999999" x14ac:dyDescent="0.3">
      <c r="A328" s="19">
        <v>202509</v>
      </c>
      <c r="B328" s="8" t="s">
        <v>7</v>
      </c>
      <c r="C328" s="8" t="s">
        <v>645</v>
      </c>
      <c r="D328" s="8" t="s">
        <v>62</v>
      </c>
      <c r="E328" s="8" t="s">
        <v>62</v>
      </c>
      <c r="F328" s="8" t="s">
        <v>61</v>
      </c>
      <c r="G328" s="8" t="s">
        <v>125</v>
      </c>
      <c r="H328" s="8" t="s">
        <v>727</v>
      </c>
      <c r="I328" s="8" t="s">
        <v>726</v>
      </c>
      <c r="J328" s="8" t="s">
        <v>57</v>
      </c>
      <c r="K328" s="8" t="s">
        <v>56</v>
      </c>
      <c r="L328" s="8" t="s">
        <v>55</v>
      </c>
      <c r="M328" s="18">
        <v>45658</v>
      </c>
      <c r="N328" s="18">
        <v>45741</v>
      </c>
      <c r="O328" s="8" t="s">
        <v>287</v>
      </c>
      <c r="P328" s="8" t="s">
        <v>20</v>
      </c>
      <c r="Q328" s="8" t="s">
        <v>301</v>
      </c>
      <c r="R328" s="8" t="str">
        <f t="shared" si="4"/>
        <v>252402S</v>
      </c>
      <c r="S328" s="8" t="str">
        <f>IFERROR(VLOOKUP(R328,'UNSG Projects'!$C$8:$D$305,2,FALSE),0)</f>
        <v>Drisco Pipe Replacement</v>
      </c>
      <c r="T328" s="8" t="s">
        <v>300</v>
      </c>
      <c r="U328" s="11">
        <v>320271.19</v>
      </c>
    </row>
    <row r="329" spans="1:21" ht="20.399999999999999" x14ac:dyDescent="0.3">
      <c r="A329" s="19">
        <v>202509</v>
      </c>
      <c r="B329" s="8" t="s">
        <v>7</v>
      </c>
      <c r="C329" s="8" t="s">
        <v>645</v>
      </c>
      <c r="D329" s="8" t="s">
        <v>62</v>
      </c>
      <c r="E329" s="8" t="s">
        <v>62</v>
      </c>
      <c r="F329" s="8" t="s">
        <v>61</v>
      </c>
      <c r="G329" s="8" t="s">
        <v>125</v>
      </c>
      <c r="H329" s="8" t="s">
        <v>727</v>
      </c>
      <c r="I329" s="8" t="s">
        <v>726</v>
      </c>
      <c r="J329" s="8" t="s">
        <v>57</v>
      </c>
      <c r="K329" s="8" t="s">
        <v>56</v>
      </c>
      <c r="L329" s="8" t="s">
        <v>55</v>
      </c>
      <c r="M329" s="18">
        <v>45658</v>
      </c>
      <c r="N329" s="18">
        <v>45741</v>
      </c>
      <c r="O329" s="8" t="s">
        <v>287</v>
      </c>
      <c r="P329" s="8" t="s">
        <v>20</v>
      </c>
      <c r="Q329" s="8" t="s">
        <v>299</v>
      </c>
      <c r="R329" s="8" t="str">
        <f t="shared" si="4"/>
        <v>253380A</v>
      </c>
      <c r="S329" s="8" t="str">
        <f>IFERROR(VLOOKUP(R329,'UNSG Projects'!$C$8:$D$305,2,FALSE),0)</f>
        <v>Services - Bl - Pres</v>
      </c>
      <c r="T329" s="8" t="s">
        <v>298</v>
      </c>
      <c r="U329" s="11">
        <v>125432.8</v>
      </c>
    </row>
    <row r="330" spans="1:21" ht="20.399999999999999" x14ac:dyDescent="0.3">
      <c r="A330" s="19">
        <v>202509</v>
      </c>
      <c r="B330" s="8" t="s">
        <v>7</v>
      </c>
      <c r="C330" s="8" t="s">
        <v>645</v>
      </c>
      <c r="D330" s="8" t="s">
        <v>62</v>
      </c>
      <c r="E330" s="8" t="s">
        <v>62</v>
      </c>
      <c r="F330" s="8" t="s">
        <v>61</v>
      </c>
      <c r="G330" s="8" t="s">
        <v>125</v>
      </c>
      <c r="H330" s="8" t="s">
        <v>727</v>
      </c>
      <c r="I330" s="8" t="s">
        <v>726</v>
      </c>
      <c r="J330" s="8" t="s">
        <v>57</v>
      </c>
      <c r="K330" s="8" t="s">
        <v>56</v>
      </c>
      <c r="L330" s="8" t="s">
        <v>55</v>
      </c>
      <c r="M330" s="18">
        <v>45658</v>
      </c>
      <c r="N330" s="18">
        <v>45741</v>
      </c>
      <c r="O330" s="8" t="s">
        <v>287</v>
      </c>
      <c r="P330" s="8" t="s">
        <v>20</v>
      </c>
      <c r="Q330" s="8" t="s">
        <v>315</v>
      </c>
      <c r="R330" s="8" t="str">
        <f t="shared" ref="R330:R393" si="5">RIGHT(Q330,7)</f>
        <v>253380R</v>
      </c>
      <c r="S330" s="8" t="str">
        <f>IFERROR(VLOOKUP(R330,'UNSG Projects'!$C$8:$D$305,2,FALSE),0)</f>
        <v>Service Repl - Pres</v>
      </c>
      <c r="T330" s="8" t="s">
        <v>314</v>
      </c>
      <c r="U330" s="11">
        <v>60341.33</v>
      </c>
    </row>
    <row r="331" spans="1:21" ht="20.399999999999999" x14ac:dyDescent="0.3">
      <c r="A331" s="19">
        <v>202509</v>
      </c>
      <c r="B331" s="8" t="s">
        <v>7</v>
      </c>
      <c r="C331" s="8" t="s">
        <v>645</v>
      </c>
      <c r="D331" s="8" t="s">
        <v>62</v>
      </c>
      <c r="E331" s="8" t="s">
        <v>62</v>
      </c>
      <c r="F331" s="8" t="s">
        <v>61</v>
      </c>
      <c r="G331" s="8" t="s">
        <v>125</v>
      </c>
      <c r="H331" s="8" t="s">
        <v>727</v>
      </c>
      <c r="I331" s="8" t="s">
        <v>726</v>
      </c>
      <c r="J331" s="8" t="s">
        <v>57</v>
      </c>
      <c r="K331" s="8" t="s">
        <v>56</v>
      </c>
      <c r="L331" s="8" t="s">
        <v>55</v>
      </c>
      <c r="M331" s="18">
        <v>45658</v>
      </c>
      <c r="N331" s="18">
        <v>45741</v>
      </c>
      <c r="O331" s="8" t="s">
        <v>287</v>
      </c>
      <c r="P331" s="8" t="s">
        <v>20</v>
      </c>
      <c r="Q331" s="8" t="s">
        <v>297</v>
      </c>
      <c r="R331" s="8" t="str">
        <f t="shared" si="5"/>
        <v>255380A</v>
      </c>
      <c r="S331" s="8" t="str">
        <f>IFERROR(VLOOKUP(R331,'UNSG Projects'!$C$8:$D$305,2,FALSE),0)</f>
        <v>Services - Bl - Verde</v>
      </c>
      <c r="T331" s="8" t="s">
        <v>296</v>
      </c>
      <c r="U331" s="11">
        <v>3323.97</v>
      </c>
    </row>
    <row r="332" spans="1:21" ht="20.399999999999999" x14ac:dyDescent="0.3">
      <c r="A332" s="19">
        <v>202509</v>
      </c>
      <c r="B332" s="8" t="s">
        <v>7</v>
      </c>
      <c r="C332" s="8" t="s">
        <v>645</v>
      </c>
      <c r="D332" s="8" t="s">
        <v>62</v>
      </c>
      <c r="E332" s="8" t="s">
        <v>62</v>
      </c>
      <c r="F332" s="8" t="s">
        <v>61</v>
      </c>
      <c r="G332" s="8" t="s">
        <v>125</v>
      </c>
      <c r="H332" s="8" t="s">
        <v>727</v>
      </c>
      <c r="I332" s="8" t="s">
        <v>726</v>
      </c>
      <c r="J332" s="8" t="s">
        <v>57</v>
      </c>
      <c r="K332" s="8" t="s">
        <v>56</v>
      </c>
      <c r="L332" s="8" t="s">
        <v>55</v>
      </c>
      <c r="M332" s="18">
        <v>45658</v>
      </c>
      <c r="N332" s="18">
        <v>45741</v>
      </c>
      <c r="O332" s="8" t="s">
        <v>287</v>
      </c>
      <c r="P332" s="8" t="s">
        <v>20</v>
      </c>
      <c r="Q332" s="8" t="s">
        <v>339</v>
      </c>
      <c r="R332" s="8" t="str">
        <f t="shared" si="5"/>
        <v>256380A</v>
      </c>
      <c r="S332" s="8" t="str">
        <f>IFERROR(VLOOKUP(R332,'UNSG Projects'!$C$8:$D$305,2,FALSE),0)</f>
        <v>Services - Bl - Nog</v>
      </c>
      <c r="T332" s="8" t="s">
        <v>338</v>
      </c>
      <c r="U332" s="11">
        <v>777.86</v>
      </c>
    </row>
    <row r="333" spans="1:21" ht="20.399999999999999" x14ac:dyDescent="0.3">
      <c r="A333" s="19">
        <v>202509</v>
      </c>
      <c r="B333" s="8" t="s">
        <v>7</v>
      </c>
      <c r="C333" s="8" t="s">
        <v>645</v>
      </c>
      <c r="D333" s="8" t="s">
        <v>62</v>
      </c>
      <c r="E333" s="8" t="s">
        <v>62</v>
      </c>
      <c r="F333" s="8" t="s">
        <v>61</v>
      </c>
      <c r="G333" s="8" t="s">
        <v>125</v>
      </c>
      <c r="H333" s="8" t="s">
        <v>727</v>
      </c>
      <c r="I333" s="8" t="s">
        <v>726</v>
      </c>
      <c r="J333" s="8" t="s">
        <v>57</v>
      </c>
      <c r="K333" s="8" t="s">
        <v>56</v>
      </c>
      <c r="L333" s="8" t="s">
        <v>55</v>
      </c>
      <c r="M333" s="18">
        <v>45658</v>
      </c>
      <c r="N333" s="18">
        <v>45741</v>
      </c>
      <c r="O333" s="8" t="s">
        <v>287</v>
      </c>
      <c r="P333" s="8" t="s">
        <v>20</v>
      </c>
      <c r="Q333" s="8" t="s">
        <v>295</v>
      </c>
      <c r="R333" s="8" t="str">
        <f t="shared" si="5"/>
        <v>257380A</v>
      </c>
      <c r="S333" s="8" t="str">
        <f>IFERROR(VLOOKUP(R333,'UNSG Projects'!$C$8:$D$305,2,FALSE),0)</f>
        <v>Services - Bl - SL</v>
      </c>
      <c r="T333" s="8" t="s">
        <v>294</v>
      </c>
      <c r="U333" s="11">
        <v>33207.42</v>
      </c>
    </row>
    <row r="334" spans="1:21" ht="20.399999999999999" x14ac:dyDescent="0.3">
      <c r="A334" s="19">
        <v>202509</v>
      </c>
      <c r="B334" s="8" t="s">
        <v>7</v>
      </c>
      <c r="C334" s="8" t="s">
        <v>645</v>
      </c>
      <c r="D334" s="8" t="s">
        <v>62</v>
      </c>
      <c r="E334" s="8" t="s">
        <v>62</v>
      </c>
      <c r="F334" s="8" t="s">
        <v>61</v>
      </c>
      <c r="G334" s="8" t="s">
        <v>125</v>
      </c>
      <c r="H334" s="8" t="s">
        <v>727</v>
      </c>
      <c r="I334" s="8" t="s">
        <v>726</v>
      </c>
      <c r="J334" s="8" t="s">
        <v>57</v>
      </c>
      <c r="K334" s="8" t="s">
        <v>56</v>
      </c>
      <c r="L334" s="8" t="s">
        <v>55</v>
      </c>
      <c r="M334" s="18">
        <v>45658</v>
      </c>
      <c r="N334" s="18">
        <v>45741</v>
      </c>
      <c r="O334" s="8" t="s">
        <v>287</v>
      </c>
      <c r="P334" s="8" t="s">
        <v>20</v>
      </c>
      <c r="Q334" s="8" t="s">
        <v>311</v>
      </c>
      <c r="R334" s="8" t="str">
        <f t="shared" si="5"/>
        <v>257380R</v>
      </c>
      <c r="S334" s="8" t="str">
        <f>IFERROR(VLOOKUP(R334,'UNSG Projects'!$C$8:$D$305,2,FALSE),0)</f>
        <v>Service Repl - Show Low</v>
      </c>
      <c r="T334" s="8" t="s">
        <v>310</v>
      </c>
      <c r="U334" s="11">
        <v>17878.12</v>
      </c>
    </row>
    <row r="335" spans="1:21" ht="20.399999999999999" x14ac:dyDescent="0.3">
      <c r="A335" s="19">
        <v>202509</v>
      </c>
      <c r="B335" s="8" t="s">
        <v>7</v>
      </c>
      <c r="C335" s="8" t="s">
        <v>645</v>
      </c>
      <c r="D335" s="8" t="s">
        <v>62</v>
      </c>
      <c r="E335" s="8" t="s">
        <v>62</v>
      </c>
      <c r="F335" s="8" t="s">
        <v>61</v>
      </c>
      <c r="G335" s="8" t="s">
        <v>125</v>
      </c>
      <c r="H335" s="8" t="s">
        <v>727</v>
      </c>
      <c r="I335" s="8" t="s">
        <v>726</v>
      </c>
      <c r="J335" s="8" t="s">
        <v>57</v>
      </c>
      <c r="K335" s="8" t="s">
        <v>56</v>
      </c>
      <c r="L335" s="8" t="s">
        <v>55</v>
      </c>
      <c r="M335" s="18">
        <v>45658</v>
      </c>
      <c r="N335" s="18">
        <v>45741</v>
      </c>
      <c r="O335" s="8" t="s">
        <v>287</v>
      </c>
      <c r="P335" s="8" t="s">
        <v>20</v>
      </c>
      <c r="Q335" s="8" t="s">
        <v>371</v>
      </c>
      <c r="R335" s="8" t="str">
        <f t="shared" si="5"/>
        <v>252405S</v>
      </c>
      <c r="S335" s="8" t="str">
        <f>IFERROR(VLOOKUP(R335,'UNSG Projects'!$C$8:$D$305,2,FALSE),0)</f>
        <v>Services PVC Replacement LHC</v>
      </c>
      <c r="T335" s="8" t="s">
        <v>370</v>
      </c>
      <c r="U335" s="11">
        <v>141.53</v>
      </c>
    </row>
    <row r="336" spans="1:21" ht="20.399999999999999" x14ac:dyDescent="0.3">
      <c r="A336" s="19">
        <v>202509</v>
      </c>
      <c r="B336" s="8" t="s">
        <v>7</v>
      </c>
      <c r="C336" s="8" t="s">
        <v>645</v>
      </c>
      <c r="D336" s="8" t="s">
        <v>62</v>
      </c>
      <c r="E336" s="8" t="s">
        <v>62</v>
      </c>
      <c r="F336" s="8" t="s">
        <v>61</v>
      </c>
      <c r="G336" s="8" t="s">
        <v>125</v>
      </c>
      <c r="H336" s="8" t="s">
        <v>727</v>
      </c>
      <c r="I336" s="8" t="s">
        <v>726</v>
      </c>
      <c r="J336" s="8" t="s">
        <v>57</v>
      </c>
      <c r="K336" s="8" t="s">
        <v>56</v>
      </c>
      <c r="L336" s="8" t="s">
        <v>55</v>
      </c>
      <c r="M336" s="18">
        <v>45658</v>
      </c>
      <c r="N336" s="18">
        <v>45741</v>
      </c>
      <c r="O336" s="8" t="s">
        <v>287</v>
      </c>
      <c r="P336" s="8" t="s">
        <v>20</v>
      </c>
      <c r="Q336" s="8" t="s">
        <v>293</v>
      </c>
      <c r="R336" s="8" t="str">
        <f t="shared" si="5"/>
        <v>252404S</v>
      </c>
      <c r="S336" s="8" t="str">
        <f>IFERROR(VLOOKUP(R336,'UNSG Projects'!$C$8:$D$305,2,FALSE),0)</f>
        <v>Main &amp; Services PVC Repl KNG</v>
      </c>
      <c r="T336" s="8" t="s">
        <v>292</v>
      </c>
      <c r="U336" s="11">
        <v>28057.35</v>
      </c>
    </row>
    <row r="337" spans="1:21" ht="20.399999999999999" x14ac:dyDescent="0.3">
      <c r="A337" s="19">
        <v>202509</v>
      </c>
      <c r="B337" s="8" t="s">
        <v>7</v>
      </c>
      <c r="C337" s="8" t="s">
        <v>645</v>
      </c>
      <c r="D337" s="8" t="s">
        <v>62</v>
      </c>
      <c r="E337" s="8" t="s">
        <v>62</v>
      </c>
      <c r="F337" s="8" t="s">
        <v>61</v>
      </c>
      <c r="G337" s="8" t="s">
        <v>125</v>
      </c>
      <c r="H337" s="8" t="s">
        <v>727</v>
      </c>
      <c r="I337" s="8" t="s">
        <v>726</v>
      </c>
      <c r="J337" s="8" t="s">
        <v>57</v>
      </c>
      <c r="K337" s="8" t="s">
        <v>56</v>
      </c>
      <c r="L337" s="8" t="s">
        <v>55</v>
      </c>
      <c r="M337" s="18">
        <v>45658</v>
      </c>
      <c r="N337" s="18">
        <v>45741</v>
      </c>
      <c r="O337" s="8" t="s">
        <v>287</v>
      </c>
      <c r="P337" s="8" t="s">
        <v>20</v>
      </c>
      <c r="Q337" s="8" t="s">
        <v>395</v>
      </c>
      <c r="R337" s="8" t="str">
        <f t="shared" si="5"/>
        <v>252100A</v>
      </c>
      <c r="S337" s="8" t="str">
        <f>IFERROR(VLOOKUP(R337,'UNSG Projects'!$C$8:$D$305,2,FALSE),0)</f>
        <v>Mains - Blanket - King</v>
      </c>
      <c r="T337" s="8" t="s">
        <v>394</v>
      </c>
      <c r="U337" s="11">
        <v>36399.11</v>
      </c>
    </row>
    <row r="338" spans="1:21" ht="20.399999999999999" x14ac:dyDescent="0.3">
      <c r="A338" s="19">
        <v>202509</v>
      </c>
      <c r="B338" s="8" t="s">
        <v>7</v>
      </c>
      <c r="C338" s="8" t="s">
        <v>645</v>
      </c>
      <c r="D338" s="8" t="s">
        <v>62</v>
      </c>
      <c r="E338" s="8" t="s">
        <v>62</v>
      </c>
      <c r="F338" s="8" t="s">
        <v>61</v>
      </c>
      <c r="G338" s="8" t="s">
        <v>125</v>
      </c>
      <c r="H338" s="8" t="s">
        <v>727</v>
      </c>
      <c r="I338" s="8" t="s">
        <v>726</v>
      </c>
      <c r="J338" s="8" t="s">
        <v>57</v>
      </c>
      <c r="K338" s="8" t="s">
        <v>56</v>
      </c>
      <c r="L338" s="8" t="s">
        <v>55</v>
      </c>
      <c r="M338" s="18">
        <v>45658</v>
      </c>
      <c r="N338" s="18">
        <v>45741</v>
      </c>
      <c r="O338" s="8" t="s">
        <v>287</v>
      </c>
      <c r="P338" s="8" t="s">
        <v>20</v>
      </c>
      <c r="Q338" s="8" t="s">
        <v>577</v>
      </c>
      <c r="R338" s="8" t="str">
        <f t="shared" si="5"/>
        <v>252406S</v>
      </c>
      <c r="S338" s="8" t="str">
        <f>IFERROR(VLOOKUP(R338,'UNSG Projects'!$C$8:$D$305,2,FALSE),0)</f>
        <v>Mains PVC Replacement KNG</v>
      </c>
      <c r="T338" s="8" t="s">
        <v>576</v>
      </c>
      <c r="U338" s="11">
        <v>30040.85</v>
      </c>
    </row>
    <row r="339" spans="1:21" ht="20.399999999999999" x14ac:dyDescent="0.3">
      <c r="A339" s="19">
        <v>202509</v>
      </c>
      <c r="B339" s="8" t="s">
        <v>7</v>
      </c>
      <c r="C339" s="8" t="s">
        <v>645</v>
      </c>
      <c r="D339" s="8" t="s">
        <v>62</v>
      </c>
      <c r="E339" s="8" t="s">
        <v>62</v>
      </c>
      <c r="F339" s="8" t="s">
        <v>61</v>
      </c>
      <c r="G339" s="8" t="s">
        <v>125</v>
      </c>
      <c r="H339" s="8" t="s">
        <v>727</v>
      </c>
      <c r="I339" s="8" t="s">
        <v>726</v>
      </c>
      <c r="J339" s="8" t="s">
        <v>57</v>
      </c>
      <c r="K339" s="8" t="s">
        <v>56</v>
      </c>
      <c r="L339" s="8" t="s">
        <v>55</v>
      </c>
      <c r="M339" s="18">
        <v>45658</v>
      </c>
      <c r="N339" s="18">
        <v>45741</v>
      </c>
      <c r="O339" s="8" t="s">
        <v>287</v>
      </c>
      <c r="P339" s="8" t="s">
        <v>20</v>
      </c>
      <c r="Q339" s="8" t="s">
        <v>581</v>
      </c>
      <c r="R339" s="8" t="str">
        <f t="shared" si="5"/>
        <v>253401A</v>
      </c>
      <c r="S339" s="8" t="str">
        <f>IFERROR(VLOOKUP(R339,'UNSG Projects'!$C$8:$D$305,2,FALSE),0)</f>
        <v>Mains - Chino Valley</v>
      </c>
      <c r="T339" s="8" t="s">
        <v>580</v>
      </c>
      <c r="U339" s="11">
        <v>908.39</v>
      </c>
    </row>
    <row r="340" spans="1:21" ht="20.399999999999999" x14ac:dyDescent="0.3">
      <c r="A340" s="19">
        <v>202509</v>
      </c>
      <c r="B340" s="8" t="s">
        <v>7</v>
      </c>
      <c r="C340" s="8" t="s">
        <v>645</v>
      </c>
      <c r="D340" s="8" t="s">
        <v>62</v>
      </c>
      <c r="E340" s="8" t="s">
        <v>62</v>
      </c>
      <c r="F340" s="8" t="s">
        <v>61</v>
      </c>
      <c r="G340" s="8" t="s">
        <v>125</v>
      </c>
      <c r="H340" s="8" t="s">
        <v>725</v>
      </c>
      <c r="I340" s="8" t="s">
        <v>724</v>
      </c>
      <c r="J340" s="8" t="s">
        <v>57</v>
      </c>
      <c r="K340" s="8" t="s">
        <v>56</v>
      </c>
      <c r="L340" s="8" t="s">
        <v>55</v>
      </c>
      <c r="M340" s="18">
        <v>45658</v>
      </c>
      <c r="N340" s="18">
        <v>45846</v>
      </c>
      <c r="O340" s="8" t="s">
        <v>287</v>
      </c>
      <c r="P340" s="8" t="s">
        <v>20</v>
      </c>
      <c r="Q340" s="8" t="s">
        <v>305</v>
      </c>
      <c r="R340" s="8" t="str">
        <f t="shared" si="5"/>
        <v>251380A</v>
      </c>
      <c r="S340" s="8" t="str">
        <f>IFERROR(VLOOKUP(R340,'UNSG Projects'!$C$8:$D$305,2,FALSE),0)</f>
        <v>Services - Bl - Flag</v>
      </c>
      <c r="T340" s="8" t="s">
        <v>304</v>
      </c>
      <c r="U340" s="11">
        <v>176660.34</v>
      </c>
    </row>
    <row r="341" spans="1:21" ht="20.399999999999999" x14ac:dyDescent="0.3">
      <c r="A341" s="19">
        <v>202509</v>
      </c>
      <c r="B341" s="8" t="s">
        <v>7</v>
      </c>
      <c r="C341" s="8" t="s">
        <v>645</v>
      </c>
      <c r="D341" s="8" t="s">
        <v>62</v>
      </c>
      <c r="E341" s="8" t="s">
        <v>62</v>
      </c>
      <c r="F341" s="8" t="s">
        <v>61</v>
      </c>
      <c r="G341" s="8" t="s">
        <v>125</v>
      </c>
      <c r="H341" s="8" t="s">
        <v>725</v>
      </c>
      <c r="I341" s="8" t="s">
        <v>724</v>
      </c>
      <c r="J341" s="8" t="s">
        <v>57</v>
      </c>
      <c r="K341" s="8" t="s">
        <v>56</v>
      </c>
      <c r="L341" s="8" t="s">
        <v>55</v>
      </c>
      <c r="M341" s="18">
        <v>45658</v>
      </c>
      <c r="N341" s="18">
        <v>45846</v>
      </c>
      <c r="O341" s="8" t="s">
        <v>287</v>
      </c>
      <c r="P341" s="8" t="s">
        <v>20</v>
      </c>
      <c r="Q341" s="8" t="s">
        <v>303</v>
      </c>
      <c r="R341" s="8" t="str">
        <f t="shared" si="5"/>
        <v>252380A</v>
      </c>
      <c r="S341" s="8" t="str">
        <f>IFERROR(VLOOKUP(R341,'UNSG Projects'!$C$8:$D$305,2,FALSE),0)</f>
        <v>Install Services - Bl - King</v>
      </c>
      <c r="T341" s="8" t="s">
        <v>302</v>
      </c>
      <c r="U341" s="11">
        <v>56490.5</v>
      </c>
    </row>
    <row r="342" spans="1:21" ht="20.399999999999999" x14ac:dyDescent="0.3">
      <c r="A342" s="19">
        <v>202509</v>
      </c>
      <c r="B342" s="8" t="s">
        <v>7</v>
      </c>
      <c r="C342" s="8" t="s">
        <v>645</v>
      </c>
      <c r="D342" s="8" t="s">
        <v>62</v>
      </c>
      <c r="E342" s="8" t="s">
        <v>62</v>
      </c>
      <c r="F342" s="8" t="s">
        <v>61</v>
      </c>
      <c r="G342" s="8" t="s">
        <v>125</v>
      </c>
      <c r="H342" s="8" t="s">
        <v>725</v>
      </c>
      <c r="I342" s="8" t="s">
        <v>724</v>
      </c>
      <c r="J342" s="8" t="s">
        <v>57</v>
      </c>
      <c r="K342" s="8" t="s">
        <v>56</v>
      </c>
      <c r="L342" s="8" t="s">
        <v>55</v>
      </c>
      <c r="M342" s="18">
        <v>45658</v>
      </c>
      <c r="N342" s="18">
        <v>45846</v>
      </c>
      <c r="O342" s="8" t="s">
        <v>287</v>
      </c>
      <c r="P342" s="8" t="s">
        <v>20</v>
      </c>
      <c r="Q342" s="8" t="s">
        <v>317</v>
      </c>
      <c r="R342" s="8" t="str">
        <f t="shared" si="5"/>
        <v>252380R</v>
      </c>
      <c r="S342" s="8" t="str">
        <f>IFERROR(VLOOKUP(R342,'UNSG Projects'!$C$8:$D$305,2,FALSE),0)</f>
        <v>Service Repl - King</v>
      </c>
      <c r="T342" s="8" t="s">
        <v>316</v>
      </c>
      <c r="U342" s="11">
        <v>4082.73</v>
      </c>
    </row>
    <row r="343" spans="1:21" ht="20.399999999999999" x14ac:dyDescent="0.3">
      <c r="A343" s="19">
        <v>202509</v>
      </c>
      <c r="B343" s="8" t="s">
        <v>7</v>
      </c>
      <c r="C343" s="8" t="s">
        <v>645</v>
      </c>
      <c r="D343" s="8" t="s">
        <v>62</v>
      </c>
      <c r="E343" s="8" t="s">
        <v>62</v>
      </c>
      <c r="F343" s="8" t="s">
        <v>61</v>
      </c>
      <c r="G343" s="8" t="s">
        <v>125</v>
      </c>
      <c r="H343" s="8" t="s">
        <v>725</v>
      </c>
      <c r="I343" s="8" t="s">
        <v>724</v>
      </c>
      <c r="J343" s="8" t="s">
        <v>57</v>
      </c>
      <c r="K343" s="8" t="s">
        <v>56</v>
      </c>
      <c r="L343" s="8" t="s">
        <v>55</v>
      </c>
      <c r="M343" s="18">
        <v>45658</v>
      </c>
      <c r="N343" s="18">
        <v>45846</v>
      </c>
      <c r="O343" s="8" t="s">
        <v>287</v>
      </c>
      <c r="P343" s="8" t="s">
        <v>20</v>
      </c>
      <c r="Q343" s="8" t="s">
        <v>301</v>
      </c>
      <c r="R343" s="8" t="str">
        <f t="shared" si="5"/>
        <v>252402S</v>
      </c>
      <c r="S343" s="8" t="str">
        <f>IFERROR(VLOOKUP(R343,'UNSG Projects'!$C$8:$D$305,2,FALSE),0)</f>
        <v>Drisco Pipe Replacement</v>
      </c>
      <c r="T343" s="8" t="s">
        <v>300</v>
      </c>
      <c r="U343" s="11">
        <v>6672.32</v>
      </c>
    </row>
    <row r="344" spans="1:21" ht="20.399999999999999" x14ac:dyDescent="0.3">
      <c r="A344" s="19">
        <v>202509</v>
      </c>
      <c r="B344" s="8" t="s">
        <v>7</v>
      </c>
      <c r="C344" s="8" t="s">
        <v>645</v>
      </c>
      <c r="D344" s="8" t="s">
        <v>62</v>
      </c>
      <c r="E344" s="8" t="s">
        <v>62</v>
      </c>
      <c r="F344" s="8" t="s">
        <v>61</v>
      </c>
      <c r="G344" s="8" t="s">
        <v>125</v>
      </c>
      <c r="H344" s="8" t="s">
        <v>725</v>
      </c>
      <c r="I344" s="8" t="s">
        <v>724</v>
      </c>
      <c r="J344" s="8" t="s">
        <v>57</v>
      </c>
      <c r="K344" s="8" t="s">
        <v>56</v>
      </c>
      <c r="L344" s="8" t="s">
        <v>55</v>
      </c>
      <c r="M344" s="18">
        <v>45658</v>
      </c>
      <c r="N344" s="18">
        <v>45846</v>
      </c>
      <c r="O344" s="8" t="s">
        <v>287</v>
      </c>
      <c r="P344" s="8" t="s">
        <v>20</v>
      </c>
      <c r="Q344" s="8" t="s">
        <v>299</v>
      </c>
      <c r="R344" s="8" t="str">
        <f t="shared" si="5"/>
        <v>253380A</v>
      </c>
      <c r="S344" s="8" t="str">
        <f>IFERROR(VLOOKUP(R344,'UNSG Projects'!$C$8:$D$305,2,FALSE),0)</f>
        <v>Services - Bl - Pres</v>
      </c>
      <c r="T344" s="8" t="s">
        <v>298</v>
      </c>
      <c r="U344" s="11">
        <v>188149.27</v>
      </c>
    </row>
    <row r="345" spans="1:21" ht="20.399999999999999" x14ac:dyDescent="0.3">
      <c r="A345" s="19">
        <v>202509</v>
      </c>
      <c r="B345" s="8" t="s">
        <v>7</v>
      </c>
      <c r="C345" s="8" t="s">
        <v>645</v>
      </c>
      <c r="D345" s="8" t="s">
        <v>62</v>
      </c>
      <c r="E345" s="8" t="s">
        <v>62</v>
      </c>
      <c r="F345" s="8" t="s">
        <v>61</v>
      </c>
      <c r="G345" s="8" t="s">
        <v>125</v>
      </c>
      <c r="H345" s="8" t="s">
        <v>725</v>
      </c>
      <c r="I345" s="8" t="s">
        <v>724</v>
      </c>
      <c r="J345" s="8" t="s">
        <v>57</v>
      </c>
      <c r="K345" s="8" t="s">
        <v>56</v>
      </c>
      <c r="L345" s="8" t="s">
        <v>55</v>
      </c>
      <c r="M345" s="18">
        <v>45658</v>
      </c>
      <c r="N345" s="18">
        <v>45846</v>
      </c>
      <c r="O345" s="8" t="s">
        <v>287</v>
      </c>
      <c r="P345" s="8" t="s">
        <v>20</v>
      </c>
      <c r="Q345" s="8" t="s">
        <v>315</v>
      </c>
      <c r="R345" s="8" t="str">
        <f t="shared" si="5"/>
        <v>253380R</v>
      </c>
      <c r="S345" s="8" t="str">
        <f>IFERROR(VLOOKUP(R345,'UNSG Projects'!$C$8:$D$305,2,FALSE),0)</f>
        <v>Service Repl - Pres</v>
      </c>
      <c r="T345" s="8" t="s">
        <v>314</v>
      </c>
      <c r="U345" s="11">
        <v>47411.040000000001</v>
      </c>
    </row>
    <row r="346" spans="1:21" ht="20.399999999999999" x14ac:dyDescent="0.3">
      <c r="A346" s="19">
        <v>202509</v>
      </c>
      <c r="B346" s="8" t="s">
        <v>7</v>
      </c>
      <c r="C346" s="8" t="s">
        <v>645</v>
      </c>
      <c r="D346" s="8" t="s">
        <v>62</v>
      </c>
      <c r="E346" s="8" t="s">
        <v>62</v>
      </c>
      <c r="F346" s="8" t="s">
        <v>61</v>
      </c>
      <c r="G346" s="8" t="s">
        <v>125</v>
      </c>
      <c r="H346" s="8" t="s">
        <v>725</v>
      </c>
      <c r="I346" s="8" t="s">
        <v>724</v>
      </c>
      <c r="J346" s="8" t="s">
        <v>57</v>
      </c>
      <c r="K346" s="8" t="s">
        <v>56</v>
      </c>
      <c r="L346" s="8" t="s">
        <v>55</v>
      </c>
      <c r="M346" s="18">
        <v>45658</v>
      </c>
      <c r="N346" s="18">
        <v>45846</v>
      </c>
      <c r="O346" s="8" t="s">
        <v>287</v>
      </c>
      <c r="P346" s="8" t="s">
        <v>20</v>
      </c>
      <c r="Q346" s="8" t="s">
        <v>297</v>
      </c>
      <c r="R346" s="8" t="str">
        <f t="shared" si="5"/>
        <v>255380A</v>
      </c>
      <c r="S346" s="8" t="str">
        <f>IFERROR(VLOOKUP(R346,'UNSG Projects'!$C$8:$D$305,2,FALSE),0)</f>
        <v>Services - Bl - Verde</v>
      </c>
      <c r="T346" s="8" t="s">
        <v>296</v>
      </c>
      <c r="U346" s="11">
        <v>44161.59</v>
      </c>
    </row>
    <row r="347" spans="1:21" ht="20.399999999999999" x14ac:dyDescent="0.3">
      <c r="A347" s="19">
        <v>202509</v>
      </c>
      <c r="B347" s="8" t="s">
        <v>7</v>
      </c>
      <c r="C347" s="8" t="s">
        <v>645</v>
      </c>
      <c r="D347" s="8" t="s">
        <v>62</v>
      </c>
      <c r="E347" s="8" t="s">
        <v>62</v>
      </c>
      <c r="F347" s="8" t="s">
        <v>61</v>
      </c>
      <c r="G347" s="8" t="s">
        <v>125</v>
      </c>
      <c r="H347" s="8" t="s">
        <v>725</v>
      </c>
      <c r="I347" s="8" t="s">
        <v>724</v>
      </c>
      <c r="J347" s="8" t="s">
        <v>57</v>
      </c>
      <c r="K347" s="8" t="s">
        <v>56</v>
      </c>
      <c r="L347" s="8" t="s">
        <v>55</v>
      </c>
      <c r="M347" s="18">
        <v>45658</v>
      </c>
      <c r="N347" s="18">
        <v>45846</v>
      </c>
      <c r="O347" s="8" t="s">
        <v>287</v>
      </c>
      <c r="P347" s="8" t="s">
        <v>20</v>
      </c>
      <c r="Q347" s="8" t="s">
        <v>339</v>
      </c>
      <c r="R347" s="8" t="str">
        <f t="shared" si="5"/>
        <v>256380A</v>
      </c>
      <c r="S347" s="8" t="str">
        <f>IFERROR(VLOOKUP(R347,'UNSG Projects'!$C$8:$D$305,2,FALSE),0)</f>
        <v>Services - Bl - Nog</v>
      </c>
      <c r="T347" s="8" t="s">
        <v>338</v>
      </c>
      <c r="U347" s="11">
        <v>5205.6899999999996</v>
      </c>
    </row>
    <row r="348" spans="1:21" ht="20.399999999999999" x14ac:dyDescent="0.3">
      <c r="A348" s="19">
        <v>202509</v>
      </c>
      <c r="B348" s="8" t="s">
        <v>7</v>
      </c>
      <c r="C348" s="8" t="s">
        <v>645</v>
      </c>
      <c r="D348" s="8" t="s">
        <v>62</v>
      </c>
      <c r="E348" s="8" t="s">
        <v>62</v>
      </c>
      <c r="F348" s="8" t="s">
        <v>61</v>
      </c>
      <c r="G348" s="8" t="s">
        <v>125</v>
      </c>
      <c r="H348" s="8" t="s">
        <v>725</v>
      </c>
      <c r="I348" s="8" t="s">
        <v>724</v>
      </c>
      <c r="J348" s="8" t="s">
        <v>57</v>
      </c>
      <c r="K348" s="8" t="s">
        <v>56</v>
      </c>
      <c r="L348" s="8" t="s">
        <v>55</v>
      </c>
      <c r="M348" s="18">
        <v>45658</v>
      </c>
      <c r="N348" s="18">
        <v>45846</v>
      </c>
      <c r="O348" s="8" t="s">
        <v>287</v>
      </c>
      <c r="P348" s="8" t="s">
        <v>20</v>
      </c>
      <c r="Q348" s="8" t="s">
        <v>295</v>
      </c>
      <c r="R348" s="8" t="str">
        <f t="shared" si="5"/>
        <v>257380A</v>
      </c>
      <c r="S348" s="8" t="str">
        <f>IFERROR(VLOOKUP(R348,'UNSG Projects'!$C$8:$D$305,2,FALSE),0)</f>
        <v>Services - Bl - SL</v>
      </c>
      <c r="T348" s="8" t="s">
        <v>294</v>
      </c>
      <c r="U348" s="11">
        <v>45857.85</v>
      </c>
    </row>
    <row r="349" spans="1:21" ht="20.399999999999999" x14ac:dyDescent="0.3">
      <c r="A349" s="19">
        <v>202509</v>
      </c>
      <c r="B349" s="8" t="s">
        <v>7</v>
      </c>
      <c r="C349" s="8" t="s">
        <v>645</v>
      </c>
      <c r="D349" s="8" t="s">
        <v>62</v>
      </c>
      <c r="E349" s="8" t="s">
        <v>62</v>
      </c>
      <c r="F349" s="8" t="s">
        <v>61</v>
      </c>
      <c r="G349" s="8" t="s">
        <v>125</v>
      </c>
      <c r="H349" s="8" t="s">
        <v>725</v>
      </c>
      <c r="I349" s="8" t="s">
        <v>724</v>
      </c>
      <c r="J349" s="8" t="s">
        <v>57</v>
      </c>
      <c r="K349" s="8" t="s">
        <v>56</v>
      </c>
      <c r="L349" s="8" t="s">
        <v>55</v>
      </c>
      <c r="M349" s="18">
        <v>45658</v>
      </c>
      <c r="N349" s="18">
        <v>45846</v>
      </c>
      <c r="O349" s="8" t="s">
        <v>287</v>
      </c>
      <c r="P349" s="8" t="s">
        <v>20</v>
      </c>
      <c r="Q349" s="8" t="s">
        <v>311</v>
      </c>
      <c r="R349" s="8" t="str">
        <f t="shared" si="5"/>
        <v>257380R</v>
      </c>
      <c r="S349" s="8" t="str">
        <f>IFERROR(VLOOKUP(R349,'UNSG Projects'!$C$8:$D$305,2,FALSE),0)</f>
        <v>Service Repl - Show Low</v>
      </c>
      <c r="T349" s="8" t="s">
        <v>310</v>
      </c>
      <c r="U349" s="11">
        <v>43770.58</v>
      </c>
    </row>
    <row r="350" spans="1:21" ht="20.399999999999999" x14ac:dyDescent="0.3">
      <c r="A350" s="19">
        <v>202509</v>
      </c>
      <c r="B350" s="8" t="s">
        <v>7</v>
      </c>
      <c r="C350" s="8" t="s">
        <v>645</v>
      </c>
      <c r="D350" s="8" t="s">
        <v>62</v>
      </c>
      <c r="E350" s="8" t="s">
        <v>62</v>
      </c>
      <c r="F350" s="8" t="s">
        <v>61</v>
      </c>
      <c r="G350" s="8" t="s">
        <v>125</v>
      </c>
      <c r="H350" s="8" t="s">
        <v>725</v>
      </c>
      <c r="I350" s="8" t="s">
        <v>724</v>
      </c>
      <c r="J350" s="8" t="s">
        <v>57</v>
      </c>
      <c r="K350" s="8" t="s">
        <v>56</v>
      </c>
      <c r="L350" s="8" t="s">
        <v>55</v>
      </c>
      <c r="M350" s="18">
        <v>45658</v>
      </c>
      <c r="N350" s="18">
        <v>45846</v>
      </c>
      <c r="O350" s="8" t="s">
        <v>287</v>
      </c>
      <c r="P350" s="8" t="s">
        <v>20</v>
      </c>
      <c r="Q350" s="8" t="s">
        <v>397</v>
      </c>
      <c r="R350" s="8" t="str">
        <f t="shared" si="5"/>
        <v>251100A</v>
      </c>
      <c r="S350" s="8" t="str">
        <f>IFERROR(VLOOKUP(R350,'UNSG Projects'!$C$8:$D$305,2,FALSE),0)</f>
        <v>Mains - Blanket - Flag</v>
      </c>
      <c r="T350" s="8" t="s">
        <v>396</v>
      </c>
      <c r="U350" s="11">
        <v>49501.47</v>
      </c>
    </row>
    <row r="351" spans="1:21" ht="20.399999999999999" x14ac:dyDescent="0.3">
      <c r="A351" s="19">
        <v>202509</v>
      </c>
      <c r="B351" s="8" t="s">
        <v>7</v>
      </c>
      <c r="C351" s="8" t="s">
        <v>645</v>
      </c>
      <c r="D351" s="8" t="s">
        <v>62</v>
      </c>
      <c r="E351" s="8" t="s">
        <v>62</v>
      </c>
      <c r="F351" s="8" t="s">
        <v>61</v>
      </c>
      <c r="G351" s="8" t="s">
        <v>125</v>
      </c>
      <c r="H351" s="8" t="s">
        <v>725</v>
      </c>
      <c r="I351" s="8" t="s">
        <v>724</v>
      </c>
      <c r="J351" s="8" t="s">
        <v>57</v>
      </c>
      <c r="K351" s="8" t="s">
        <v>56</v>
      </c>
      <c r="L351" s="8" t="s">
        <v>55</v>
      </c>
      <c r="M351" s="18">
        <v>45658</v>
      </c>
      <c r="N351" s="18">
        <v>45846</v>
      </c>
      <c r="O351" s="8" t="s">
        <v>287</v>
      </c>
      <c r="P351" s="8" t="s">
        <v>20</v>
      </c>
      <c r="Q351" s="8" t="s">
        <v>571</v>
      </c>
      <c r="R351" s="8" t="str">
        <f t="shared" si="5"/>
        <v>252100A</v>
      </c>
      <c r="S351" s="8" t="str">
        <f>IFERROR(VLOOKUP(R351,'UNSG Projects'!$C$8:$D$305,2,FALSE),0)</f>
        <v>Mains - Blanket - King</v>
      </c>
      <c r="T351" s="8" t="s">
        <v>570</v>
      </c>
      <c r="U351" s="11">
        <v>2311.3000000000002</v>
      </c>
    </row>
    <row r="352" spans="1:21" ht="20.399999999999999" x14ac:dyDescent="0.3">
      <c r="A352" s="19">
        <v>202509</v>
      </c>
      <c r="B352" s="8" t="s">
        <v>7</v>
      </c>
      <c r="C352" s="8" t="s">
        <v>645</v>
      </c>
      <c r="D352" s="8" t="s">
        <v>62</v>
      </c>
      <c r="E352" s="8" t="s">
        <v>62</v>
      </c>
      <c r="F352" s="8" t="s">
        <v>61</v>
      </c>
      <c r="G352" s="8" t="s">
        <v>125</v>
      </c>
      <c r="H352" s="8" t="s">
        <v>725</v>
      </c>
      <c r="I352" s="8" t="s">
        <v>724</v>
      </c>
      <c r="J352" s="8" t="s">
        <v>57</v>
      </c>
      <c r="K352" s="8" t="s">
        <v>56</v>
      </c>
      <c r="L352" s="8" t="s">
        <v>55</v>
      </c>
      <c r="M352" s="18">
        <v>45658</v>
      </c>
      <c r="N352" s="18">
        <v>45846</v>
      </c>
      <c r="O352" s="8" t="s">
        <v>287</v>
      </c>
      <c r="P352" s="8" t="s">
        <v>20</v>
      </c>
      <c r="Q352" s="8" t="s">
        <v>375</v>
      </c>
      <c r="R352" s="8" t="str">
        <f t="shared" si="5"/>
        <v>253500B</v>
      </c>
      <c r="S352" s="8" t="str">
        <f>IFERROR(VLOOKUP(R352,'UNSG Projects'!$C$8:$D$305,2,FALSE),0)</f>
        <v>PI Mains - Prescott</v>
      </c>
      <c r="T352" s="8" t="s">
        <v>374</v>
      </c>
      <c r="U352" s="11">
        <v>17261.400000000001</v>
      </c>
    </row>
    <row r="353" spans="1:21" ht="20.399999999999999" x14ac:dyDescent="0.3">
      <c r="A353" s="19">
        <v>202510</v>
      </c>
      <c r="B353" s="8" t="s">
        <v>7</v>
      </c>
      <c r="C353" s="8" t="s">
        <v>645</v>
      </c>
      <c r="D353" s="8" t="s">
        <v>62</v>
      </c>
      <c r="E353" s="8" t="s">
        <v>62</v>
      </c>
      <c r="F353" s="8" t="s">
        <v>61</v>
      </c>
      <c r="G353" s="8" t="s">
        <v>125</v>
      </c>
      <c r="H353" s="8" t="s">
        <v>727</v>
      </c>
      <c r="I353" s="8" t="s">
        <v>726</v>
      </c>
      <c r="J353" s="8" t="s">
        <v>732</v>
      </c>
      <c r="K353" s="8" t="s">
        <v>56</v>
      </c>
      <c r="L353" s="8" t="s">
        <v>55</v>
      </c>
      <c r="M353" s="18">
        <v>41641</v>
      </c>
      <c r="N353" s="18">
        <v>41641</v>
      </c>
      <c r="O353" s="8" t="s">
        <v>287</v>
      </c>
      <c r="P353" s="8" t="s">
        <v>20</v>
      </c>
      <c r="Q353" s="8" t="s">
        <v>731</v>
      </c>
      <c r="R353" s="8" t="str">
        <f t="shared" si="5"/>
        <v>252380B</v>
      </c>
      <c r="S353" s="8" t="str">
        <f>IFERROR(VLOOKUP(R353,'UNSG Projects'!$C$8:$D$305,2,FALSE),0)</f>
        <v>PI Service Repl- King</v>
      </c>
      <c r="T353" s="8" t="s">
        <v>730</v>
      </c>
      <c r="U353" s="11">
        <v>-88337</v>
      </c>
    </row>
    <row r="354" spans="1:21" ht="20.399999999999999" x14ac:dyDescent="0.3">
      <c r="A354" s="19">
        <v>202510</v>
      </c>
      <c r="B354" s="8" t="s">
        <v>7</v>
      </c>
      <c r="C354" s="8" t="s">
        <v>645</v>
      </c>
      <c r="D354" s="8" t="s">
        <v>62</v>
      </c>
      <c r="E354" s="8" t="s">
        <v>62</v>
      </c>
      <c r="F354" s="8" t="s">
        <v>61</v>
      </c>
      <c r="G354" s="8" t="s">
        <v>125</v>
      </c>
      <c r="H354" s="8" t="s">
        <v>727</v>
      </c>
      <c r="I354" s="8" t="s">
        <v>726</v>
      </c>
      <c r="J354" s="8" t="s">
        <v>57</v>
      </c>
      <c r="K354" s="8" t="s">
        <v>56</v>
      </c>
      <c r="L354" s="8" t="s">
        <v>55</v>
      </c>
      <c r="M354" s="18">
        <v>45658</v>
      </c>
      <c r="N354" s="18">
        <v>45741</v>
      </c>
      <c r="O354" s="8" t="s">
        <v>287</v>
      </c>
      <c r="P354" s="8" t="s">
        <v>20</v>
      </c>
      <c r="Q354" s="8" t="s">
        <v>305</v>
      </c>
      <c r="R354" s="8" t="str">
        <f t="shared" si="5"/>
        <v>251380A</v>
      </c>
      <c r="S354" s="8" t="str">
        <f>IFERROR(VLOOKUP(R354,'UNSG Projects'!$C$8:$D$305,2,FALSE),0)</f>
        <v>Services - Bl - Flag</v>
      </c>
      <c r="T354" s="8" t="s">
        <v>304</v>
      </c>
      <c r="U354" s="11">
        <v>62171.21</v>
      </c>
    </row>
    <row r="355" spans="1:21" ht="20.399999999999999" x14ac:dyDescent="0.3">
      <c r="A355" s="19">
        <v>202510</v>
      </c>
      <c r="B355" s="8" t="s">
        <v>7</v>
      </c>
      <c r="C355" s="8" t="s">
        <v>645</v>
      </c>
      <c r="D355" s="8" t="s">
        <v>62</v>
      </c>
      <c r="E355" s="8" t="s">
        <v>62</v>
      </c>
      <c r="F355" s="8" t="s">
        <v>61</v>
      </c>
      <c r="G355" s="8" t="s">
        <v>125</v>
      </c>
      <c r="H355" s="8" t="s">
        <v>727</v>
      </c>
      <c r="I355" s="8" t="s">
        <v>726</v>
      </c>
      <c r="J355" s="8" t="s">
        <v>57</v>
      </c>
      <c r="K355" s="8" t="s">
        <v>56</v>
      </c>
      <c r="L355" s="8" t="s">
        <v>55</v>
      </c>
      <c r="M355" s="18">
        <v>45658</v>
      </c>
      <c r="N355" s="18">
        <v>45741</v>
      </c>
      <c r="O355" s="8" t="s">
        <v>287</v>
      </c>
      <c r="P355" s="8" t="s">
        <v>20</v>
      </c>
      <c r="Q355" s="8" t="s">
        <v>319</v>
      </c>
      <c r="R355" s="8" t="str">
        <f t="shared" si="5"/>
        <v>251380R</v>
      </c>
      <c r="S355" s="8" t="str">
        <f>IFERROR(VLOOKUP(R355,'UNSG Projects'!$C$8:$D$305,2,FALSE),0)</f>
        <v>Service Repl - Flag</v>
      </c>
      <c r="T355" s="8" t="s">
        <v>318</v>
      </c>
      <c r="U355" s="11">
        <v>69059.19</v>
      </c>
    </row>
    <row r="356" spans="1:21" ht="20.399999999999999" x14ac:dyDescent="0.3">
      <c r="A356" s="19">
        <v>202510</v>
      </c>
      <c r="B356" s="8" t="s">
        <v>7</v>
      </c>
      <c r="C356" s="8" t="s">
        <v>645</v>
      </c>
      <c r="D356" s="8" t="s">
        <v>62</v>
      </c>
      <c r="E356" s="8" t="s">
        <v>62</v>
      </c>
      <c r="F356" s="8" t="s">
        <v>61</v>
      </c>
      <c r="G356" s="8" t="s">
        <v>125</v>
      </c>
      <c r="H356" s="8" t="s">
        <v>727</v>
      </c>
      <c r="I356" s="8" t="s">
        <v>726</v>
      </c>
      <c r="J356" s="8" t="s">
        <v>57</v>
      </c>
      <c r="K356" s="8" t="s">
        <v>56</v>
      </c>
      <c r="L356" s="8" t="s">
        <v>55</v>
      </c>
      <c r="M356" s="18">
        <v>45658</v>
      </c>
      <c r="N356" s="18">
        <v>45741</v>
      </c>
      <c r="O356" s="8" t="s">
        <v>287</v>
      </c>
      <c r="P356" s="8" t="s">
        <v>20</v>
      </c>
      <c r="Q356" s="8" t="s">
        <v>303</v>
      </c>
      <c r="R356" s="8" t="str">
        <f t="shared" si="5"/>
        <v>252380A</v>
      </c>
      <c r="S356" s="8" t="str">
        <f>IFERROR(VLOOKUP(R356,'UNSG Projects'!$C$8:$D$305,2,FALSE),0)</f>
        <v>Install Services - Bl - King</v>
      </c>
      <c r="T356" s="8" t="s">
        <v>302</v>
      </c>
      <c r="U356" s="11">
        <v>18730.22</v>
      </c>
    </row>
    <row r="357" spans="1:21" ht="20.399999999999999" x14ac:dyDescent="0.3">
      <c r="A357" s="19">
        <v>202510</v>
      </c>
      <c r="B357" s="8" t="s">
        <v>7</v>
      </c>
      <c r="C357" s="8" t="s">
        <v>645</v>
      </c>
      <c r="D357" s="8" t="s">
        <v>62</v>
      </c>
      <c r="E357" s="8" t="s">
        <v>62</v>
      </c>
      <c r="F357" s="8" t="s">
        <v>61</v>
      </c>
      <c r="G357" s="8" t="s">
        <v>125</v>
      </c>
      <c r="H357" s="8" t="s">
        <v>727</v>
      </c>
      <c r="I357" s="8" t="s">
        <v>726</v>
      </c>
      <c r="J357" s="8" t="s">
        <v>57</v>
      </c>
      <c r="K357" s="8" t="s">
        <v>56</v>
      </c>
      <c r="L357" s="8" t="s">
        <v>55</v>
      </c>
      <c r="M357" s="18">
        <v>45658</v>
      </c>
      <c r="N357" s="18">
        <v>45741</v>
      </c>
      <c r="O357" s="8" t="s">
        <v>287</v>
      </c>
      <c r="P357" s="8" t="s">
        <v>20</v>
      </c>
      <c r="Q357" s="8" t="s">
        <v>317</v>
      </c>
      <c r="R357" s="8" t="str">
        <f t="shared" si="5"/>
        <v>252380R</v>
      </c>
      <c r="S357" s="8" t="str">
        <f>IFERROR(VLOOKUP(R357,'UNSG Projects'!$C$8:$D$305,2,FALSE),0)</f>
        <v>Service Repl - King</v>
      </c>
      <c r="T357" s="8" t="s">
        <v>316</v>
      </c>
      <c r="U357" s="11">
        <v>23569.32</v>
      </c>
    </row>
    <row r="358" spans="1:21" ht="20.399999999999999" x14ac:dyDescent="0.3">
      <c r="A358" s="19">
        <v>202510</v>
      </c>
      <c r="B358" s="8" t="s">
        <v>7</v>
      </c>
      <c r="C358" s="8" t="s">
        <v>645</v>
      </c>
      <c r="D358" s="8" t="s">
        <v>62</v>
      </c>
      <c r="E358" s="8" t="s">
        <v>62</v>
      </c>
      <c r="F358" s="8" t="s">
        <v>61</v>
      </c>
      <c r="G358" s="8" t="s">
        <v>125</v>
      </c>
      <c r="H358" s="8" t="s">
        <v>727</v>
      </c>
      <c r="I358" s="8" t="s">
        <v>726</v>
      </c>
      <c r="J358" s="8" t="s">
        <v>57</v>
      </c>
      <c r="K358" s="8" t="s">
        <v>56</v>
      </c>
      <c r="L358" s="8" t="s">
        <v>55</v>
      </c>
      <c r="M358" s="18">
        <v>45658</v>
      </c>
      <c r="N358" s="18">
        <v>45741</v>
      </c>
      <c r="O358" s="8" t="s">
        <v>287</v>
      </c>
      <c r="P358" s="8" t="s">
        <v>20</v>
      </c>
      <c r="Q358" s="8" t="s">
        <v>301</v>
      </c>
      <c r="R358" s="8" t="str">
        <f t="shared" si="5"/>
        <v>252402S</v>
      </c>
      <c r="S358" s="8" t="str">
        <f>IFERROR(VLOOKUP(R358,'UNSG Projects'!$C$8:$D$305,2,FALSE),0)</f>
        <v>Drisco Pipe Replacement</v>
      </c>
      <c r="T358" s="8" t="s">
        <v>300</v>
      </c>
      <c r="U358" s="11">
        <v>67114.05</v>
      </c>
    </row>
    <row r="359" spans="1:21" ht="20.399999999999999" x14ac:dyDescent="0.3">
      <c r="A359" s="19">
        <v>202510</v>
      </c>
      <c r="B359" s="8" t="s">
        <v>7</v>
      </c>
      <c r="C359" s="8" t="s">
        <v>645</v>
      </c>
      <c r="D359" s="8" t="s">
        <v>62</v>
      </c>
      <c r="E359" s="8" t="s">
        <v>62</v>
      </c>
      <c r="F359" s="8" t="s">
        <v>61</v>
      </c>
      <c r="G359" s="8" t="s">
        <v>125</v>
      </c>
      <c r="H359" s="8" t="s">
        <v>727</v>
      </c>
      <c r="I359" s="8" t="s">
        <v>726</v>
      </c>
      <c r="J359" s="8" t="s">
        <v>57</v>
      </c>
      <c r="K359" s="8" t="s">
        <v>56</v>
      </c>
      <c r="L359" s="8" t="s">
        <v>55</v>
      </c>
      <c r="M359" s="18">
        <v>45658</v>
      </c>
      <c r="N359" s="18">
        <v>45741</v>
      </c>
      <c r="O359" s="8" t="s">
        <v>287</v>
      </c>
      <c r="P359" s="8" t="s">
        <v>20</v>
      </c>
      <c r="Q359" s="8" t="s">
        <v>299</v>
      </c>
      <c r="R359" s="8" t="str">
        <f t="shared" si="5"/>
        <v>253380A</v>
      </c>
      <c r="S359" s="8" t="str">
        <f>IFERROR(VLOOKUP(R359,'UNSG Projects'!$C$8:$D$305,2,FALSE),0)</f>
        <v>Services - Bl - Pres</v>
      </c>
      <c r="T359" s="8" t="s">
        <v>298</v>
      </c>
      <c r="U359" s="11">
        <v>87468.1</v>
      </c>
    </row>
    <row r="360" spans="1:21" ht="20.399999999999999" x14ac:dyDescent="0.3">
      <c r="A360" s="19">
        <v>202510</v>
      </c>
      <c r="B360" s="8" t="s">
        <v>7</v>
      </c>
      <c r="C360" s="8" t="s">
        <v>645</v>
      </c>
      <c r="D360" s="8" t="s">
        <v>62</v>
      </c>
      <c r="E360" s="8" t="s">
        <v>62</v>
      </c>
      <c r="F360" s="8" t="s">
        <v>61</v>
      </c>
      <c r="G360" s="8" t="s">
        <v>125</v>
      </c>
      <c r="H360" s="8" t="s">
        <v>727</v>
      </c>
      <c r="I360" s="8" t="s">
        <v>726</v>
      </c>
      <c r="J360" s="8" t="s">
        <v>57</v>
      </c>
      <c r="K360" s="8" t="s">
        <v>56</v>
      </c>
      <c r="L360" s="8" t="s">
        <v>55</v>
      </c>
      <c r="M360" s="18">
        <v>45658</v>
      </c>
      <c r="N360" s="18">
        <v>45741</v>
      </c>
      <c r="O360" s="8" t="s">
        <v>287</v>
      </c>
      <c r="P360" s="8" t="s">
        <v>20</v>
      </c>
      <c r="Q360" s="8" t="s">
        <v>315</v>
      </c>
      <c r="R360" s="8" t="str">
        <f t="shared" si="5"/>
        <v>253380R</v>
      </c>
      <c r="S360" s="8" t="str">
        <f>IFERROR(VLOOKUP(R360,'UNSG Projects'!$C$8:$D$305,2,FALSE),0)</f>
        <v>Service Repl - Pres</v>
      </c>
      <c r="T360" s="8" t="s">
        <v>314</v>
      </c>
      <c r="U360" s="11">
        <v>1740.17</v>
      </c>
    </row>
    <row r="361" spans="1:21" ht="20.399999999999999" x14ac:dyDescent="0.3">
      <c r="A361" s="19">
        <v>202510</v>
      </c>
      <c r="B361" s="8" t="s">
        <v>7</v>
      </c>
      <c r="C361" s="8" t="s">
        <v>645</v>
      </c>
      <c r="D361" s="8" t="s">
        <v>62</v>
      </c>
      <c r="E361" s="8" t="s">
        <v>62</v>
      </c>
      <c r="F361" s="8" t="s">
        <v>61</v>
      </c>
      <c r="G361" s="8" t="s">
        <v>125</v>
      </c>
      <c r="H361" s="8" t="s">
        <v>727</v>
      </c>
      <c r="I361" s="8" t="s">
        <v>726</v>
      </c>
      <c r="J361" s="8" t="s">
        <v>57</v>
      </c>
      <c r="K361" s="8" t="s">
        <v>56</v>
      </c>
      <c r="L361" s="8" t="s">
        <v>55</v>
      </c>
      <c r="M361" s="18">
        <v>45658</v>
      </c>
      <c r="N361" s="18">
        <v>45741</v>
      </c>
      <c r="O361" s="8" t="s">
        <v>287</v>
      </c>
      <c r="P361" s="8" t="s">
        <v>20</v>
      </c>
      <c r="Q361" s="8" t="s">
        <v>297</v>
      </c>
      <c r="R361" s="8" t="str">
        <f t="shared" si="5"/>
        <v>255380A</v>
      </c>
      <c r="S361" s="8" t="str">
        <f>IFERROR(VLOOKUP(R361,'UNSG Projects'!$C$8:$D$305,2,FALSE),0)</f>
        <v>Services - Bl - Verde</v>
      </c>
      <c r="T361" s="8" t="s">
        <v>296</v>
      </c>
      <c r="U361" s="11">
        <v>3059.82</v>
      </c>
    </row>
    <row r="362" spans="1:21" ht="20.399999999999999" x14ac:dyDescent="0.3">
      <c r="A362" s="19">
        <v>202510</v>
      </c>
      <c r="B362" s="8" t="s">
        <v>7</v>
      </c>
      <c r="C362" s="8" t="s">
        <v>645</v>
      </c>
      <c r="D362" s="8" t="s">
        <v>62</v>
      </c>
      <c r="E362" s="8" t="s">
        <v>62</v>
      </c>
      <c r="F362" s="8" t="s">
        <v>61</v>
      </c>
      <c r="G362" s="8" t="s">
        <v>125</v>
      </c>
      <c r="H362" s="8" t="s">
        <v>727</v>
      </c>
      <c r="I362" s="8" t="s">
        <v>726</v>
      </c>
      <c r="J362" s="8" t="s">
        <v>57</v>
      </c>
      <c r="K362" s="8" t="s">
        <v>56</v>
      </c>
      <c r="L362" s="8" t="s">
        <v>55</v>
      </c>
      <c r="M362" s="18">
        <v>45658</v>
      </c>
      <c r="N362" s="18">
        <v>45741</v>
      </c>
      <c r="O362" s="8" t="s">
        <v>287</v>
      </c>
      <c r="P362" s="8" t="s">
        <v>20</v>
      </c>
      <c r="Q362" s="8" t="s">
        <v>339</v>
      </c>
      <c r="R362" s="8" t="str">
        <f t="shared" si="5"/>
        <v>256380A</v>
      </c>
      <c r="S362" s="8" t="str">
        <f>IFERROR(VLOOKUP(R362,'UNSG Projects'!$C$8:$D$305,2,FALSE),0)</f>
        <v>Services - Bl - Nog</v>
      </c>
      <c r="T362" s="8" t="s">
        <v>338</v>
      </c>
      <c r="U362" s="11">
        <v>399.1</v>
      </c>
    </row>
    <row r="363" spans="1:21" ht="20.399999999999999" x14ac:dyDescent="0.3">
      <c r="A363" s="19">
        <v>202510</v>
      </c>
      <c r="B363" s="8" t="s">
        <v>7</v>
      </c>
      <c r="C363" s="8" t="s">
        <v>645</v>
      </c>
      <c r="D363" s="8" t="s">
        <v>62</v>
      </c>
      <c r="E363" s="8" t="s">
        <v>62</v>
      </c>
      <c r="F363" s="8" t="s">
        <v>61</v>
      </c>
      <c r="G363" s="8" t="s">
        <v>125</v>
      </c>
      <c r="H363" s="8" t="s">
        <v>727</v>
      </c>
      <c r="I363" s="8" t="s">
        <v>726</v>
      </c>
      <c r="J363" s="8" t="s">
        <v>57</v>
      </c>
      <c r="K363" s="8" t="s">
        <v>56</v>
      </c>
      <c r="L363" s="8" t="s">
        <v>55</v>
      </c>
      <c r="M363" s="18">
        <v>45658</v>
      </c>
      <c r="N363" s="18">
        <v>45741</v>
      </c>
      <c r="O363" s="8" t="s">
        <v>287</v>
      </c>
      <c r="P363" s="8" t="s">
        <v>20</v>
      </c>
      <c r="Q363" s="8" t="s">
        <v>313</v>
      </c>
      <c r="R363" s="8" t="str">
        <f t="shared" si="5"/>
        <v>256380R</v>
      </c>
      <c r="S363" s="8" t="str">
        <f>IFERROR(VLOOKUP(R363,'UNSG Projects'!$C$8:$D$305,2,FALSE),0)</f>
        <v>Service Repl - Santa Cruz</v>
      </c>
      <c r="T363" s="8" t="s">
        <v>312</v>
      </c>
      <c r="U363" s="11">
        <v>24599.18</v>
      </c>
    </row>
    <row r="364" spans="1:21" ht="20.399999999999999" x14ac:dyDescent="0.3">
      <c r="A364" s="19">
        <v>202510</v>
      </c>
      <c r="B364" s="8" t="s">
        <v>7</v>
      </c>
      <c r="C364" s="8" t="s">
        <v>645</v>
      </c>
      <c r="D364" s="8" t="s">
        <v>62</v>
      </c>
      <c r="E364" s="8" t="s">
        <v>62</v>
      </c>
      <c r="F364" s="8" t="s">
        <v>61</v>
      </c>
      <c r="G364" s="8" t="s">
        <v>125</v>
      </c>
      <c r="H364" s="8" t="s">
        <v>727</v>
      </c>
      <c r="I364" s="8" t="s">
        <v>726</v>
      </c>
      <c r="J364" s="8" t="s">
        <v>57</v>
      </c>
      <c r="K364" s="8" t="s">
        <v>56</v>
      </c>
      <c r="L364" s="8" t="s">
        <v>55</v>
      </c>
      <c r="M364" s="18">
        <v>45658</v>
      </c>
      <c r="N364" s="18">
        <v>45741</v>
      </c>
      <c r="O364" s="8" t="s">
        <v>287</v>
      </c>
      <c r="P364" s="8" t="s">
        <v>20</v>
      </c>
      <c r="Q364" s="8" t="s">
        <v>295</v>
      </c>
      <c r="R364" s="8" t="str">
        <f t="shared" si="5"/>
        <v>257380A</v>
      </c>
      <c r="S364" s="8" t="str">
        <f>IFERROR(VLOOKUP(R364,'UNSG Projects'!$C$8:$D$305,2,FALSE),0)</f>
        <v>Services - Bl - SL</v>
      </c>
      <c r="T364" s="8" t="s">
        <v>294</v>
      </c>
      <c r="U364" s="11">
        <v>13342.62</v>
      </c>
    </row>
    <row r="365" spans="1:21" ht="20.399999999999999" x14ac:dyDescent="0.3">
      <c r="A365" s="19">
        <v>202510</v>
      </c>
      <c r="B365" s="8" t="s">
        <v>7</v>
      </c>
      <c r="C365" s="8" t="s">
        <v>645</v>
      </c>
      <c r="D365" s="8" t="s">
        <v>62</v>
      </c>
      <c r="E365" s="8" t="s">
        <v>62</v>
      </c>
      <c r="F365" s="8" t="s">
        <v>61</v>
      </c>
      <c r="G365" s="8" t="s">
        <v>125</v>
      </c>
      <c r="H365" s="8" t="s">
        <v>727</v>
      </c>
      <c r="I365" s="8" t="s">
        <v>726</v>
      </c>
      <c r="J365" s="8" t="s">
        <v>57</v>
      </c>
      <c r="K365" s="8" t="s">
        <v>56</v>
      </c>
      <c r="L365" s="8" t="s">
        <v>55</v>
      </c>
      <c r="M365" s="18">
        <v>45658</v>
      </c>
      <c r="N365" s="18">
        <v>45741</v>
      </c>
      <c r="O365" s="8" t="s">
        <v>287</v>
      </c>
      <c r="P365" s="8" t="s">
        <v>20</v>
      </c>
      <c r="Q365" s="8" t="s">
        <v>387</v>
      </c>
      <c r="R365" s="8" t="str">
        <f t="shared" si="5"/>
        <v>251100A</v>
      </c>
      <c r="S365" s="8" t="str">
        <f>IFERROR(VLOOKUP(R365,'UNSG Projects'!$C$8:$D$305,2,FALSE),0)</f>
        <v>Mains - Blanket - Flag</v>
      </c>
      <c r="T365" s="8" t="s">
        <v>386</v>
      </c>
      <c r="U365" s="11">
        <v>2714.18</v>
      </c>
    </row>
    <row r="366" spans="1:21" ht="20.399999999999999" x14ac:dyDescent="0.3">
      <c r="A366" s="19">
        <v>202510</v>
      </c>
      <c r="B366" s="8" t="s">
        <v>7</v>
      </c>
      <c r="C366" s="8" t="s">
        <v>645</v>
      </c>
      <c r="D366" s="8" t="s">
        <v>62</v>
      </c>
      <c r="E366" s="8" t="s">
        <v>62</v>
      </c>
      <c r="F366" s="8" t="s">
        <v>61</v>
      </c>
      <c r="G366" s="8" t="s">
        <v>125</v>
      </c>
      <c r="H366" s="8" t="s">
        <v>727</v>
      </c>
      <c r="I366" s="8" t="s">
        <v>726</v>
      </c>
      <c r="J366" s="8" t="s">
        <v>57</v>
      </c>
      <c r="K366" s="8" t="s">
        <v>56</v>
      </c>
      <c r="L366" s="8" t="s">
        <v>55</v>
      </c>
      <c r="M366" s="18">
        <v>45658</v>
      </c>
      <c r="N366" s="18">
        <v>45741</v>
      </c>
      <c r="O366" s="8" t="s">
        <v>287</v>
      </c>
      <c r="P366" s="8" t="s">
        <v>20</v>
      </c>
      <c r="Q366" s="8" t="s">
        <v>391</v>
      </c>
      <c r="R366" s="8" t="str">
        <f t="shared" si="5"/>
        <v>251100A</v>
      </c>
      <c r="S366" s="8" t="str">
        <f>IFERROR(VLOOKUP(R366,'UNSG Projects'!$C$8:$D$305,2,FALSE),0)</f>
        <v>Mains - Blanket - Flag</v>
      </c>
      <c r="T366" s="8" t="s">
        <v>390</v>
      </c>
      <c r="U366" s="11">
        <v>13335.11</v>
      </c>
    </row>
    <row r="367" spans="1:21" ht="20.399999999999999" x14ac:dyDescent="0.3">
      <c r="A367" s="19">
        <v>202510</v>
      </c>
      <c r="B367" s="8" t="s">
        <v>7</v>
      </c>
      <c r="C367" s="8" t="s">
        <v>645</v>
      </c>
      <c r="D367" s="8" t="s">
        <v>62</v>
      </c>
      <c r="E367" s="8" t="s">
        <v>62</v>
      </c>
      <c r="F367" s="8" t="s">
        <v>61</v>
      </c>
      <c r="G367" s="8" t="s">
        <v>125</v>
      </c>
      <c r="H367" s="8" t="s">
        <v>727</v>
      </c>
      <c r="I367" s="8" t="s">
        <v>726</v>
      </c>
      <c r="J367" s="8" t="s">
        <v>57</v>
      </c>
      <c r="K367" s="8" t="s">
        <v>56</v>
      </c>
      <c r="L367" s="8" t="s">
        <v>55</v>
      </c>
      <c r="M367" s="18">
        <v>45658</v>
      </c>
      <c r="N367" s="18">
        <v>45741</v>
      </c>
      <c r="O367" s="8" t="s">
        <v>287</v>
      </c>
      <c r="P367" s="8" t="s">
        <v>20</v>
      </c>
      <c r="Q367" s="8" t="s">
        <v>371</v>
      </c>
      <c r="R367" s="8" t="str">
        <f t="shared" si="5"/>
        <v>252405S</v>
      </c>
      <c r="S367" s="8" t="str">
        <f>IFERROR(VLOOKUP(R367,'UNSG Projects'!$C$8:$D$305,2,FALSE),0)</f>
        <v>Services PVC Replacement LHC</v>
      </c>
      <c r="T367" s="8" t="s">
        <v>370</v>
      </c>
      <c r="U367" s="11">
        <v>-9.07</v>
      </c>
    </row>
    <row r="368" spans="1:21" ht="20.399999999999999" x14ac:dyDescent="0.3">
      <c r="A368" s="19">
        <v>202510</v>
      </c>
      <c r="B368" s="8" t="s">
        <v>7</v>
      </c>
      <c r="C368" s="8" t="s">
        <v>645</v>
      </c>
      <c r="D368" s="8" t="s">
        <v>62</v>
      </c>
      <c r="E368" s="8" t="s">
        <v>62</v>
      </c>
      <c r="F368" s="8" t="s">
        <v>61</v>
      </c>
      <c r="G368" s="8" t="s">
        <v>125</v>
      </c>
      <c r="H368" s="8" t="s">
        <v>727</v>
      </c>
      <c r="I368" s="8" t="s">
        <v>726</v>
      </c>
      <c r="J368" s="8" t="s">
        <v>57</v>
      </c>
      <c r="K368" s="8" t="s">
        <v>56</v>
      </c>
      <c r="L368" s="8" t="s">
        <v>55</v>
      </c>
      <c r="M368" s="18">
        <v>45658</v>
      </c>
      <c r="N368" s="18">
        <v>45741</v>
      </c>
      <c r="O368" s="8" t="s">
        <v>287</v>
      </c>
      <c r="P368" s="8" t="s">
        <v>20</v>
      </c>
      <c r="Q368" s="8" t="s">
        <v>293</v>
      </c>
      <c r="R368" s="8" t="str">
        <f t="shared" si="5"/>
        <v>252404S</v>
      </c>
      <c r="S368" s="8" t="str">
        <f>IFERROR(VLOOKUP(R368,'UNSG Projects'!$C$8:$D$305,2,FALSE),0)</f>
        <v>Main &amp; Services PVC Repl KNG</v>
      </c>
      <c r="T368" s="8" t="s">
        <v>292</v>
      </c>
      <c r="U368" s="11">
        <v>13343.16</v>
      </c>
    </row>
    <row r="369" spans="1:21" ht="20.399999999999999" x14ac:dyDescent="0.3">
      <c r="A369" s="19">
        <v>202510</v>
      </c>
      <c r="B369" s="8" t="s">
        <v>7</v>
      </c>
      <c r="C369" s="8" t="s">
        <v>645</v>
      </c>
      <c r="D369" s="8" t="s">
        <v>62</v>
      </c>
      <c r="E369" s="8" t="s">
        <v>62</v>
      </c>
      <c r="F369" s="8" t="s">
        <v>61</v>
      </c>
      <c r="G369" s="8" t="s">
        <v>125</v>
      </c>
      <c r="H369" s="8" t="s">
        <v>727</v>
      </c>
      <c r="I369" s="8" t="s">
        <v>726</v>
      </c>
      <c r="J369" s="8" t="s">
        <v>57</v>
      </c>
      <c r="K369" s="8" t="s">
        <v>56</v>
      </c>
      <c r="L369" s="8" t="s">
        <v>55</v>
      </c>
      <c r="M369" s="18">
        <v>45658</v>
      </c>
      <c r="N369" s="18">
        <v>45741</v>
      </c>
      <c r="O369" s="8" t="s">
        <v>287</v>
      </c>
      <c r="P369" s="8" t="s">
        <v>20</v>
      </c>
      <c r="Q369" s="8" t="s">
        <v>729</v>
      </c>
      <c r="R369" s="8" t="str">
        <f t="shared" si="5"/>
        <v>252406S</v>
      </c>
      <c r="S369" s="8" t="str">
        <f>IFERROR(VLOOKUP(R369,'UNSG Projects'!$C$8:$D$305,2,FALSE),0)</f>
        <v>Mains PVC Replacement KNG</v>
      </c>
      <c r="T369" s="8" t="s">
        <v>728</v>
      </c>
      <c r="U369" s="11">
        <v>0</v>
      </c>
    </row>
    <row r="370" spans="1:21" ht="20.399999999999999" x14ac:dyDescent="0.3">
      <c r="A370" s="19">
        <v>202510</v>
      </c>
      <c r="B370" s="8" t="s">
        <v>7</v>
      </c>
      <c r="C370" s="8" t="s">
        <v>645</v>
      </c>
      <c r="D370" s="8" t="s">
        <v>62</v>
      </c>
      <c r="E370" s="8" t="s">
        <v>62</v>
      </c>
      <c r="F370" s="8" t="s">
        <v>61</v>
      </c>
      <c r="G370" s="8" t="s">
        <v>125</v>
      </c>
      <c r="H370" s="8" t="s">
        <v>727</v>
      </c>
      <c r="I370" s="8" t="s">
        <v>726</v>
      </c>
      <c r="J370" s="8" t="s">
        <v>57</v>
      </c>
      <c r="K370" s="8" t="s">
        <v>56</v>
      </c>
      <c r="L370" s="8" t="s">
        <v>55</v>
      </c>
      <c r="M370" s="18">
        <v>45658</v>
      </c>
      <c r="N370" s="18">
        <v>45741</v>
      </c>
      <c r="O370" s="8" t="s">
        <v>287</v>
      </c>
      <c r="P370" s="8" t="s">
        <v>20</v>
      </c>
      <c r="Q370" s="8" t="s">
        <v>377</v>
      </c>
      <c r="R370" s="8" t="str">
        <f t="shared" si="5"/>
        <v>253100A</v>
      </c>
      <c r="S370" s="8" t="str">
        <f>IFERROR(VLOOKUP(R370,'UNSG Projects'!$C$8:$D$305,2,FALSE),0)</f>
        <v>Mains - Blanket - Pres</v>
      </c>
      <c r="T370" s="8" t="s">
        <v>376</v>
      </c>
      <c r="U370" s="11">
        <v>37078.17</v>
      </c>
    </row>
    <row r="371" spans="1:21" ht="20.399999999999999" x14ac:dyDescent="0.3">
      <c r="A371" s="19">
        <v>202510</v>
      </c>
      <c r="B371" s="8" t="s">
        <v>7</v>
      </c>
      <c r="C371" s="8" t="s">
        <v>645</v>
      </c>
      <c r="D371" s="8" t="s">
        <v>62</v>
      </c>
      <c r="E371" s="8" t="s">
        <v>62</v>
      </c>
      <c r="F371" s="8" t="s">
        <v>61</v>
      </c>
      <c r="G371" s="8" t="s">
        <v>125</v>
      </c>
      <c r="H371" s="8" t="s">
        <v>727</v>
      </c>
      <c r="I371" s="8" t="s">
        <v>726</v>
      </c>
      <c r="J371" s="8" t="s">
        <v>57</v>
      </c>
      <c r="K371" s="8" t="s">
        <v>56</v>
      </c>
      <c r="L371" s="8" t="s">
        <v>55</v>
      </c>
      <c r="M371" s="18">
        <v>45658</v>
      </c>
      <c r="N371" s="18">
        <v>45741</v>
      </c>
      <c r="O371" s="8" t="s">
        <v>287</v>
      </c>
      <c r="P371" s="8" t="s">
        <v>20</v>
      </c>
      <c r="Q371" s="8" t="s">
        <v>385</v>
      </c>
      <c r="R371" s="8" t="str">
        <f t="shared" si="5"/>
        <v>253100A</v>
      </c>
      <c r="S371" s="8" t="str">
        <f>IFERROR(VLOOKUP(R371,'UNSG Projects'!$C$8:$D$305,2,FALSE),0)</f>
        <v>Mains - Blanket - Pres</v>
      </c>
      <c r="T371" s="8" t="s">
        <v>384</v>
      </c>
      <c r="U371" s="11">
        <v>5741.41</v>
      </c>
    </row>
    <row r="372" spans="1:21" ht="20.399999999999999" x14ac:dyDescent="0.3">
      <c r="A372" s="19">
        <v>202510</v>
      </c>
      <c r="B372" s="8" t="s">
        <v>7</v>
      </c>
      <c r="C372" s="8" t="s">
        <v>645</v>
      </c>
      <c r="D372" s="8" t="s">
        <v>62</v>
      </c>
      <c r="E372" s="8" t="s">
        <v>62</v>
      </c>
      <c r="F372" s="8" t="s">
        <v>61</v>
      </c>
      <c r="G372" s="8" t="s">
        <v>125</v>
      </c>
      <c r="H372" s="8" t="s">
        <v>725</v>
      </c>
      <c r="I372" s="8" t="s">
        <v>724</v>
      </c>
      <c r="J372" s="8" t="s">
        <v>93</v>
      </c>
      <c r="K372" s="8" t="s">
        <v>56</v>
      </c>
      <c r="L372" s="8" t="s">
        <v>55</v>
      </c>
      <c r="M372" s="18">
        <v>45658</v>
      </c>
      <c r="N372" s="18">
        <v>45846</v>
      </c>
      <c r="O372" s="8" t="s">
        <v>287</v>
      </c>
      <c r="P372" s="8" t="s">
        <v>20</v>
      </c>
      <c r="Q372" s="8" t="s">
        <v>571</v>
      </c>
      <c r="R372" s="8" t="str">
        <f t="shared" si="5"/>
        <v>252100A</v>
      </c>
      <c r="S372" s="8" t="str">
        <f>IFERROR(VLOOKUP(R372,'UNSG Projects'!$C$8:$D$305,2,FALSE),0)</f>
        <v>Mains - Blanket - King</v>
      </c>
      <c r="T372" s="8" t="s">
        <v>570</v>
      </c>
      <c r="U372" s="11">
        <v>202.89</v>
      </c>
    </row>
    <row r="373" spans="1:21" ht="20.399999999999999" x14ac:dyDescent="0.3">
      <c r="A373" s="19">
        <v>202510</v>
      </c>
      <c r="B373" s="8" t="s">
        <v>7</v>
      </c>
      <c r="C373" s="8" t="s">
        <v>645</v>
      </c>
      <c r="D373" s="8" t="s">
        <v>62</v>
      </c>
      <c r="E373" s="8" t="s">
        <v>62</v>
      </c>
      <c r="F373" s="8" t="s">
        <v>61</v>
      </c>
      <c r="G373" s="8" t="s">
        <v>125</v>
      </c>
      <c r="H373" s="8" t="s">
        <v>725</v>
      </c>
      <c r="I373" s="8" t="s">
        <v>724</v>
      </c>
      <c r="J373" s="8" t="s">
        <v>57</v>
      </c>
      <c r="K373" s="8" t="s">
        <v>56</v>
      </c>
      <c r="L373" s="8" t="s">
        <v>55</v>
      </c>
      <c r="M373" s="18">
        <v>45658</v>
      </c>
      <c r="N373" s="18">
        <v>45846</v>
      </c>
      <c r="O373" s="8" t="s">
        <v>287</v>
      </c>
      <c r="P373" s="8" t="s">
        <v>20</v>
      </c>
      <c r="Q373" s="8" t="s">
        <v>305</v>
      </c>
      <c r="R373" s="8" t="str">
        <f t="shared" si="5"/>
        <v>251380A</v>
      </c>
      <c r="S373" s="8" t="str">
        <f>IFERROR(VLOOKUP(R373,'UNSG Projects'!$C$8:$D$305,2,FALSE),0)</f>
        <v>Services - Bl - Flag</v>
      </c>
      <c r="T373" s="8" t="s">
        <v>304</v>
      </c>
      <c r="U373" s="11">
        <v>138381.1</v>
      </c>
    </row>
    <row r="374" spans="1:21" ht="20.399999999999999" x14ac:dyDescent="0.3">
      <c r="A374" s="19">
        <v>202510</v>
      </c>
      <c r="B374" s="8" t="s">
        <v>7</v>
      </c>
      <c r="C374" s="8" t="s">
        <v>645</v>
      </c>
      <c r="D374" s="8" t="s">
        <v>62</v>
      </c>
      <c r="E374" s="8" t="s">
        <v>62</v>
      </c>
      <c r="F374" s="8" t="s">
        <v>61</v>
      </c>
      <c r="G374" s="8" t="s">
        <v>125</v>
      </c>
      <c r="H374" s="8" t="s">
        <v>725</v>
      </c>
      <c r="I374" s="8" t="s">
        <v>724</v>
      </c>
      <c r="J374" s="8" t="s">
        <v>57</v>
      </c>
      <c r="K374" s="8" t="s">
        <v>56</v>
      </c>
      <c r="L374" s="8" t="s">
        <v>55</v>
      </c>
      <c r="M374" s="18">
        <v>45658</v>
      </c>
      <c r="N374" s="18">
        <v>45846</v>
      </c>
      <c r="O374" s="8" t="s">
        <v>287</v>
      </c>
      <c r="P374" s="8" t="s">
        <v>20</v>
      </c>
      <c r="Q374" s="8" t="s">
        <v>319</v>
      </c>
      <c r="R374" s="8" t="str">
        <f t="shared" si="5"/>
        <v>251380R</v>
      </c>
      <c r="S374" s="8" t="str">
        <f>IFERROR(VLOOKUP(R374,'UNSG Projects'!$C$8:$D$305,2,FALSE),0)</f>
        <v>Service Repl - Flag</v>
      </c>
      <c r="T374" s="8" t="s">
        <v>318</v>
      </c>
      <c r="U374" s="11">
        <v>18357.5</v>
      </c>
    </row>
    <row r="375" spans="1:21" ht="20.399999999999999" x14ac:dyDescent="0.3">
      <c r="A375" s="19">
        <v>202510</v>
      </c>
      <c r="B375" s="8" t="s">
        <v>7</v>
      </c>
      <c r="C375" s="8" t="s">
        <v>645</v>
      </c>
      <c r="D375" s="8" t="s">
        <v>62</v>
      </c>
      <c r="E375" s="8" t="s">
        <v>62</v>
      </c>
      <c r="F375" s="8" t="s">
        <v>61</v>
      </c>
      <c r="G375" s="8" t="s">
        <v>125</v>
      </c>
      <c r="H375" s="8" t="s">
        <v>725</v>
      </c>
      <c r="I375" s="8" t="s">
        <v>724</v>
      </c>
      <c r="J375" s="8" t="s">
        <v>57</v>
      </c>
      <c r="K375" s="8" t="s">
        <v>56</v>
      </c>
      <c r="L375" s="8" t="s">
        <v>55</v>
      </c>
      <c r="M375" s="18">
        <v>45658</v>
      </c>
      <c r="N375" s="18">
        <v>45846</v>
      </c>
      <c r="O375" s="8" t="s">
        <v>287</v>
      </c>
      <c r="P375" s="8" t="s">
        <v>20</v>
      </c>
      <c r="Q375" s="8" t="s">
        <v>303</v>
      </c>
      <c r="R375" s="8" t="str">
        <f t="shared" si="5"/>
        <v>252380A</v>
      </c>
      <c r="S375" s="8" t="str">
        <f>IFERROR(VLOOKUP(R375,'UNSG Projects'!$C$8:$D$305,2,FALSE),0)</f>
        <v>Install Services - Bl - King</v>
      </c>
      <c r="T375" s="8" t="s">
        <v>302</v>
      </c>
      <c r="U375" s="11">
        <v>39801.699999999997</v>
      </c>
    </row>
    <row r="376" spans="1:21" ht="20.399999999999999" x14ac:dyDescent="0.3">
      <c r="A376" s="19">
        <v>202510</v>
      </c>
      <c r="B376" s="8" t="s">
        <v>7</v>
      </c>
      <c r="C376" s="8" t="s">
        <v>645</v>
      </c>
      <c r="D376" s="8" t="s">
        <v>62</v>
      </c>
      <c r="E376" s="8" t="s">
        <v>62</v>
      </c>
      <c r="F376" s="8" t="s">
        <v>61</v>
      </c>
      <c r="G376" s="8" t="s">
        <v>125</v>
      </c>
      <c r="H376" s="8" t="s">
        <v>725</v>
      </c>
      <c r="I376" s="8" t="s">
        <v>724</v>
      </c>
      <c r="J376" s="8" t="s">
        <v>57</v>
      </c>
      <c r="K376" s="8" t="s">
        <v>56</v>
      </c>
      <c r="L376" s="8" t="s">
        <v>55</v>
      </c>
      <c r="M376" s="18">
        <v>45658</v>
      </c>
      <c r="N376" s="18">
        <v>45846</v>
      </c>
      <c r="O376" s="8" t="s">
        <v>287</v>
      </c>
      <c r="P376" s="8" t="s">
        <v>20</v>
      </c>
      <c r="Q376" s="8" t="s">
        <v>317</v>
      </c>
      <c r="R376" s="8" t="str">
        <f t="shared" si="5"/>
        <v>252380R</v>
      </c>
      <c r="S376" s="8" t="str">
        <f>IFERROR(VLOOKUP(R376,'UNSG Projects'!$C$8:$D$305,2,FALSE),0)</f>
        <v>Service Repl - King</v>
      </c>
      <c r="T376" s="8" t="s">
        <v>316</v>
      </c>
      <c r="U376" s="11">
        <v>728.94</v>
      </c>
    </row>
    <row r="377" spans="1:21" ht="20.399999999999999" x14ac:dyDescent="0.3">
      <c r="A377" s="19">
        <v>202510</v>
      </c>
      <c r="B377" s="8" t="s">
        <v>7</v>
      </c>
      <c r="C377" s="8" t="s">
        <v>645</v>
      </c>
      <c r="D377" s="8" t="s">
        <v>62</v>
      </c>
      <c r="E377" s="8" t="s">
        <v>62</v>
      </c>
      <c r="F377" s="8" t="s">
        <v>61</v>
      </c>
      <c r="G377" s="8" t="s">
        <v>125</v>
      </c>
      <c r="H377" s="8" t="s">
        <v>725</v>
      </c>
      <c r="I377" s="8" t="s">
        <v>724</v>
      </c>
      <c r="J377" s="8" t="s">
        <v>57</v>
      </c>
      <c r="K377" s="8" t="s">
        <v>56</v>
      </c>
      <c r="L377" s="8" t="s">
        <v>55</v>
      </c>
      <c r="M377" s="18">
        <v>45658</v>
      </c>
      <c r="N377" s="18">
        <v>45846</v>
      </c>
      <c r="O377" s="8" t="s">
        <v>287</v>
      </c>
      <c r="P377" s="8" t="s">
        <v>20</v>
      </c>
      <c r="Q377" s="8" t="s">
        <v>299</v>
      </c>
      <c r="R377" s="8" t="str">
        <f t="shared" si="5"/>
        <v>253380A</v>
      </c>
      <c r="S377" s="8" t="str">
        <f>IFERROR(VLOOKUP(R377,'UNSG Projects'!$C$8:$D$305,2,FALSE),0)</f>
        <v>Services - Bl - Pres</v>
      </c>
      <c r="T377" s="8" t="s">
        <v>298</v>
      </c>
      <c r="U377" s="11">
        <v>131202.17000000001</v>
      </c>
    </row>
    <row r="378" spans="1:21" ht="20.399999999999999" x14ac:dyDescent="0.3">
      <c r="A378" s="19">
        <v>202510</v>
      </c>
      <c r="B378" s="8" t="s">
        <v>7</v>
      </c>
      <c r="C378" s="8" t="s">
        <v>645</v>
      </c>
      <c r="D378" s="8" t="s">
        <v>62</v>
      </c>
      <c r="E378" s="8" t="s">
        <v>62</v>
      </c>
      <c r="F378" s="8" t="s">
        <v>61</v>
      </c>
      <c r="G378" s="8" t="s">
        <v>125</v>
      </c>
      <c r="H378" s="8" t="s">
        <v>725</v>
      </c>
      <c r="I378" s="8" t="s">
        <v>724</v>
      </c>
      <c r="J378" s="8" t="s">
        <v>57</v>
      </c>
      <c r="K378" s="8" t="s">
        <v>56</v>
      </c>
      <c r="L378" s="8" t="s">
        <v>55</v>
      </c>
      <c r="M378" s="18">
        <v>45658</v>
      </c>
      <c r="N378" s="18">
        <v>45846</v>
      </c>
      <c r="O378" s="8" t="s">
        <v>287</v>
      </c>
      <c r="P378" s="8" t="s">
        <v>20</v>
      </c>
      <c r="Q378" s="8" t="s">
        <v>315</v>
      </c>
      <c r="R378" s="8" t="str">
        <f t="shared" si="5"/>
        <v>253380R</v>
      </c>
      <c r="S378" s="8" t="str">
        <f>IFERROR(VLOOKUP(R378,'UNSG Projects'!$C$8:$D$305,2,FALSE),0)</f>
        <v>Service Repl - Pres</v>
      </c>
      <c r="T378" s="8" t="s">
        <v>314</v>
      </c>
      <c r="U378" s="11">
        <v>7927.43</v>
      </c>
    </row>
    <row r="379" spans="1:21" ht="20.399999999999999" x14ac:dyDescent="0.3">
      <c r="A379" s="19">
        <v>202510</v>
      </c>
      <c r="B379" s="8" t="s">
        <v>7</v>
      </c>
      <c r="C379" s="8" t="s">
        <v>645</v>
      </c>
      <c r="D379" s="8" t="s">
        <v>62</v>
      </c>
      <c r="E379" s="8" t="s">
        <v>62</v>
      </c>
      <c r="F379" s="8" t="s">
        <v>61</v>
      </c>
      <c r="G379" s="8" t="s">
        <v>125</v>
      </c>
      <c r="H379" s="8" t="s">
        <v>725</v>
      </c>
      <c r="I379" s="8" t="s">
        <v>724</v>
      </c>
      <c r="J379" s="8" t="s">
        <v>57</v>
      </c>
      <c r="K379" s="8" t="s">
        <v>56</v>
      </c>
      <c r="L379" s="8" t="s">
        <v>55</v>
      </c>
      <c r="M379" s="18">
        <v>45658</v>
      </c>
      <c r="N379" s="18">
        <v>45846</v>
      </c>
      <c r="O379" s="8" t="s">
        <v>287</v>
      </c>
      <c r="P379" s="8" t="s">
        <v>20</v>
      </c>
      <c r="Q379" s="8" t="s">
        <v>297</v>
      </c>
      <c r="R379" s="8" t="str">
        <f t="shared" si="5"/>
        <v>255380A</v>
      </c>
      <c r="S379" s="8" t="str">
        <f>IFERROR(VLOOKUP(R379,'UNSG Projects'!$C$8:$D$305,2,FALSE),0)</f>
        <v>Services - Bl - Verde</v>
      </c>
      <c r="T379" s="8" t="s">
        <v>296</v>
      </c>
      <c r="U379" s="11">
        <v>40652.07</v>
      </c>
    </row>
    <row r="380" spans="1:21" ht="20.399999999999999" x14ac:dyDescent="0.3">
      <c r="A380" s="19">
        <v>202510</v>
      </c>
      <c r="B380" s="8" t="s">
        <v>7</v>
      </c>
      <c r="C380" s="8" t="s">
        <v>645</v>
      </c>
      <c r="D380" s="8" t="s">
        <v>62</v>
      </c>
      <c r="E380" s="8" t="s">
        <v>62</v>
      </c>
      <c r="F380" s="8" t="s">
        <v>61</v>
      </c>
      <c r="G380" s="8" t="s">
        <v>125</v>
      </c>
      <c r="H380" s="8" t="s">
        <v>725</v>
      </c>
      <c r="I380" s="8" t="s">
        <v>724</v>
      </c>
      <c r="J380" s="8" t="s">
        <v>57</v>
      </c>
      <c r="K380" s="8" t="s">
        <v>56</v>
      </c>
      <c r="L380" s="8" t="s">
        <v>55</v>
      </c>
      <c r="M380" s="18">
        <v>45658</v>
      </c>
      <c r="N380" s="18">
        <v>45846</v>
      </c>
      <c r="O380" s="8" t="s">
        <v>287</v>
      </c>
      <c r="P380" s="8" t="s">
        <v>20</v>
      </c>
      <c r="Q380" s="8" t="s">
        <v>339</v>
      </c>
      <c r="R380" s="8" t="str">
        <f t="shared" si="5"/>
        <v>256380A</v>
      </c>
      <c r="S380" s="8" t="str">
        <f>IFERROR(VLOOKUP(R380,'UNSG Projects'!$C$8:$D$305,2,FALSE),0)</f>
        <v>Services - Bl - Nog</v>
      </c>
      <c r="T380" s="8" t="s">
        <v>338</v>
      </c>
      <c r="U380" s="11">
        <v>2671.09</v>
      </c>
    </row>
    <row r="381" spans="1:21" ht="20.399999999999999" x14ac:dyDescent="0.3">
      <c r="A381" s="19">
        <v>202510</v>
      </c>
      <c r="B381" s="8" t="s">
        <v>7</v>
      </c>
      <c r="C381" s="8" t="s">
        <v>645</v>
      </c>
      <c r="D381" s="8" t="s">
        <v>62</v>
      </c>
      <c r="E381" s="8" t="s">
        <v>62</v>
      </c>
      <c r="F381" s="8" t="s">
        <v>61</v>
      </c>
      <c r="G381" s="8" t="s">
        <v>125</v>
      </c>
      <c r="H381" s="8" t="s">
        <v>725</v>
      </c>
      <c r="I381" s="8" t="s">
        <v>724</v>
      </c>
      <c r="J381" s="8" t="s">
        <v>57</v>
      </c>
      <c r="K381" s="8" t="s">
        <v>56</v>
      </c>
      <c r="L381" s="8" t="s">
        <v>55</v>
      </c>
      <c r="M381" s="18">
        <v>45658</v>
      </c>
      <c r="N381" s="18">
        <v>45846</v>
      </c>
      <c r="O381" s="8" t="s">
        <v>287</v>
      </c>
      <c r="P381" s="8" t="s">
        <v>20</v>
      </c>
      <c r="Q381" s="8" t="s">
        <v>313</v>
      </c>
      <c r="R381" s="8" t="str">
        <f t="shared" si="5"/>
        <v>256380R</v>
      </c>
      <c r="S381" s="8" t="str">
        <f>IFERROR(VLOOKUP(R381,'UNSG Projects'!$C$8:$D$305,2,FALSE),0)</f>
        <v>Service Repl - Santa Cruz</v>
      </c>
      <c r="T381" s="8" t="s">
        <v>312</v>
      </c>
      <c r="U381" s="11">
        <v>40135.46</v>
      </c>
    </row>
    <row r="382" spans="1:21" ht="20.399999999999999" x14ac:dyDescent="0.3">
      <c r="A382" s="19">
        <v>202510</v>
      </c>
      <c r="B382" s="8" t="s">
        <v>7</v>
      </c>
      <c r="C382" s="8" t="s">
        <v>645</v>
      </c>
      <c r="D382" s="8" t="s">
        <v>62</v>
      </c>
      <c r="E382" s="8" t="s">
        <v>62</v>
      </c>
      <c r="F382" s="8" t="s">
        <v>61</v>
      </c>
      <c r="G382" s="8" t="s">
        <v>125</v>
      </c>
      <c r="H382" s="8" t="s">
        <v>725</v>
      </c>
      <c r="I382" s="8" t="s">
        <v>724</v>
      </c>
      <c r="J382" s="8" t="s">
        <v>57</v>
      </c>
      <c r="K382" s="8" t="s">
        <v>56</v>
      </c>
      <c r="L382" s="8" t="s">
        <v>55</v>
      </c>
      <c r="M382" s="18">
        <v>45658</v>
      </c>
      <c r="N382" s="18">
        <v>45846</v>
      </c>
      <c r="O382" s="8" t="s">
        <v>287</v>
      </c>
      <c r="P382" s="8" t="s">
        <v>20</v>
      </c>
      <c r="Q382" s="8" t="s">
        <v>295</v>
      </c>
      <c r="R382" s="8" t="str">
        <f t="shared" si="5"/>
        <v>257380A</v>
      </c>
      <c r="S382" s="8" t="str">
        <f>IFERROR(VLOOKUP(R382,'UNSG Projects'!$C$8:$D$305,2,FALSE),0)</f>
        <v>Services - Bl - SL</v>
      </c>
      <c r="T382" s="8" t="s">
        <v>294</v>
      </c>
      <c r="U382" s="11">
        <v>18425.509999999998</v>
      </c>
    </row>
    <row r="383" spans="1:21" ht="20.399999999999999" x14ac:dyDescent="0.3">
      <c r="A383" s="19">
        <v>202511</v>
      </c>
      <c r="B383" s="8" t="s">
        <v>7</v>
      </c>
      <c r="C383" s="8" t="s">
        <v>645</v>
      </c>
      <c r="D383" s="8" t="s">
        <v>62</v>
      </c>
      <c r="E383" s="8" t="s">
        <v>62</v>
      </c>
      <c r="F383" s="8" t="s">
        <v>61</v>
      </c>
      <c r="G383" s="8" t="s">
        <v>125</v>
      </c>
      <c r="H383" s="8" t="s">
        <v>727</v>
      </c>
      <c r="I383" s="8" t="s">
        <v>726</v>
      </c>
      <c r="J383" s="8" t="s">
        <v>93</v>
      </c>
      <c r="K383" s="8" t="s">
        <v>56</v>
      </c>
      <c r="L383" s="8" t="s">
        <v>55</v>
      </c>
      <c r="M383" s="18">
        <v>45658</v>
      </c>
      <c r="N383" s="18">
        <v>45741</v>
      </c>
      <c r="O383" s="8" t="s">
        <v>287</v>
      </c>
      <c r="P383" s="8" t="s">
        <v>20</v>
      </c>
      <c r="Q383" s="8" t="s">
        <v>381</v>
      </c>
      <c r="R383" s="8" t="str">
        <f t="shared" si="5"/>
        <v>252100A</v>
      </c>
      <c r="S383" s="8" t="str">
        <f>IFERROR(VLOOKUP(R383,'UNSG Projects'!$C$8:$D$305,2,FALSE),0)</f>
        <v>Mains - Blanket - King</v>
      </c>
      <c r="T383" s="8" t="s">
        <v>380</v>
      </c>
      <c r="U383" s="11">
        <v>125.72</v>
      </c>
    </row>
    <row r="384" spans="1:21" ht="20.399999999999999" x14ac:dyDescent="0.3">
      <c r="A384" s="19">
        <v>202511</v>
      </c>
      <c r="B384" s="8" t="s">
        <v>7</v>
      </c>
      <c r="C384" s="8" t="s">
        <v>645</v>
      </c>
      <c r="D384" s="8" t="s">
        <v>62</v>
      </c>
      <c r="E384" s="8" t="s">
        <v>62</v>
      </c>
      <c r="F384" s="8" t="s">
        <v>61</v>
      </c>
      <c r="G384" s="8" t="s">
        <v>125</v>
      </c>
      <c r="H384" s="8" t="s">
        <v>727</v>
      </c>
      <c r="I384" s="8" t="s">
        <v>726</v>
      </c>
      <c r="J384" s="8" t="s">
        <v>57</v>
      </c>
      <c r="K384" s="8" t="s">
        <v>56</v>
      </c>
      <c r="L384" s="8" t="s">
        <v>55</v>
      </c>
      <c r="M384" s="18">
        <v>45658</v>
      </c>
      <c r="N384" s="18">
        <v>45741</v>
      </c>
      <c r="O384" s="8" t="s">
        <v>287</v>
      </c>
      <c r="P384" s="8" t="s">
        <v>20</v>
      </c>
      <c r="Q384" s="8" t="s">
        <v>305</v>
      </c>
      <c r="R384" s="8" t="str">
        <f t="shared" si="5"/>
        <v>251380A</v>
      </c>
      <c r="S384" s="8" t="str">
        <f>IFERROR(VLOOKUP(R384,'UNSG Projects'!$C$8:$D$305,2,FALSE),0)</f>
        <v>Services - Bl - Flag</v>
      </c>
      <c r="T384" s="8" t="s">
        <v>304</v>
      </c>
      <c r="U384" s="11">
        <v>52319.11</v>
      </c>
    </row>
    <row r="385" spans="1:21" ht="20.399999999999999" x14ac:dyDescent="0.3">
      <c r="A385" s="19">
        <v>202511</v>
      </c>
      <c r="B385" s="8" t="s">
        <v>7</v>
      </c>
      <c r="C385" s="8" t="s">
        <v>645</v>
      </c>
      <c r="D385" s="8" t="s">
        <v>62</v>
      </c>
      <c r="E385" s="8" t="s">
        <v>62</v>
      </c>
      <c r="F385" s="8" t="s">
        <v>61</v>
      </c>
      <c r="G385" s="8" t="s">
        <v>125</v>
      </c>
      <c r="H385" s="8" t="s">
        <v>727</v>
      </c>
      <c r="I385" s="8" t="s">
        <v>726</v>
      </c>
      <c r="J385" s="8" t="s">
        <v>57</v>
      </c>
      <c r="K385" s="8" t="s">
        <v>56</v>
      </c>
      <c r="L385" s="8" t="s">
        <v>55</v>
      </c>
      <c r="M385" s="18">
        <v>45658</v>
      </c>
      <c r="N385" s="18">
        <v>45741</v>
      </c>
      <c r="O385" s="8" t="s">
        <v>287</v>
      </c>
      <c r="P385" s="8" t="s">
        <v>20</v>
      </c>
      <c r="Q385" s="8" t="s">
        <v>303</v>
      </c>
      <c r="R385" s="8" t="str">
        <f t="shared" si="5"/>
        <v>252380A</v>
      </c>
      <c r="S385" s="8" t="str">
        <f>IFERROR(VLOOKUP(R385,'UNSG Projects'!$C$8:$D$305,2,FALSE),0)</f>
        <v>Install Services - Bl - King</v>
      </c>
      <c r="T385" s="8" t="s">
        <v>302</v>
      </c>
      <c r="U385" s="11">
        <v>25299.61</v>
      </c>
    </row>
    <row r="386" spans="1:21" ht="20.399999999999999" x14ac:dyDescent="0.3">
      <c r="A386" s="19">
        <v>202511</v>
      </c>
      <c r="B386" s="8" t="s">
        <v>7</v>
      </c>
      <c r="C386" s="8" t="s">
        <v>645</v>
      </c>
      <c r="D386" s="8" t="s">
        <v>62</v>
      </c>
      <c r="E386" s="8" t="s">
        <v>62</v>
      </c>
      <c r="F386" s="8" t="s">
        <v>61</v>
      </c>
      <c r="G386" s="8" t="s">
        <v>125</v>
      </c>
      <c r="H386" s="8" t="s">
        <v>727</v>
      </c>
      <c r="I386" s="8" t="s">
        <v>726</v>
      </c>
      <c r="J386" s="8" t="s">
        <v>57</v>
      </c>
      <c r="K386" s="8" t="s">
        <v>56</v>
      </c>
      <c r="L386" s="8" t="s">
        <v>55</v>
      </c>
      <c r="M386" s="18">
        <v>45658</v>
      </c>
      <c r="N386" s="18">
        <v>45741</v>
      </c>
      <c r="O386" s="8" t="s">
        <v>287</v>
      </c>
      <c r="P386" s="8" t="s">
        <v>20</v>
      </c>
      <c r="Q386" s="8" t="s">
        <v>299</v>
      </c>
      <c r="R386" s="8" t="str">
        <f t="shared" si="5"/>
        <v>253380A</v>
      </c>
      <c r="S386" s="8" t="str">
        <f>IFERROR(VLOOKUP(R386,'UNSG Projects'!$C$8:$D$305,2,FALSE),0)</f>
        <v>Services - Bl - Pres</v>
      </c>
      <c r="T386" s="8" t="s">
        <v>298</v>
      </c>
      <c r="U386" s="11">
        <v>133944.35999999999</v>
      </c>
    </row>
    <row r="387" spans="1:21" ht="20.399999999999999" x14ac:dyDescent="0.3">
      <c r="A387" s="19">
        <v>202511</v>
      </c>
      <c r="B387" s="8" t="s">
        <v>7</v>
      </c>
      <c r="C387" s="8" t="s">
        <v>645</v>
      </c>
      <c r="D387" s="8" t="s">
        <v>62</v>
      </c>
      <c r="E387" s="8" t="s">
        <v>62</v>
      </c>
      <c r="F387" s="8" t="s">
        <v>61</v>
      </c>
      <c r="G387" s="8" t="s">
        <v>125</v>
      </c>
      <c r="H387" s="8" t="s">
        <v>727</v>
      </c>
      <c r="I387" s="8" t="s">
        <v>726</v>
      </c>
      <c r="J387" s="8" t="s">
        <v>57</v>
      </c>
      <c r="K387" s="8" t="s">
        <v>56</v>
      </c>
      <c r="L387" s="8" t="s">
        <v>55</v>
      </c>
      <c r="M387" s="18">
        <v>45658</v>
      </c>
      <c r="N387" s="18">
        <v>45741</v>
      </c>
      <c r="O387" s="8" t="s">
        <v>287</v>
      </c>
      <c r="P387" s="8" t="s">
        <v>20</v>
      </c>
      <c r="Q387" s="8" t="s">
        <v>297</v>
      </c>
      <c r="R387" s="8" t="str">
        <f t="shared" si="5"/>
        <v>255380A</v>
      </c>
      <c r="S387" s="8" t="str">
        <f>IFERROR(VLOOKUP(R387,'UNSG Projects'!$C$8:$D$305,2,FALSE),0)</f>
        <v>Services - Bl - Verde</v>
      </c>
      <c r="T387" s="8" t="s">
        <v>296</v>
      </c>
      <c r="U387" s="11">
        <v>4190.57</v>
      </c>
    </row>
    <row r="388" spans="1:21" ht="20.399999999999999" x14ac:dyDescent="0.3">
      <c r="A388" s="19">
        <v>202511</v>
      </c>
      <c r="B388" s="8" t="s">
        <v>7</v>
      </c>
      <c r="C388" s="8" t="s">
        <v>645</v>
      </c>
      <c r="D388" s="8" t="s">
        <v>62</v>
      </c>
      <c r="E388" s="8" t="s">
        <v>62</v>
      </c>
      <c r="F388" s="8" t="s">
        <v>61</v>
      </c>
      <c r="G388" s="8" t="s">
        <v>125</v>
      </c>
      <c r="H388" s="8" t="s">
        <v>727</v>
      </c>
      <c r="I388" s="8" t="s">
        <v>726</v>
      </c>
      <c r="J388" s="8" t="s">
        <v>57</v>
      </c>
      <c r="K388" s="8" t="s">
        <v>56</v>
      </c>
      <c r="L388" s="8" t="s">
        <v>55</v>
      </c>
      <c r="M388" s="18">
        <v>45658</v>
      </c>
      <c r="N388" s="18">
        <v>45741</v>
      </c>
      <c r="O388" s="8" t="s">
        <v>287</v>
      </c>
      <c r="P388" s="8" t="s">
        <v>20</v>
      </c>
      <c r="Q388" s="8" t="s">
        <v>339</v>
      </c>
      <c r="R388" s="8" t="str">
        <f t="shared" si="5"/>
        <v>256380A</v>
      </c>
      <c r="S388" s="8" t="str">
        <f>IFERROR(VLOOKUP(R388,'UNSG Projects'!$C$8:$D$305,2,FALSE),0)</f>
        <v>Services - Bl - Nog</v>
      </c>
      <c r="T388" s="8" t="s">
        <v>338</v>
      </c>
      <c r="U388" s="11">
        <v>445.12</v>
      </c>
    </row>
    <row r="389" spans="1:21" ht="20.399999999999999" x14ac:dyDescent="0.3">
      <c r="A389" s="19">
        <v>202511</v>
      </c>
      <c r="B389" s="8" t="s">
        <v>7</v>
      </c>
      <c r="C389" s="8" t="s">
        <v>645</v>
      </c>
      <c r="D389" s="8" t="s">
        <v>62</v>
      </c>
      <c r="E389" s="8" t="s">
        <v>62</v>
      </c>
      <c r="F389" s="8" t="s">
        <v>61</v>
      </c>
      <c r="G389" s="8" t="s">
        <v>125</v>
      </c>
      <c r="H389" s="8" t="s">
        <v>727</v>
      </c>
      <c r="I389" s="8" t="s">
        <v>726</v>
      </c>
      <c r="J389" s="8" t="s">
        <v>57</v>
      </c>
      <c r="K389" s="8" t="s">
        <v>56</v>
      </c>
      <c r="L389" s="8" t="s">
        <v>55</v>
      </c>
      <c r="M389" s="18">
        <v>45658</v>
      </c>
      <c r="N389" s="18">
        <v>45741</v>
      </c>
      <c r="O389" s="8" t="s">
        <v>287</v>
      </c>
      <c r="P389" s="8" t="s">
        <v>20</v>
      </c>
      <c r="Q389" s="8" t="s">
        <v>295</v>
      </c>
      <c r="R389" s="8" t="str">
        <f t="shared" si="5"/>
        <v>257380A</v>
      </c>
      <c r="S389" s="8" t="str">
        <f>IFERROR(VLOOKUP(R389,'UNSG Projects'!$C$8:$D$305,2,FALSE),0)</f>
        <v>Services - Bl - SL</v>
      </c>
      <c r="T389" s="8" t="s">
        <v>294</v>
      </c>
      <c r="U389" s="11">
        <v>14040.03</v>
      </c>
    </row>
    <row r="390" spans="1:21" ht="20.399999999999999" x14ac:dyDescent="0.3">
      <c r="A390" s="19">
        <v>202511</v>
      </c>
      <c r="B390" s="8" t="s">
        <v>7</v>
      </c>
      <c r="C390" s="8" t="s">
        <v>645</v>
      </c>
      <c r="D390" s="8" t="s">
        <v>62</v>
      </c>
      <c r="E390" s="8" t="s">
        <v>62</v>
      </c>
      <c r="F390" s="8" t="s">
        <v>61</v>
      </c>
      <c r="G390" s="8" t="s">
        <v>125</v>
      </c>
      <c r="H390" s="8" t="s">
        <v>727</v>
      </c>
      <c r="I390" s="8" t="s">
        <v>726</v>
      </c>
      <c r="J390" s="8" t="s">
        <v>57</v>
      </c>
      <c r="K390" s="8" t="s">
        <v>56</v>
      </c>
      <c r="L390" s="8" t="s">
        <v>55</v>
      </c>
      <c r="M390" s="18">
        <v>45658</v>
      </c>
      <c r="N390" s="18">
        <v>45741</v>
      </c>
      <c r="O390" s="8" t="s">
        <v>287</v>
      </c>
      <c r="P390" s="8" t="s">
        <v>20</v>
      </c>
      <c r="Q390" s="8" t="s">
        <v>293</v>
      </c>
      <c r="R390" s="8" t="str">
        <f t="shared" si="5"/>
        <v>252404S</v>
      </c>
      <c r="S390" s="8" t="str">
        <f>IFERROR(VLOOKUP(R390,'UNSG Projects'!$C$8:$D$305,2,FALSE),0)</f>
        <v>Main &amp; Services PVC Repl KNG</v>
      </c>
      <c r="T390" s="8" t="s">
        <v>292</v>
      </c>
      <c r="U390" s="11">
        <v>44334.720000000001</v>
      </c>
    </row>
    <row r="391" spans="1:21" ht="20.399999999999999" x14ac:dyDescent="0.3">
      <c r="A391" s="19">
        <v>202511</v>
      </c>
      <c r="B391" s="8" t="s">
        <v>7</v>
      </c>
      <c r="C391" s="8" t="s">
        <v>645</v>
      </c>
      <c r="D391" s="8" t="s">
        <v>62</v>
      </c>
      <c r="E391" s="8" t="s">
        <v>62</v>
      </c>
      <c r="F391" s="8" t="s">
        <v>61</v>
      </c>
      <c r="G391" s="8" t="s">
        <v>125</v>
      </c>
      <c r="H391" s="8" t="s">
        <v>727</v>
      </c>
      <c r="I391" s="8" t="s">
        <v>726</v>
      </c>
      <c r="J391" s="8" t="s">
        <v>57</v>
      </c>
      <c r="K391" s="8" t="s">
        <v>56</v>
      </c>
      <c r="L391" s="8" t="s">
        <v>55</v>
      </c>
      <c r="M391" s="18">
        <v>45658</v>
      </c>
      <c r="N391" s="18">
        <v>45741</v>
      </c>
      <c r="O391" s="8" t="s">
        <v>287</v>
      </c>
      <c r="P391" s="8" t="s">
        <v>20</v>
      </c>
      <c r="Q391" s="8" t="s">
        <v>381</v>
      </c>
      <c r="R391" s="8" t="str">
        <f t="shared" si="5"/>
        <v>252100A</v>
      </c>
      <c r="S391" s="8" t="str">
        <f>IFERROR(VLOOKUP(R391,'UNSG Projects'!$C$8:$D$305,2,FALSE),0)</f>
        <v>Mains - Blanket - King</v>
      </c>
      <c r="T391" s="8" t="s">
        <v>380</v>
      </c>
      <c r="U391" s="11">
        <v>13200.14</v>
      </c>
    </row>
    <row r="392" spans="1:21" ht="20.399999999999999" x14ac:dyDescent="0.3">
      <c r="A392" s="19">
        <v>202511</v>
      </c>
      <c r="B392" s="8" t="s">
        <v>7</v>
      </c>
      <c r="C392" s="8" t="s">
        <v>645</v>
      </c>
      <c r="D392" s="8" t="s">
        <v>62</v>
      </c>
      <c r="E392" s="8" t="s">
        <v>62</v>
      </c>
      <c r="F392" s="8" t="s">
        <v>61</v>
      </c>
      <c r="G392" s="8" t="s">
        <v>125</v>
      </c>
      <c r="H392" s="8" t="s">
        <v>727</v>
      </c>
      <c r="I392" s="8" t="s">
        <v>726</v>
      </c>
      <c r="J392" s="8" t="s">
        <v>57</v>
      </c>
      <c r="K392" s="8" t="s">
        <v>56</v>
      </c>
      <c r="L392" s="8" t="s">
        <v>55</v>
      </c>
      <c r="M392" s="18">
        <v>45658</v>
      </c>
      <c r="N392" s="18">
        <v>45741</v>
      </c>
      <c r="O392" s="8" t="s">
        <v>287</v>
      </c>
      <c r="P392" s="8" t="s">
        <v>20</v>
      </c>
      <c r="Q392" s="8" t="s">
        <v>383</v>
      </c>
      <c r="R392" s="8" t="str">
        <f t="shared" si="5"/>
        <v>253100A</v>
      </c>
      <c r="S392" s="8" t="str">
        <f>IFERROR(VLOOKUP(R392,'UNSG Projects'!$C$8:$D$305,2,FALSE),0)</f>
        <v>Mains - Blanket - Pres</v>
      </c>
      <c r="T392" s="8" t="s">
        <v>382</v>
      </c>
      <c r="U392" s="11">
        <v>8044</v>
      </c>
    </row>
    <row r="393" spans="1:21" ht="20.399999999999999" x14ac:dyDescent="0.3">
      <c r="A393" s="19">
        <v>202511</v>
      </c>
      <c r="B393" s="8" t="s">
        <v>7</v>
      </c>
      <c r="C393" s="8" t="s">
        <v>645</v>
      </c>
      <c r="D393" s="8" t="s">
        <v>62</v>
      </c>
      <c r="E393" s="8" t="s">
        <v>62</v>
      </c>
      <c r="F393" s="8" t="s">
        <v>61</v>
      </c>
      <c r="G393" s="8" t="s">
        <v>125</v>
      </c>
      <c r="H393" s="8" t="s">
        <v>725</v>
      </c>
      <c r="I393" s="8" t="s">
        <v>724</v>
      </c>
      <c r="J393" s="8" t="s">
        <v>93</v>
      </c>
      <c r="K393" s="8" t="s">
        <v>56</v>
      </c>
      <c r="L393" s="8" t="s">
        <v>55</v>
      </c>
      <c r="M393" s="18">
        <v>45658</v>
      </c>
      <c r="N393" s="18">
        <v>45846</v>
      </c>
      <c r="O393" s="8" t="s">
        <v>287</v>
      </c>
      <c r="P393" s="8" t="s">
        <v>20</v>
      </c>
      <c r="Q393" s="8" t="s">
        <v>571</v>
      </c>
      <c r="R393" s="8" t="str">
        <f t="shared" si="5"/>
        <v>252100A</v>
      </c>
      <c r="S393" s="8" t="str">
        <f>IFERROR(VLOOKUP(R393,'UNSG Projects'!$C$8:$D$305,2,FALSE),0)</f>
        <v>Mains - Blanket - King</v>
      </c>
      <c r="T393" s="8" t="s">
        <v>570</v>
      </c>
      <c r="U393" s="11">
        <v>1.0900000000000001</v>
      </c>
    </row>
    <row r="394" spans="1:21" ht="20.399999999999999" x14ac:dyDescent="0.3">
      <c r="A394" s="19">
        <v>202511</v>
      </c>
      <c r="B394" s="8" t="s">
        <v>7</v>
      </c>
      <c r="C394" s="8" t="s">
        <v>645</v>
      </c>
      <c r="D394" s="8" t="s">
        <v>62</v>
      </c>
      <c r="E394" s="8" t="s">
        <v>62</v>
      </c>
      <c r="F394" s="8" t="s">
        <v>61</v>
      </c>
      <c r="G394" s="8" t="s">
        <v>125</v>
      </c>
      <c r="H394" s="8" t="s">
        <v>725</v>
      </c>
      <c r="I394" s="8" t="s">
        <v>724</v>
      </c>
      <c r="J394" s="8" t="s">
        <v>57</v>
      </c>
      <c r="K394" s="8" t="s">
        <v>56</v>
      </c>
      <c r="L394" s="8" t="s">
        <v>55</v>
      </c>
      <c r="M394" s="18">
        <v>45658</v>
      </c>
      <c r="N394" s="18">
        <v>45846</v>
      </c>
      <c r="O394" s="8" t="s">
        <v>287</v>
      </c>
      <c r="P394" s="8" t="s">
        <v>20</v>
      </c>
      <c r="Q394" s="8" t="s">
        <v>305</v>
      </c>
      <c r="R394" s="8" t="str">
        <f t="shared" ref="R394:R457" si="6">RIGHT(Q394,7)</f>
        <v>251380A</v>
      </c>
      <c r="S394" s="8" t="str">
        <f>IFERROR(VLOOKUP(R394,'UNSG Projects'!$C$8:$D$305,2,FALSE),0)</f>
        <v>Services - Bl - Flag</v>
      </c>
      <c r="T394" s="8" t="s">
        <v>304</v>
      </c>
      <c r="U394" s="11">
        <v>116452.24</v>
      </c>
    </row>
    <row r="395" spans="1:21" ht="20.399999999999999" x14ac:dyDescent="0.3">
      <c r="A395" s="19">
        <v>202511</v>
      </c>
      <c r="B395" s="8" t="s">
        <v>7</v>
      </c>
      <c r="C395" s="8" t="s">
        <v>645</v>
      </c>
      <c r="D395" s="8" t="s">
        <v>62</v>
      </c>
      <c r="E395" s="8" t="s">
        <v>62</v>
      </c>
      <c r="F395" s="8" t="s">
        <v>61</v>
      </c>
      <c r="G395" s="8" t="s">
        <v>125</v>
      </c>
      <c r="H395" s="8" t="s">
        <v>725</v>
      </c>
      <c r="I395" s="8" t="s">
        <v>724</v>
      </c>
      <c r="J395" s="8" t="s">
        <v>57</v>
      </c>
      <c r="K395" s="8" t="s">
        <v>56</v>
      </c>
      <c r="L395" s="8" t="s">
        <v>55</v>
      </c>
      <c r="M395" s="18">
        <v>45658</v>
      </c>
      <c r="N395" s="18">
        <v>45846</v>
      </c>
      <c r="O395" s="8" t="s">
        <v>287</v>
      </c>
      <c r="P395" s="8" t="s">
        <v>20</v>
      </c>
      <c r="Q395" s="8" t="s">
        <v>303</v>
      </c>
      <c r="R395" s="8" t="str">
        <f t="shared" si="6"/>
        <v>252380A</v>
      </c>
      <c r="S395" s="8" t="str">
        <f>IFERROR(VLOOKUP(R395,'UNSG Projects'!$C$8:$D$305,2,FALSE),0)</f>
        <v>Install Services - Bl - King</v>
      </c>
      <c r="T395" s="8" t="s">
        <v>302</v>
      </c>
      <c r="U395" s="11">
        <v>53761.7</v>
      </c>
    </row>
    <row r="396" spans="1:21" ht="20.399999999999999" x14ac:dyDescent="0.3">
      <c r="A396" s="19">
        <v>202511</v>
      </c>
      <c r="B396" s="8" t="s">
        <v>7</v>
      </c>
      <c r="C396" s="8" t="s">
        <v>645</v>
      </c>
      <c r="D396" s="8" t="s">
        <v>62</v>
      </c>
      <c r="E396" s="8" t="s">
        <v>62</v>
      </c>
      <c r="F396" s="8" t="s">
        <v>61</v>
      </c>
      <c r="G396" s="8" t="s">
        <v>125</v>
      </c>
      <c r="H396" s="8" t="s">
        <v>725</v>
      </c>
      <c r="I396" s="8" t="s">
        <v>724</v>
      </c>
      <c r="J396" s="8" t="s">
        <v>57</v>
      </c>
      <c r="K396" s="8" t="s">
        <v>56</v>
      </c>
      <c r="L396" s="8" t="s">
        <v>55</v>
      </c>
      <c r="M396" s="18">
        <v>45658</v>
      </c>
      <c r="N396" s="18">
        <v>45846</v>
      </c>
      <c r="O396" s="8" t="s">
        <v>287</v>
      </c>
      <c r="P396" s="8" t="s">
        <v>20</v>
      </c>
      <c r="Q396" s="8" t="s">
        <v>299</v>
      </c>
      <c r="R396" s="8" t="str">
        <f t="shared" si="6"/>
        <v>253380A</v>
      </c>
      <c r="S396" s="8" t="str">
        <f>IFERROR(VLOOKUP(R396,'UNSG Projects'!$C$8:$D$305,2,FALSE),0)</f>
        <v>Services - Bl - Pres</v>
      </c>
      <c r="T396" s="8" t="s">
        <v>298</v>
      </c>
      <c r="U396" s="11">
        <v>200916.57</v>
      </c>
    </row>
    <row r="397" spans="1:21" ht="20.399999999999999" x14ac:dyDescent="0.3">
      <c r="A397" s="19">
        <v>202511</v>
      </c>
      <c r="B397" s="8" t="s">
        <v>7</v>
      </c>
      <c r="C397" s="8" t="s">
        <v>645</v>
      </c>
      <c r="D397" s="8" t="s">
        <v>62</v>
      </c>
      <c r="E397" s="8" t="s">
        <v>62</v>
      </c>
      <c r="F397" s="8" t="s">
        <v>61</v>
      </c>
      <c r="G397" s="8" t="s">
        <v>125</v>
      </c>
      <c r="H397" s="8" t="s">
        <v>725</v>
      </c>
      <c r="I397" s="8" t="s">
        <v>724</v>
      </c>
      <c r="J397" s="8" t="s">
        <v>57</v>
      </c>
      <c r="K397" s="8" t="s">
        <v>56</v>
      </c>
      <c r="L397" s="8" t="s">
        <v>55</v>
      </c>
      <c r="M397" s="18">
        <v>45658</v>
      </c>
      <c r="N397" s="18">
        <v>45846</v>
      </c>
      <c r="O397" s="8" t="s">
        <v>287</v>
      </c>
      <c r="P397" s="8" t="s">
        <v>20</v>
      </c>
      <c r="Q397" s="8" t="s">
        <v>297</v>
      </c>
      <c r="R397" s="8" t="str">
        <f t="shared" si="6"/>
        <v>255380A</v>
      </c>
      <c r="S397" s="8" t="str">
        <f>IFERROR(VLOOKUP(R397,'UNSG Projects'!$C$8:$D$305,2,FALSE),0)</f>
        <v>Services - Bl - Verde</v>
      </c>
      <c r="T397" s="8" t="s">
        <v>296</v>
      </c>
      <c r="U397" s="11">
        <v>55674.7</v>
      </c>
    </row>
    <row r="398" spans="1:21" ht="20.399999999999999" x14ac:dyDescent="0.3">
      <c r="A398" s="19">
        <v>202511</v>
      </c>
      <c r="B398" s="8" t="s">
        <v>7</v>
      </c>
      <c r="C398" s="8" t="s">
        <v>645</v>
      </c>
      <c r="D398" s="8" t="s">
        <v>62</v>
      </c>
      <c r="E398" s="8" t="s">
        <v>62</v>
      </c>
      <c r="F398" s="8" t="s">
        <v>61</v>
      </c>
      <c r="G398" s="8" t="s">
        <v>125</v>
      </c>
      <c r="H398" s="8" t="s">
        <v>725</v>
      </c>
      <c r="I398" s="8" t="s">
        <v>724</v>
      </c>
      <c r="J398" s="8" t="s">
        <v>57</v>
      </c>
      <c r="K398" s="8" t="s">
        <v>56</v>
      </c>
      <c r="L398" s="8" t="s">
        <v>55</v>
      </c>
      <c r="M398" s="18">
        <v>45658</v>
      </c>
      <c r="N398" s="18">
        <v>45846</v>
      </c>
      <c r="O398" s="8" t="s">
        <v>287</v>
      </c>
      <c r="P398" s="8" t="s">
        <v>20</v>
      </c>
      <c r="Q398" s="8" t="s">
        <v>339</v>
      </c>
      <c r="R398" s="8" t="str">
        <f t="shared" si="6"/>
        <v>256380A</v>
      </c>
      <c r="S398" s="8" t="str">
        <f>IFERROR(VLOOKUP(R398,'UNSG Projects'!$C$8:$D$305,2,FALSE),0)</f>
        <v>Services - Bl - Nog</v>
      </c>
      <c r="T398" s="8" t="s">
        <v>338</v>
      </c>
      <c r="U398" s="11">
        <v>2978.9</v>
      </c>
    </row>
    <row r="399" spans="1:21" ht="20.399999999999999" x14ac:dyDescent="0.3">
      <c r="A399" s="19">
        <v>202511</v>
      </c>
      <c r="B399" s="8" t="s">
        <v>7</v>
      </c>
      <c r="C399" s="8" t="s">
        <v>645</v>
      </c>
      <c r="D399" s="8" t="s">
        <v>62</v>
      </c>
      <c r="E399" s="8" t="s">
        <v>62</v>
      </c>
      <c r="F399" s="8" t="s">
        <v>61</v>
      </c>
      <c r="G399" s="8" t="s">
        <v>125</v>
      </c>
      <c r="H399" s="8" t="s">
        <v>725</v>
      </c>
      <c r="I399" s="8" t="s">
        <v>724</v>
      </c>
      <c r="J399" s="8" t="s">
        <v>57</v>
      </c>
      <c r="K399" s="8" t="s">
        <v>56</v>
      </c>
      <c r="L399" s="8" t="s">
        <v>55</v>
      </c>
      <c r="M399" s="18">
        <v>45658</v>
      </c>
      <c r="N399" s="18">
        <v>45846</v>
      </c>
      <c r="O399" s="8" t="s">
        <v>287</v>
      </c>
      <c r="P399" s="8" t="s">
        <v>20</v>
      </c>
      <c r="Q399" s="8" t="s">
        <v>295</v>
      </c>
      <c r="R399" s="8" t="str">
        <f t="shared" si="6"/>
        <v>257380A</v>
      </c>
      <c r="S399" s="8" t="str">
        <f>IFERROR(VLOOKUP(R399,'UNSG Projects'!$C$8:$D$305,2,FALSE),0)</f>
        <v>Services - Bl - SL</v>
      </c>
      <c r="T399" s="8" t="s">
        <v>294</v>
      </c>
      <c r="U399" s="11">
        <v>19388.580000000002</v>
      </c>
    </row>
    <row r="400" spans="1:21" ht="20.399999999999999" x14ac:dyDescent="0.3">
      <c r="A400" s="19">
        <v>202512</v>
      </c>
      <c r="B400" s="8" t="s">
        <v>7</v>
      </c>
      <c r="C400" s="8" t="s">
        <v>645</v>
      </c>
      <c r="D400" s="8" t="s">
        <v>62</v>
      </c>
      <c r="E400" s="8" t="s">
        <v>62</v>
      </c>
      <c r="F400" s="8" t="s">
        <v>61</v>
      </c>
      <c r="G400" s="8" t="s">
        <v>125</v>
      </c>
      <c r="H400" s="8" t="s">
        <v>727</v>
      </c>
      <c r="I400" s="8" t="s">
        <v>726</v>
      </c>
      <c r="J400" s="8" t="s">
        <v>93</v>
      </c>
      <c r="K400" s="8" t="s">
        <v>56</v>
      </c>
      <c r="L400" s="8" t="s">
        <v>55</v>
      </c>
      <c r="M400" s="18">
        <v>45658</v>
      </c>
      <c r="N400" s="18">
        <v>45741</v>
      </c>
      <c r="O400" s="8" t="s">
        <v>287</v>
      </c>
      <c r="P400" s="8" t="s">
        <v>20</v>
      </c>
      <c r="Q400" s="8" t="s">
        <v>381</v>
      </c>
      <c r="R400" s="8" t="str">
        <f t="shared" si="6"/>
        <v>252100A</v>
      </c>
      <c r="S400" s="8" t="str">
        <f>IFERROR(VLOOKUP(R400,'UNSG Projects'!$C$8:$D$305,2,FALSE),0)</f>
        <v>Mains - Blanket - King</v>
      </c>
      <c r="T400" s="8" t="s">
        <v>380</v>
      </c>
      <c r="U400" s="11">
        <v>49.94</v>
      </c>
    </row>
    <row r="401" spans="1:21" ht="20.399999999999999" x14ac:dyDescent="0.3">
      <c r="A401" s="19">
        <v>202512</v>
      </c>
      <c r="B401" s="8" t="s">
        <v>7</v>
      </c>
      <c r="C401" s="8" t="s">
        <v>645</v>
      </c>
      <c r="D401" s="8" t="s">
        <v>62</v>
      </c>
      <c r="E401" s="8" t="s">
        <v>62</v>
      </c>
      <c r="F401" s="8" t="s">
        <v>61</v>
      </c>
      <c r="G401" s="8" t="s">
        <v>125</v>
      </c>
      <c r="H401" s="8" t="s">
        <v>727</v>
      </c>
      <c r="I401" s="8" t="s">
        <v>726</v>
      </c>
      <c r="J401" s="8" t="s">
        <v>93</v>
      </c>
      <c r="K401" s="8" t="s">
        <v>56</v>
      </c>
      <c r="L401" s="8" t="s">
        <v>55</v>
      </c>
      <c r="M401" s="18">
        <v>45658</v>
      </c>
      <c r="N401" s="18">
        <v>45741</v>
      </c>
      <c r="O401" s="8" t="s">
        <v>287</v>
      </c>
      <c r="P401" s="8" t="s">
        <v>20</v>
      </c>
      <c r="Q401" s="8" t="s">
        <v>377</v>
      </c>
      <c r="R401" s="8" t="str">
        <f t="shared" si="6"/>
        <v>253100A</v>
      </c>
      <c r="S401" s="8" t="str">
        <f>IFERROR(VLOOKUP(R401,'UNSG Projects'!$C$8:$D$305,2,FALSE),0)</f>
        <v>Mains - Blanket - Pres</v>
      </c>
      <c r="T401" s="8" t="s">
        <v>376</v>
      </c>
      <c r="U401" s="11">
        <v>-1711.44</v>
      </c>
    </row>
    <row r="402" spans="1:21" ht="20.399999999999999" x14ac:dyDescent="0.3">
      <c r="A402" s="19">
        <v>202512</v>
      </c>
      <c r="B402" s="8" t="s">
        <v>7</v>
      </c>
      <c r="C402" s="8" t="s">
        <v>645</v>
      </c>
      <c r="D402" s="8" t="s">
        <v>62</v>
      </c>
      <c r="E402" s="8" t="s">
        <v>62</v>
      </c>
      <c r="F402" s="8" t="s">
        <v>61</v>
      </c>
      <c r="G402" s="8" t="s">
        <v>125</v>
      </c>
      <c r="H402" s="8" t="s">
        <v>727</v>
      </c>
      <c r="I402" s="8" t="s">
        <v>726</v>
      </c>
      <c r="J402" s="8" t="s">
        <v>93</v>
      </c>
      <c r="K402" s="8" t="s">
        <v>56</v>
      </c>
      <c r="L402" s="8" t="s">
        <v>55</v>
      </c>
      <c r="M402" s="18">
        <v>45658</v>
      </c>
      <c r="N402" s="18">
        <v>45741</v>
      </c>
      <c r="O402" s="8" t="s">
        <v>287</v>
      </c>
      <c r="P402" s="8" t="s">
        <v>20</v>
      </c>
      <c r="Q402" s="8" t="s">
        <v>383</v>
      </c>
      <c r="R402" s="8" t="str">
        <f t="shared" si="6"/>
        <v>253100A</v>
      </c>
      <c r="S402" s="8" t="str">
        <f>IFERROR(VLOOKUP(R402,'UNSG Projects'!$C$8:$D$305,2,FALSE),0)</f>
        <v>Mains - Blanket - Pres</v>
      </c>
      <c r="T402" s="8" t="s">
        <v>382</v>
      </c>
      <c r="U402" s="11">
        <v>-9.86</v>
      </c>
    </row>
    <row r="403" spans="1:21" ht="20.399999999999999" x14ac:dyDescent="0.3">
      <c r="A403" s="19">
        <v>202512</v>
      </c>
      <c r="B403" s="8" t="s">
        <v>7</v>
      </c>
      <c r="C403" s="8" t="s">
        <v>645</v>
      </c>
      <c r="D403" s="8" t="s">
        <v>62</v>
      </c>
      <c r="E403" s="8" t="s">
        <v>62</v>
      </c>
      <c r="F403" s="8" t="s">
        <v>61</v>
      </c>
      <c r="G403" s="8" t="s">
        <v>125</v>
      </c>
      <c r="H403" s="8" t="s">
        <v>727</v>
      </c>
      <c r="I403" s="8" t="s">
        <v>726</v>
      </c>
      <c r="J403" s="8" t="s">
        <v>57</v>
      </c>
      <c r="K403" s="8" t="s">
        <v>56</v>
      </c>
      <c r="L403" s="8" t="s">
        <v>55</v>
      </c>
      <c r="M403" s="18">
        <v>45658</v>
      </c>
      <c r="N403" s="18">
        <v>45741</v>
      </c>
      <c r="O403" s="8" t="s">
        <v>287</v>
      </c>
      <c r="P403" s="8" t="s">
        <v>20</v>
      </c>
      <c r="Q403" s="8" t="s">
        <v>305</v>
      </c>
      <c r="R403" s="8" t="str">
        <f t="shared" si="6"/>
        <v>251380A</v>
      </c>
      <c r="S403" s="8" t="str">
        <f>IFERROR(VLOOKUP(R403,'UNSG Projects'!$C$8:$D$305,2,FALSE),0)</f>
        <v>Services - Bl - Flag</v>
      </c>
      <c r="T403" s="8" t="s">
        <v>304</v>
      </c>
      <c r="U403" s="11">
        <v>201202.77</v>
      </c>
    </row>
    <row r="404" spans="1:21" ht="20.399999999999999" x14ac:dyDescent="0.3">
      <c r="A404" s="19">
        <v>202512</v>
      </c>
      <c r="B404" s="8" t="s">
        <v>7</v>
      </c>
      <c r="C404" s="8" t="s">
        <v>645</v>
      </c>
      <c r="D404" s="8" t="s">
        <v>62</v>
      </c>
      <c r="E404" s="8" t="s">
        <v>62</v>
      </c>
      <c r="F404" s="8" t="s">
        <v>61</v>
      </c>
      <c r="G404" s="8" t="s">
        <v>125</v>
      </c>
      <c r="H404" s="8" t="s">
        <v>727</v>
      </c>
      <c r="I404" s="8" t="s">
        <v>726</v>
      </c>
      <c r="J404" s="8" t="s">
        <v>57</v>
      </c>
      <c r="K404" s="8" t="s">
        <v>56</v>
      </c>
      <c r="L404" s="8" t="s">
        <v>55</v>
      </c>
      <c r="M404" s="18">
        <v>45658</v>
      </c>
      <c r="N404" s="18">
        <v>45741</v>
      </c>
      <c r="O404" s="8" t="s">
        <v>287</v>
      </c>
      <c r="P404" s="8" t="s">
        <v>20</v>
      </c>
      <c r="Q404" s="8" t="s">
        <v>319</v>
      </c>
      <c r="R404" s="8" t="str">
        <f t="shared" si="6"/>
        <v>251380R</v>
      </c>
      <c r="S404" s="8" t="str">
        <f>IFERROR(VLOOKUP(R404,'UNSG Projects'!$C$8:$D$305,2,FALSE),0)</f>
        <v>Service Repl - Flag</v>
      </c>
      <c r="T404" s="8" t="s">
        <v>318</v>
      </c>
      <c r="U404" s="11">
        <v>9377.2000000000007</v>
      </c>
    </row>
    <row r="405" spans="1:21" ht="20.399999999999999" x14ac:dyDescent="0.3">
      <c r="A405" s="19">
        <v>202512</v>
      </c>
      <c r="B405" s="8" t="s">
        <v>7</v>
      </c>
      <c r="C405" s="8" t="s">
        <v>645</v>
      </c>
      <c r="D405" s="8" t="s">
        <v>62</v>
      </c>
      <c r="E405" s="8" t="s">
        <v>62</v>
      </c>
      <c r="F405" s="8" t="s">
        <v>61</v>
      </c>
      <c r="G405" s="8" t="s">
        <v>125</v>
      </c>
      <c r="H405" s="8" t="s">
        <v>727</v>
      </c>
      <c r="I405" s="8" t="s">
        <v>726</v>
      </c>
      <c r="J405" s="8" t="s">
        <v>57</v>
      </c>
      <c r="K405" s="8" t="s">
        <v>56</v>
      </c>
      <c r="L405" s="8" t="s">
        <v>55</v>
      </c>
      <c r="M405" s="18">
        <v>45658</v>
      </c>
      <c r="N405" s="18">
        <v>45741</v>
      </c>
      <c r="O405" s="8" t="s">
        <v>287</v>
      </c>
      <c r="P405" s="8" t="s">
        <v>20</v>
      </c>
      <c r="Q405" s="8" t="s">
        <v>303</v>
      </c>
      <c r="R405" s="8" t="str">
        <f t="shared" si="6"/>
        <v>252380A</v>
      </c>
      <c r="S405" s="8" t="str">
        <f>IFERROR(VLOOKUP(R405,'UNSG Projects'!$C$8:$D$305,2,FALSE),0)</f>
        <v>Install Services - Bl - King</v>
      </c>
      <c r="T405" s="8" t="s">
        <v>302</v>
      </c>
      <c r="U405" s="11">
        <v>89993.279999999999</v>
      </c>
    </row>
    <row r="406" spans="1:21" ht="20.399999999999999" x14ac:dyDescent="0.3">
      <c r="A406" s="19">
        <v>202512</v>
      </c>
      <c r="B406" s="8" t="s">
        <v>7</v>
      </c>
      <c r="C406" s="8" t="s">
        <v>645</v>
      </c>
      <c r="D406" s="8" t="s">
        <v>62</v>
      </c>
      <c r="E406" s="8" t="s">
        <v>62</v>
      </c>
      <c r="F406" s="8" t="s">
        <v>61</v>
      </c>
      <c r="G406" s="8" t="s">
        <v>125</v>
      </c>
      <c r="H406" s="8" t="s">
        <v>727</v>
      </c>
      <c r="I406" s="8" t="s">
        <v>726</v>
      </c>
      <c r="J406" s="8" t="s">
        <v>57</v>
      </c>
      <c r="K406" s="8" t="s">
        <v>56</v>
      </c>
      <c r="L406" s="8" t="s">
        <v>55</v>
      </c>
      <c r="M406" s="18">
        <v>45658</v>
      </c>
      <c r="N406" s="18">
        <v>45741</v>
      </c>
      <c r="O406" s="8" t="s">
        <v>287</v>
      </c>
      <c r="P406" s="8" t="s">
        <v>20</v>
      </c>
      <c r="Q406" s="8" t="s">
        <v>317</v>
      </c>
      <c r="R406" s="8" t="str">
        <f t="shared" si="6"/>
        <v>252380R</v>
      </c>
      <c r="S406" s="8" t="str">
        <f>IFERROR(VLOOKUP(R406,'UNSG Projects'!$C$8:$D$305,2,FALSE),0)</f>
        <v>Service Repl - King</v>
      </c>
      <c r="T406" s="8" t="s">
        <v>316</v>
      </c>
      <c r="U406" s="11">
        <v>113514.27</v>
      </c>
    </row>
    <row r="407" spans="1:21" ht="20.399999999999999" x14ac:dyDescent="0.3">
      <c r="A407" s="19">
        <v>202512</v>
      </c>
      <c r="B407" s="8" t="s">
        <v>7</v>
      </c>
      <c r="C407" s="8" t="s">
        <v>645</v>
      </c>
      <c r="D407" s="8" t="s">
        <v>62</v>
      </c>
      <c r="E407" s="8" t="s">
        <v>62</v>
      </c>
      <c r="F407" s="8" t="s">
        <v>61</v>
      </c>
      <c r="G407" s="8" t="s">
        <v>125</v>
      </c>
      <c r="H407" s="8" t="s">
        <v>727</v>
      </c>
      <c r="I407" s="8" t="s">
        <v>726</v>
      </c>
      <c r="J407" s="8" t="s">
        <v>57</v>
      </c>
      <c r="K407" s="8" t="s">
        <v>56</v>
      </c>
      <c r="L407" s="8" t="s">
        <v>55</v>
      </c>
      <c r="M407" s="18">
        <v>45658</v>
      </c>
      <c r="N407" s="18">
        <v>45741</v>
      </c>
      <c r="O407" s="8" t="s">
        <v>287</v>
      </c>
      <c r="P407" s="8" t="s">
        <v>20</v>
      </c>
      <c r="Q407" s="8" t="s">
        <v>301</v>
      </c>
      <c r="R407" s="8" t="str">
        <f t="shared" si="6"/>
        <v>252402S</v>
      </c>
      <c r="S407" s="8" t="str">
        <f>IFERROR(VLOOKUP(R407,'UNSG Projects'!$C$8:$D$305,2,FALSE),0)</f>
        <v>Drisco Pipe Replacement</v>
      </c>
      <c r="T407" s="8" t="s">
        <v>300</v>
      </c>
      <c r="U407" s="11">
        <v>14525.6</v>
      </c>
    </row>
    <row r="408" spans="1:21" ht="20.399999999999999" x14ac:dyDescent="0.3">
      <c r="A408" s="19">
        <v>202512</v>
      </c>
      <c r="B408" s="8" t="s">
        <v>7</v>
      </c>
      <c r="C408" s="8" t="s">
        <v>645</v>
      </c>
      <c r="D408" s="8" t="s">
        <v>62</v>
      </c>
      <c r="E408" s="8" t="s">
        <v>62</v>
      </c>
      <c r="F408" s="8" t="s">
        <v>61</v>
      </c>
      <c r="G408" s="8" t="s">
        <v>125</v>
      </c>
      <c r="H408" s="8" t="s">
        <v>727</v>
      </c>
      <c r="I408" s="8" t="s">
        <v>726</v>
      </c>
      <c r="J408" s="8" t="s">
        <v>57</v>
      </c>
      <c r="K408" s="8" t="s">
        <v>56</v>
      </c>
      <c r="L408" s="8" t="s">
        <v>55</v>
      </c>
      <c r="M408" s="18">
        <v>45658</v>
      </c>
      <c r="N408" s="18">
        <v>45741</v>
      </c>
      <c r="O408" s="8" t="s">
        <v>287</v>
      </c>
      <c r="P408" s="8" t="s">
        <v>20</v>
      </c>
      <c r="Q408" s="8" t="s">
        <v>299</v>
      </c>
      <c r="R408" s="8" t="str">
        <f t="shared" si="6"/>
        <v>253380A</v>
      </c>
      <c r="S408" s="8" t="str">
        <f>IFERROR(VLOOKUP(R408,'UNSG Projects'!$C$8:$D$305,2,FALSE),0)</f>
        <v>Services - Bl - Pres</v>
      </c>
      <c r="T408" s="8" t="s">
        <v>298</v>
      </c>
      <c r="U408" s="11">
        <v>284212.21999999997</v>
      </c>
    </row>
    <row r="409" spans="1:21" ht="20.399999999999999" x14ac:dyDescent="0.3">
      <c r="A409" s="19">
        <v>202512</v>
      </c>
      <c r="B409" s="8" t="s">
        <v>7</v>
      </c>
      <c r="C409" s="8" t="s">
        <v>645</v>
      </c>
      <c r="D409" s="8" t="s">
        <v>62</v>
      </c>
      <c r="E409" s="8" t="s">
        <v>62</v>
      </c>
      <c r="F409" s="8" t="s">
        <v>61</v>
      </c>
      <c r="G409" s="8" t="s">
        <v>125</v>
      </c>
      <c r="H409" s="8" t="s">
        <v>727</v>
      </c>
      <c r="I409" s="8" t="s">
        <v>726</v>
      </c>
      <c r="J409" s="8" t="s">
        <v>57</v>
      </c>
      <c r="K409" s="8" t="s">
        <v>56</v>
      </c>
      <c r="L409" s="8" t="s">
        <v>55</v>
      </c>
      <c r="M409" s="18">
        <v>45658</v>
      </c>
      <c r="N409" s="18">
        <v>45741</v>
      </c>
      <c r="O409" s="8" t="s">
        <v>287</v>
      </c>
      <c r="P409" s="8" t="s">
        <v>20</v>
      </c>
      <c r="Q409" s="8" t="s">
        <v>321</v>
      </c>
      <c r="R409" s="8" t="str">
        <f t="shared" si="6"/>
        <v>253380B</v>
      </c>
      <c r="S409" s="8" t="str">
        <f>IFERROR(VLOOKUP(R409,'UNSG Projects'!$C$8:$D$305,2,FALSE),0)</f>
        <v>PI Services Repl - Prescott</v>
      </c>
      <c r="T409" s="8" t="s">
        <v>320</v>
      </c>
      <c r="U409" s="11">
        <v>1619.83</v>
      </c>
    </row>
    <row r="410" spans="1:21" ht="20.399999999999999" x14ac:dyDescent="0.3">
      <c r="A410" s="19">
        <v>202512</v>
      </c>
      <c r="B410" s="8" t="s">
        <v>7</v>
      </c>
      <c r="C410" s="8" t="s">
        <v>645</v>
      </c>
      <c r="D410" s="8" t="s">
        <v>62</v>
      </c>
      <c r="E410" s="8" t="s">
        <v>62</v>
      </c>
      <c r="F410" s="8" t="s">
        <v>61</v>
      </c>
      <c r="G410" s="8" t="s">
        <v>125</v>
      </c>
      <c r="H410" s="8" t="s">
        <v>727</v>
      </c>
      <c r="I410" s="8" t="s">
        <v>726</v>
      </c>
      <c r="J410" s="8" t="s">
        <v>57</v>
      </c>
      <c r="K410" s="8" t="s">
        <v>56</v>
      </c>
      <c r="L410" s="8" t="s">
        <v>55</v>
      </c>
      <c r="M410" s="18">
        <v>45658</v>
      </c>
      <c r="N410" s="18">
        <v>45741</v>
      </c>
      <c r="O410" s="8" t="s">
        <v>287</v>
      </c>
      <c r="P410" s="8" t="s">
        <v>20</v>
      </c>
      <c r="Q410" s="8" t="s">
        <v>373</v>
      </c>
      <c r="R410" s="8" t="str">
        <f t="shared" si="6"/>
        <v>253380C</v>
      </c>
      <c r="S410" s="8" t="str">
        <f>IFERROR(VLOOKUP(R410,'UNSG Projects'!$C$8:$D$305,2,FALSE),0)</f>
        <v>PI Service Repl - Prescott Val</v>
      </c>
      <c r="T410" s="8" t="s">
        <v>372</v>
      </c>
      <c r="U410" s="11">
        <v>8741.32</v>
      </c>
    </row>
    <row r="411" spans="1:21" ht="20.399999999999999" x14ac:dyDescent="0.3">
      <c r="A411" s="19">
        <v>202512</v>
      </c>
      <c r="B411" s="8" t="s">
        <v>7</v>
      </c>
      <c r="C411" s="8" t="s">
        <v>645</v>
      </c>
      <c r="D411" s="8" t="s">
        <v>62</v>
      </c>
      <c r="E411" s="8" t="s">
        <v>62</v>
      </c>
      <c r="F411" s="8" t="s">
        <v>61</v>
      </c>
      <c r="G411" s="8" t="s">
        <v>125</v>
      </c>
      <c r="H411" s="8" t="s">
        <v>727</v>
      </c>
      <c r="I411" s="8" t="s">
        <v>726</v>
      </c>
      <c r="J411" s="8" t="s">
        <v>57</v>
      </c>
      <c r="K411" s="8" t="s">
        <v>56</v>
      </c>
      <c r="L411" s="8" t="s">
        <v>55</v>
      </c>
      <c r="M411" s="18">
        <v>45658</v>
      </c>
      <c r="N411" s="18">
        <v>45741</v>
      </c>
      <c r="O411" s="8" t="s">
        <v>287</v>
      </c>
      <c r="P411" s="8" t="s">
        <v>20</v>
      </c>
      <c r="Q411" s="8" t="s">
        <v>315</v>
      </c>
      <c r="R411" s="8" t="str">
        <f t="shared" si="6"/>
        <v>253380R</v>
      </c>
      <c r="S411" s="8" t="str">
        <f>IFERROR(VLOOKUP(R411,'UNSG Projects'!$C$8:$D$305,2,FALSE),0)</f>
        <v>Service Repl - Pres</v>
      </c>
      <c r="T411" s="8" t="s">
        <v>314</v>
      </c>
      <c r="U411" s="11">
        <v>4437.67</v>
      </c>
    </row>
    <row r="412" spans="1:21" ht="20.399999999999999" x14ac:dyDescent="0.3">
      <c r="A412" s="19">
        <v>202512</v>
      </c>
      <c r="B412" s="8" t="s">
        <v>7</v>
      </c>
      <c r="C412" s="8" t="s">
        <v>645</v>
      </c>
      <c r="D412" s="8" t="s">
        <v>62</v>
      </c>
      <c r="E412" s="8" t="s">
        <v>62</v>
      </c>
      <c r="F412" s="8" t="s">
        <v>61</v>
      </c>
      <c r="G412" s="8" t="s">
        <v>125</v>
      </c>
      <c r="H412" s="8" t="s">
        <v>727</v>
      </c>
      <c r="I412" s="8" t="s">
        <v>726</v>
      </c>
      <c r="J412" s="8" t="s">
        <v>57</v>
      </c>
      <c r="K412" s="8" t="s">
        <v>56</v>
      </c>
      <c r="L412" s="8" t="s">
        <v>55</v>
      </c>
      <c r="M412" s="18">
        <v>45658</v>
      </c>
      <c r="N412" s="18">
        <v>45741</v>
      </c>
      <c r="O412" s="8" t="s">
        <v>287</v>
      </c>
      <c r="P412" s="8" t="s">
        <v>20</v>
      </c>
      <c r="Q412" s="8" t="s">
        <v>297</v>
      </c>
      <c r="R412" s="8" t="str">
        <f t="shared" si="6"/>
        <v>255380A</v>
      </c>
      <c r="S412" s="8" t="str">
        <f>IFERROR(VLOOKUP(R412,'UNSG Projects'!$C$8:$D$305,2,FALSE),0)</f>
        <v>Services - Bl - Verde</v>
      </c>
      <c r="T412" s="8" t="s">
        <v>296</v>
      </c>
      <c r="U412" s="11">
        <v>79221.3</v>
      </c>
    </row>
    <row r="413" spans="1:21" ht="20.399999999999999" x14ac:dyDescent="0.3">
      <c r="A413" s="19">
        <v>202512</v>
      </c>
      <c r="B413" s="8" t="s">
        <v>7</v>
      </c>
      <c r="C413" s="8" t="s">
        <v>645</v>
      </c>
      <c r="D413" s="8" t="s">
        <v>62</v>
      </c>
      <c r="E413" s="8" t="s">
        <v>62</v>
      </c>
      <c r="F413" s="8" t="s">
        <v>61</v>
      </c>
      <c r="G413" s="8" t="s">
        <v>125</v>
      </c>
      <c r="H413" s="8" t="s">
        <v>727</v>
      </c>
      <c r="I413" s="8" t="s">
        <v>726</v>
      </c>
      <c r="J413" s="8" t="s">
        <v>57</v>
      </c>
      <c r="K413" s="8" t="s">
        <v>56</v>
      </c>
      <c r="L413" s="8" t="s">
        <v>55</v>
      </c>
      <c r="M413" s="18">
        <v>45658</v>
      </c>
      <c r="N413" s="18">
        <v>45741</v>
      </c>
      <c r="O413" s="8" t="s">
        <v>287</v>
      </c>
      <c r="P413" s="8" t="s">
        <v>20</v>
      </c>
      <c r="Q413" s="8" t="s">
        <v>309</v>
      </c>
      <c r="R413" s="8" t="str">
        <f t="shared" si="6"/>
        <v>255380R</v>
      </c>
      <c r="S413" s="8" t="str">
        <f>IFERROR(VLOOKUP(R413,'UNSG Projects'!$C$8:$D$305,2,FALSE),0)</f>
        <v>Service Repl - Verde</v>
      </c>
      <c r="T413" s="8" t="s">
        <v>308</v>
      </c>
      <c r="U413" s="11">
        <v>29236.81</v>
      </c>
    </row>
    <row r="414" spans="1:21" ht="20.399999999999999" x14ac:dyDescent="0.3">
      <c r="A414" s="19">
        <v>202512</v>
      </c>
      <c r="B414" s="8" t="s">
        <v>7</v>
      </c>
      <c r="C414" s="8" t="s">
        <v>645</v>
      </c>
      <c r="D414" s="8" t="s">
        <v>62</v>
      </c>
      <c r="E414" s="8" t="s">
        <v>62</v>
      </c>
      <c r="F414" s="8" t="s">
        <v>61</v>
      </c>
      <c r="G414" s="8" t="s">
        <v>125</v>
      </c>
      <c r="H414" s="8" t="s">
        <v>727</v>
      </c>
      <c r="I414" s="8" t="s">
        <v>726</v>
      </c>
      <c r="J414" s="8" t="s">
        <v>57</v>
      </c>
      <c r="K414" s="8" t="s">
        <v>56</v>
      </c>
      <c r="L414" s="8" t="s">
        <v>55</v>
      </c>
      <c r="M414" s="18">
        <v>45658</v>
      </c>
      <c r="N414" s="18">
        <v>45741</v>
      </c>
      <c r="O414" s="8" t="s">
        <v>287</v>
      </c>
      <c r="P414" s="8" t="s">
        <v>20</v>
      </c>
      <c r="Q414" s="8" t="s">
        <v>339</v>
      </c>
      <c r="R414" s="8" t="str">
        <f t="shared" si="6"/>
        <v>256380A</v>
      </c>
      <c r="S414" s="8" t="str">
        <f>IFERROR(VLOOKUP(R414,'UNSG Projects'!$C$8:$D$305,2,FALSE),0)</f>
        <v>Services - Bl - Nog</v>
      </c>
      <c r="T414" s="8" t="s">
        <v>338</v>
      </c>
      <c r="U414" s="11">
        <v>789.16</v>
      </c>
    </row>
    <row r="415" spans="1:21" ht="20.399999999999999" x14ac:dyDescent="0.3">
      <c r="A415" s="19">
        <v>202512</v>
      </c>
      <c r="B415" s="8" t="s">
        <v>7</v>
      </c>
      <c r="C415" s="8" t="s">
        <v>645</v>
      </c>
      <c r="D415" s="8" t="s">
        <v>62</v>
      </c>
      <c r="E415" s="8" t="s">
        <v>62</v>
      </c>
      <c r="F415" s="8" t="s">
        <v>61</v>
      </c>
      <c r="G415" s="8" t="s">
        <v>125</v>
      </c>
      <c r="H415" s="8" t="s">
        <v>727</v>
      </c>
      <c r="I415" s="8" t="s">
        <v>726</v>
      </c>
      <c r="J415" s="8" t="s">
        <v>57</v>
      </c>
      <c r="K415" s="8" t="s">
        <v>56</v>
      </c>
      <c r="L415" s="8" t="s">
        <v>55</v>
      </c>
      <c r="M415" s="18">
        <v>45658</v>
      </c>
      <c r="N415" s="18">
        <v>45741</v>
      </c>
      <c r="O415" s="8" t="s">
        <v>287</v>
      </c>
      <c r="P415" s="8" t="s">
        <v>20</v>
      </c>
      <c r="Q415" s="8" t="s">
        <v>313</v>
      </c>
      <c r="R415" s="8" t="str">
        <f t="shared" si="6"/>
        <v>256380R</v>
      </c>
      <c r="S415" s="8" t="str">
        <f>IFERROR(VLOOKUP(R415,'UNSG Projects'!$C$8:$D$305,2,FALSE),0)</f>
        <v>Service Repl - Santa Cruz</v>
      </c>
      <c r="T415" s="8" t="s">
        <v>312</v>
      </c>
      <c r="U415" s="11">
        <v>7505.63</v>
      </c>
    </row>
    <row r="416" spans="1:21" ht="20.399999999999999" x14ac:dyDescent="0.3">
      <c r="A416" s="19">
        <v>202512</v>
      </c>
      <c r="B416" s="8" t="s">
        <v>7</v>
      </c>
      <c r="C416" s="8" t="s">
        <v>645</v>
      </c>
      <c r="D416" s="8" t="s">
        <v>62</v>
      </c>
      <c r="E416" s="8" t="s">
        <v>62</v>
      </c>
      <c r="F416" s="8" t="s">
        <v>61</v>
      </c>
      <c r="G416" s="8" t="s">
        <v>125</v>
      </c>
      <c r="H416" s="8" t="s">
        <v>727</v>
      </c>
      <c r="I416" s="8" t="s">
        <v>726</v>
      </c>
      <c r="J416" s="8" t="s">
        <v>57</v>
      </c>
      <c r="K416" s="8" t="s">
        <v>56</v>
      </c>
      <c r="L416" s="8" t="s">
        <v>55</v>
      </c>
      <c r="M416" s="18">
        <v>45658</v>
      </c>
      <c r="N416" s="18">
        <v>45741</v>
      </c>
      <c r="O416" s="8" t="s">
        <v>287</v>
      </c>
      <c r="P416" s="8" t="s">
        <v>20</v>
      </c>
      <c r="Q416" s="8" t="s">
        <v>295</v>
      </c>
      <c r="R416" s="8" t="str">
        <f t="shared" si="6"/>
        <v>257380A</v>
      </c>
      <c r="S416" s="8" t="str">
        <f>IFERROR(VLOOKUP(R416,'UNSG Projects'!$C$8:$D$305,2,FALSE),0)</f>
        <v>Services - Bl - SL</v>
      </c>
      <c r="T416" s="8" t="s">
        <v>294</v>
      </c>
      <c r="U416" s="11">
        <v>48135.6</v>
      </c>
    </row>
    <row r="417" spans="1:21" ht="20.399999999999999" x14ac:dyDescent="0.3">
      <c r="A417" s="19">
        <v>202512</v>
      </c>
      <c r="B417" s="8" t="s">
        <v>7</v>
      </c>
      <c r="C417" s="8" t="s">
        <v>645</v>
      </c>
      <c r="D417" s="8" t="s">
        <v>62</v>
      </c>
      <c r="E417" s="8" t="s">
        <v>62</v>
      </c>
      <c r="F417" s="8" t="s">
        <v>61</v>
      </c>
      <c r="G417" s="8" t="s">
        <v>125</v>
      </c>
      <c r="H417" s="8" t="s">
        <v>727</v>
      </c>
      <c r="I417" s="8" t="s">
        <v>726</v>
      </c>
      <c r="J417" s="8" t="s">
        <v>57</v>
      </c>
      <c r="K417" s="8" t="s">
        <v>56</v>
      </c>
      <c r="L417" s="8" t="s">
        <v>55</v>
      </c>
      <c r="M417" s="18">
        <v>45658</v>
      </c>
      <c r="N417" s="18">
        <v>45741</v>
      </c>
      <c r="O417" s="8" t="s">
        <v>287</v>
      </c>
      <c r="P417" s="8" t="s">
        <v>20</v>
      </c>
      <c r="Q417" s="8" t="s">
        <v>311</v>
      </c>
      <c r="R417" s="8" t="str">
        <f t="shared" si="6"/>
        <v>257380R</v>
      </c>
      <c r="S417" s="8" t="str">
        <f>IFERROR(VLOOKUP(R417,'UNSG Projects'!$C$8:$D$305,2,FALSE),0)</f>
        <v>Service Repl - Show Low</v>
      </c>
      <c r="T417" s="8" t="s">
        <v>310</v>
      </c>
      <c r="U417" s="11">
        <v>8964.6</v>
      </c>
    </row>
    <row r="418" spans="1:21" ht="20.399999999999999" x14ac:dyDescent="0.3">
      <c r="A418" s="19">
        <v>202512</v>
      </c>
      <c r="B418" s="8" t="s">
        <v>7</v>
      </c>
      <c r="C418" s="8" t="s">
        <v>645</v>
      </c>
      <c r="D418" s="8" t="s">
        <v>62</v>
      </c>
      <c r="E418" s="8" t="s">
        <v>62</v>
      </c>
      <c r="F418" s="8" t="s">
        <v>61</v>
      </c>
      <c r="G418" s="8" t="s">
        <v>125</v>
      </c>
      <c r="H418" s="8" t="s">
        <v>727</v>
      </c>
      <c r="I418" s="8" t="s">
        <v>726</v>
      </c>
      <c r="J418" s="8" t="s">
        <v>57</v>
      </c>
      <c r="K418" s="8" t="s">
        <v>56</v>
      </c>
      <c r="L418" s="8" t="s">
        <v>55</v>
      </c>
      <c r="M418" s="18">
        <v>45658</v>
      </c>
      <c r="N418" s="18">
        <v>45741</v>
      </c>
      <c r="O418" s="8" t="s">
        <v>287</v>
      </c>
      <c r="P418" s="8" t="s">
        <v>20</v>
      </c>
      <c r="Q418" s="8" t="s">
        <v>371</v>
      </c>
      <c r="R418" s="8" t="str">
        <f t="shared" si="6"/>
        <v>252405S</v>
      </c>
      <c r="S418" s="8" t="str">
        <f>IFERROR(VLOOKUP(R418,'UNSG Projects'!$C$8:$D$305,2,FALSE),0)</f>
        <v>Services PVC Replacement LHC</v>
      </c>
      <c r="T418" s="8" t="s">
        <v>370</v>
      </c>
      <c r="U418" s="11">
        <v>308.48</v>
      </c>
    </row>
    <row r="419" spans="1:21" ht="20.399999999999999" x14ac:dyDescent="0.3">
      <c r="A419" s="19">
        <v>202512</v>
      </c>
      <c r="B419" s="8" t="s">
        <v>7</v>
      </c>
      <c r="C419" s="8" t="s">
        <v>645</v>
      </c>
      <c r="D419" s="8" t="s">
        <v>62</v>
      </c>
      <c r="E419" s="8" t="s">
        <v>62</v>
      </c>
      <c r="F419" s="8" t="s">
        <v>61</v>
      </c>
      <c r="G419" s="8" t="s">
        <v>125</v>
      </c>
      <c r="H419" s="8" t="s">
        <v>727</v>
      </c>
      <c r="I419" s="8" t="s">
        <v>726</v>
      </c>
      <c r="J419" s="8" t="s">
        <v>57</v>
      </c>
      <c r="K419" s="8" t="s">
        <v>56</v>
      </c>
      <c r="L419" s="8" t="s">
        <v>55</v>
      </c>
      <c r="M419" s="18">
        <v>45658</v>
      </c>
      <c r="N419" s="18">
        <v>45741</v>
      </c>
      <c r="O419" s="8" t="s">
        <v>287</v>
      </c>
      <c r="P419" s="8" t="s">
        <v>20</v>
      </c>
      <c r="Q419" s="8" t="s">
        <v>293</v>
      </c>
      <c r="R419" s="8" t="str">
        <f t="shared" si="6"/>
        <v>252404S</v>
      </c>
      <c r="S419" s="8" t="str">
        <f>IFERROR(VLOOKUP(R419,'UNSG Projects'!$C$8:$D$305,2,FALSE),0)</f>
        <v>Main &amp; Services PVC Repl KNG</v>
      </c>
      <c r="T419" s="8" t="s">
        <v>292</v>
      </c>
      <c r="U419" s="11">
        <v>49550.01</v>
      </c>
    </row>
    <row r="420" spans="1:21" ht="20.399999999999999" x14ac:dyDescent="0.3">
      <c r="A420" s="19">
        <v>202512</v>
      </c>
      <c r="B420" s="8" t="s">
        <v>7</v>
      </c>
      <c r="C420" s="8" t="s">
        <v>645</v>
      </c>
      <c r="D420" s="8" t="s">
        <v>62</v>
      </c>
      <c r="E420" s="8" t="s">
        <v>62</v>
      </c>
      <c r="F420" s="8" t="s">
        <v>61</v>
      </c>
      <c r="G420" s="8" t="s">
        <v>125</v>
      </c>
      <c r="H420" s="8" t="s">
        <v>727</v>
      </c>
      <c r="I420" s="8" t="s">
        <v>726</v>
      </c>
      <c r="J420" s="8" t="s">
        <v>57</v>
      </c>
      <c r="K420" s="8" t="s">
        <v>56</v>
      </c>
      <c r="L420" s="8" t="s">
        <v>55</v>
      </c>
      <c r="M420" s="18">
        <v>45658</v>
      </c>
      <c r="N420" s="18">
        <v>45741</v>
      </c>
      <c r="O420" s="8" t="s">
        <v>287</v>
      </c>
      <c r="P420" s="8" t="s">
        <v>20</v>
      </c>
      <c r="Q420" s="8" t="s">
        <v>369</v>
      </c>
      <c r="R420" s="8" t="str">
        <f t="shared" si="6"/>
        <v>253100A</v>
      </c>
      <c r="S420" s="8" t="str">
        <f>IFERROR(VLOOKUP(R420,'UNSG Projects'!$C$8:$D$305,2,FALSE),0)</f>
        <v>Mains - Blanket - Pres</v>
      </c>
      <c r="T420" s="8" t="s">
        <v>368</v>
      </c>
      <c r="U420" s="11">
        <v>4322.33</v>
      </c>
    </row>
    <row r="421" spans="1:21" ht="20.399999999999999" x14ac:dyDescent="0.3">
      <c r="A421" s="19">
        <v>202512</v>
      </c>
      <c r="B421" s="8" t="s">
        <v>7</v>
      </c>
      <c r="C421" s="8" t="s">
        <v>645</v>
      </c>
      <c r="D421" s="8" t="s">
        <v>62</v>
      </c>
      <c r="E421" s="8" t="s">
        <v>62</v>
      </c>
      <c r="F421" s="8" t="s">
        <v>61</v>
      </c>
      <c r="G421" s="8" t="s">
        <v>125</v>
      </c>
      <c r="H421" s="8" t="s">
        <v>727</v>
      </c>
      <c r="I421" s="8" t="s">
        <v>726</v>
      </c>
      <c r="J421" s="8" t="s">
        <v>57</v>
      </c>
      <c r="K421" s="8" t="s">
        <v>56</v>
      </c>
      <c r="L421" s="8" t="s">
        <v>55</v>
      </c>
      <c r="M421" s="18">
        <v>45658</v>
      </c>
      <c r="N421" s="18">
        <v>45741</v>
      </c>
      <c r="O421" s="8" t="s">
        <v>287</v>
      </c>
      <c r="P421" s="8" t="s">
        <v>20</v>
      </c>
      <c r="Q421" s="8" t="s">
        <v>367</v>
      </c>
      <c r="R421" s="8" t="str">
        <f t="shared" si="6"/>
        <v>253100A</v>
      </c>
      <c r="S421" s="8" t="str">
        <f>IFERROR(VLOOKUP(R421,'UNSG Projects'!$C$8:$D$305,2,FALSE),0)</f>
        <v>Mains - Blanket - Pres</v>
      </c>
      <c r="T421" s="8" t="s">
        <v>366</v>
      </c>
      <c r="U421" s="11">
        <v>58123.05</v>
      </c>
    </row>
    <row r="422" spans="1:21" ht="20.399999999999999" x14ac:dyDescent="0.3">
      <c r="A422" s="19">
        <v>202512</v>
      </c>
      <c r="B422" s="8" t="s">
        <v>7</v>
      </c>
      <c r="C422" s="8" t="s">
        <v>645</v>
      </c>
      <c r="D422" s="8" t="s">
        <v>62</v>
      </c>
      <c r="E422" s="8" t="s">
        <v>62</v>
      </c>
      <c r="F422" s="8" t="s">
        <v>61</v>
      </c>
      <c r="G422" s="8" t="s">
        <v>125</v>
      </c>
      <c r="H422" s="8" t="s">
        <v>725</v>
      </c>
      <c r="I422" s="8" t="s">
        <v>724</v>
      </c>
      <c r="J422" s="8" t="s">
        <v>93</v>
      </c>
      <c r="K422" s="8" t="s">
        <v>56</v>
      </c>
      <c r="L422" s="8" t="s">
        <v>55</v>
      </c>
      <c r="M422" s="18">
        <v>45658</v>
      </c>
      <c r="N422" s="18">
        <v>45846</v>
      </c>
      <c r="O422" s="8" t="s">
        <v>287</v>
      </c>
      <c r="P422" s="8" t="s">
        <v>20</v>
      </c>
      <c r="Q422" s="8" t="s">
        <v>375</v>
      </c>
      <c r="R422" s="8" t="str">
        <f t="shared" si="6"/>
        <v>253500B</v>
      </c>
      <c r="S422" s="8" t="str">
        <f>IFERROR(VLOOKUP(R422,'UNSG Projects'!$C$8:$D$305,2,FALSE),0)</f>
        <v>PI Mains - Prescott</v>
      </c>
      <c r="T422" s="8" t="s">
        <v>374</v>
      </c>
      <c r="U422" s="11">
        <v>1927.08</v>
      </c>
    </row>
    <row r="423" spans="1:21" ht="20.399999999999999" x14ac:dyDescent="0.3">
      <c r="A423" s="19">
        <v>202512</v>
      </c>
      <c r="B423" s="8" t="s">
        <v>7</v>
      </c>
      <c r="C423" s="8" t="s">
        <v>645</v>
      </c>
      <c r="D423" s="8" t="s">
        <v>62</v>
      </c>
      <c r="E423" s="8" t="s">
        <v>62</v>
      </c>
      <c r="F423" s="8" t="s">
        <v>61</v>
      </c>
      <c r="G423" s="8" t="s">
        <v>125</v>
      </c>
      <c r="H423" s="8" t="s">
        <v>725</v>
      </c>
      <c r="I423" s="8" t="s">
        <v>724</v>
      </c>
      <c r="J423" s="8" t="s">
        <v>57</v>
      </c>
      <c r="K423" s="8" t="s">
        <v>56</v>
      </c>
      <c r="L423" s="8" t="s">
        <v>55</v>
      </c>
      <c r="M423" s="18">
        <v>45658</v>
      </c>
      <c r="N423" s="18">
        <v>45846</v>
      </c>
      <c r="O423" s="8" t="s">
        <v>287</v>
      </c>
      <c r="P423" s="8" t="s">
        <v>20</v>
      </c>
      <c r="Q423" s="8" t="s">
        <v>305</v>
      </c>
      <c r="R423" s="8" t="str">
        <f t="shared" si="6"/>
        <v>251380A</v>
      </c>
      <c r="S423" s="8" t="str">
        <f>IFERROR(VLOOKUP(R423,'UNSG Projects'!$C$8:$D$305,2,FALSE),0)</f>
        <v>Services - Bl - Flag</v>
      </c>
      <c r="T423" s="8" t="s">
        <v>304</v>
      </c>
      <c r="U423" s="11">
        <v>27436.73</v>
      </c>
    </row>
    <row r="424" spans="1:21" ht="20.399999999999999" x14ac:dyDescent="0.3">
      <c r="A424" s="19">
        <v>202512</v>
      </c>
      <c r="B424" s="8" t="s">
        <v>7</v>
      </c>
      <c r="C424" s="8" t="s">
        <v>645</v>
      </c>
      <c r="D424" s="8" t="s">
        <v>62</v>
      </c>
      <c r="E424" s="8" t="s">
        <v>62</v>
      </c>
      <c r="F424" s="8" t="s">
        <v>61</v>
      </c>
      <c r="G424" s="8" t="s">
        <v>125</v>
      </c>
      <c r="H424" s="8" t="s">
        <v>725</v>
      </c>
      <c r="I424" s="8" t="s">
        <v>724</v>
      </c>
      <c r="J424" s="8" t="s">
        <v>57</v>
      </c>
      <c r="K424" s="8" t="s">
        <v>56</v>
      </c>
      <c r="L424" s="8" t="s">
        <v>55</v>
      </c>
      <c r="M424" s="18">
        <v>45658</v>
      </c>
      <c r="N424" s="18">
        <v>45846</v>
      </c>
      <c r="O424" s="8" t="s">
        <v>287</v>
      </c>
      <c r="P424" s="8" t="s">
        <v>20</v>
      </c>
      <c r="Q424" s="8" t="s">
        <v>319</v>
      </c>
      <c r="R424" s="8" t="str">
        <f t="shared" si="6"/>
        <v>251380R</v>
      </c>
      <c r="S424" s="8" t="str">
        <f>IFERROR(VLOOKUP(R424,'UNSG Projects'!$C$8:$D$305,2,FALSE),0)</f>
        <v>Service Repl - Flag</v>
      </c>
      <c r="T424" s="8" t="s">
        <v>318</v>
      </c>
      <c r="U424" s="11">
        <v>9377.19</v>
      </c>
    </row>
    <row r="425" spans="1:21" ht="20.399999999999999" x14ac:dyDescent="0.3">
      <c r="A425" s="19">
        <v>202512</v>
      </c>
      <c r="B425" s="8" t="s">
        <v>7</v>
      </c>
      <c r="C425" s="8" t="s">
        <v>645</v>
      </c>
      <c r="D425" s="8" t="s">
        <v>62</v>
      </c>
      <c r="E425" s="8" t="s">
        <v>62</v>
      </c>
      <c r="F425" s="8" t="s">
        <v>61</v>
      </c>
      <c r="G425" s="8" t="s">
        <v>125</v>
      </c>
      <c r="H425" s="8" t="s">
        <v>725</v>
      </c>
      <c r="I425" s="8" t="s">
        <v>724</v>
      </c>
      <c r="J425" s="8" t="s">
        <v>57</v>
      </c>
      <c r="K425" s="8" t="s">
        <v>56</v>
      </c>
      <c r="L425" s="8" t="s">
        <v>55</v>
      </c>
      <c r="M425" s="18">
        <v>45658</v>
      </c>
      <c r="N425" s="18">
        <v>45846</v>
      </c>
      <c r="O425" s="8" t="s">
        <v>287</v>
      </c>
      <c r="P425" s="8" t="s">
        <v>20</v>
      </c>
      <c r="Q425" s="8" t="s">
        <v>303</v>
      </c>
      <c r="R425" s="8" t="str">
        <f t="shared" si="6"/>
        <v>252380A</v>
      </c>
      <c r="S425" s="8" t="str">
        <f>IFERROR(VLOOKUP(R425,'UNSG Projects'!$C$8:$D$305,2,FALSE),0)</f>
        <v>Install Services - Bl - King</v>
      </c>
      <c r="T425" s="8" t="s">
        <v>302</v>
      </c>
      <c r="U425" s="11">
        <v>8900.43</v>
      </c>
    </row>
    <row r="426" spans="1:21" ht="20.399999999999999" x14ac:dyDescent="0.3">
      <c r="A426" s="19">
        <v>202512</v>
      </c>
      <c r="B426" s="8" t="s">
        <v>7</v>
      </c>
      <c r="C426" s="8" t="s">
        <v>645</v>
      </c>
      <c r="D426" s="8" t="s">
        <v>62</v>
      </c>
      <c r="E426" s="8" t="s">
        <v>62</v>
      </c>
      <c r="F426" s="8" t="s">
        <v>61</v>
      </c>
      <c r="G426" s="8" t="s">
        <v>125</v>
      </c>
      <c r="H426" s="8" t="s">
        <v>725</v>
      </c>
      <c r="I426" s="8" t="s">
        <v>724</v>
      </c>
      <c r="J426" s="8" t="s">
        <v>57</v>
      </c>
      <c r="K426" s="8" t="s">
        <v>56</v>
      </c>
      <c r="L426" s="8" t="s">
        <v>55</v>
      </c>
      <c r="M426" s="18">
        <v>45658</v>
      </c>
      <c r="N426" s="18">
        <v>45846</v>
      </c>
      <c r="O426" s="8" t="s">
        <v>287</v>
      </c>
      <c r="P426" s="8" t="s">
        <v>20</v>
      </c>
      <c r="Q426" s="8" t="s">
        <v>299</v>
      </c>
      <c r="R426" s="8" t="str">
        <f t="shared" si="6"/>
        <v>253380A</v>
      </c>
      <c r="S426" s="8" t="str">
        <f>IFERROR(VLOOKUP(R426,'UNSG Projects'!$C$8:$D$305,2,FALSE),0)</f>
        <v>Services - Bl - Pres</v>
      </c>
      <c r="T426" s="8" t="s">
        <v>298</v>
      </c>
      <c r="U426" s="11">
        <v>56.82</v>
      </c>
    </row>
    <row r="427" spans="1:21" ht="20.399999999999999" x14ac:dyDescent="0.3">
      <c r="A427" s="19">
        <v>202512</v>
      </c>
      <c r="B427" s="8" t="s">
        <v>7</v>
      </c>
      <c r="C427" s="8" t="s">
        <v>645</v>
      </c>
      <c r="D427" s="8" t="s">
        <v>62</v>
      </c>
      <c r="E427" s="8" t="s">
        <v>62</v>
      </c>
      <c r="F427" s="8" t="s">
        <v>61</v>
      </c>
      <c r="G427" s="8" t="s">
        <v>125</v>
      </c>
      <c r="H427" s="8" t="s">
        <v>725</v>
      </c>
      <c r="I427" s="8" t="s">
        <v>724</v>
      </c>
      <c r="J427" s="8" t="s">
        <v>57</v>
      </c>
      <c r="K427" s="8" t="s">
        <v>56</v>
      </c>
      <c r="L427" s="8" t="s">
        <v>55</v>
      </c>
      <c r="M427" s="18">
        <v>45658</v>
      </c>
      <c r="N427" s="18">
        <v>45846</v>
      </c>
      <c r="O427" s="8" t="s">
        <v>287</v>
      </c>
      <c r="P427" s="8" t="s">
        <v>20</v>
      </c>
      <c r="Q427" s="8" t="s">
        <v>321</v>
      </c>
      <c r="R427" s="8" t="str">
        <f t="shared" si="6"/>
        <v>253380B</v>
      </c>
      <c r="S427" s="8" t="str">
        <f>IFERROR(VLOOKUP(R427,'UNSG Projects'!$C$8:$D$305,2,FALSE),0)</f>
        <v>PI Services Repl - Prescott</v>
      </c>
      <c r="T427" s="8" t="s">
        <v>320</v>
      </c>
      <c r="U427" s="11">
        <v>4859.51</v>
      </c>
    </row>
    <row r="428" spans="1:21" ht="20.399999999999999" x14ac:dyDescent="0.3">
      <c r="A428" s="19">
        <v>202512</v>
      </c>
      <c r="B428" s="8" t="s">
        <v>7</v>
      </c>
      <c r="C428" s="8" t="s">
        <v>645</v>
      </c>
      <c r="D428" s="8" t="s">
        <v>62</v>
      </c>
      <c r="E428" s="8" t="s">
        <v>62</v>
      </c>
      <c r="F428" s="8" t="s">
        <v>61</v>
      </c>
      <c r="G428" s="8" t="s">
        <v>125</v>
      </c>
      <c r="H428" s="8" t="s">
        <v>725</v>
      </c>
      <c r="I428" s="8" t="s">
        <v>724</v>
      </c>
      <c r="J428" s="8" t="s">
        <v>57</v>
      </c>
      <c r="K428" s="8" t="s">
        <v>56</v>
      </c>
      <c r="L428" s="8" t="s">
        <v>55</v>
      </c>
      <c r="M428" s="18">
        <v>45658</v>
      </c>
      <c r="N428" s="18">
        <v>45846</v>
      </c>
      <c r="O428" s="8" t="s">
        <v>287</v>
      </c>
      <c r="P428" s="8" t="s">
        <v>20</v>
      </c>
      <c r="Q428" s="8" t="s">
        <v>315</v>
      </c>
      <c r="R428" s="8" t="str">
        <f t="shared" si="6"/>
        <v>253380R</v>
      </c>
      <c r="S428" s="8" t="str">
        <f>IFERROR(VLOOKUP(R428,'UNSG Projects'!$C$8:$D$305,2,FALSE),0)</f>
        <v>Service Repl - Pres</v>
      </c>
      <c r="T428" s="8" t="s">
        <v>314</v>
      </c>
      <c r="U428" s="11">
        <v>21666.26</v>
      </c>
    </row>
    <row r="429" spans="1:21" ht="20.399999999999999" x14ac:dyDescent="0.3">
      <c r="A429" s="19">
        <v>202512</v>
      </c>
      <c r="B429" s="8" t="s">
        <v>7</v>
      </c>
      <c r="C429" s="8" t="s">
        <v>645</v>
      </c>
      <c r="D429" s="8" t="s">
        <v>62</v>
      </c>
      <c r="E429" s="8" t="s">
        <v>62</v>
      </c>
      <c r="F429" s="8" t="s">
        <v>61</v>
      </c>
      <c r="G429" s="8" t="s">
        <v>125</v>
      </c>
      <c r="H429" s="8" t="s">
        <v>725</v>
      </c>
      <c r="I429" s="8" t="s">
        <v>724</v>
      </c>
      <c r="J429" s="8" t="s">
        <v>57</v>
      </c>
      <c r="K429" s="8" t="s">
        <v>56</v>
      </c>
      <c r="L429" s="8" t="s">
        <v>55</v>
      </c>
      <c r="M429" s="18">
        <v>45658</v>
      </c>
      <c r="N429" s="18">
        <v>45846</v>
      </c>
      <c r="O429" s="8" t="s">
        <v>287</v>
      </c>
      <c r="P429" s="8" t="s">
        <v>20</v>
      </c>
      <c r="Q429" s="8" t="s">
        <v>297</v>
      </c>
      <c r="R429" s="8" t="str">
        <f t="shared" si="6"/>
        <v>255380A</v>
      </c>
      <c r="S429" s="8" t="str">
        <f>IFERROR(VLOOKUP(R429,'UNSG Projects'!$C$8:$D$305,2,FALSE),0)</f>
        <v>Services - Bl - Verde</v>
      </c>
      <c r="T429" s="8" t="s">
        <v>296</v>
      </c>
      <c r="U429" s="11">
        <v>10802.92</v>
      </c>
    </row>
    <row r="430" spans="1:21" ht="20.399999999999999" x14ac:dyDescent="0.3">
      <c r="A430" s="19">
        <v>202512</v>
      </c>
      <c r="B430" s="8" t="s">
        <v>7</v>
      </c>
      <c r="C430" s="8" t="s">
        <v>645</v>
      </c>
      <c r="D430" s="8" t="s">
        <v>62</v>
      </c>
      <c r="E430" s="8" t="s">
        <v>62</v>
      </c>
      <c r="F430" s="8" t="s">
        <v>61</v>
      </c>
      <c r="G430" s="8" t="s">
        <v>125</v>
      </c>
      <c r="H430" s="8" t="s">
        <v>725</v>
      </c>
      <c r="I430" s="8" t="s">
        <v>724</v>
      </c>
      <c r="J430" s="8" t="s">
        <v>57</v>
      </c>
      <c r="K430" s="8" t="s">
        <v>56</v>
      </c>
      <c r="L430" s="8" t="s">
        <v>55</v>
      </c>
      <c r="M430" s="18">
        <v>45658</v>
      </c>
      <c r="N430" s="18">
        <v>45846</v>
      </c>
      <c r="O430" s="8" t="s">
        <v>287</v>
      </c>
      <c r="P430" s="8" t="s">
        <v>20</v>
      </c>
      <c r="Q430" s="8" t="s">
        <v>309</v>
      </c>
      <c r="R430" s="8" t="str">
        <f t="shared" si="6"/>
        <v>255380R</v>
      </c>
      <c r="S430" s="8" t="str">
        <f>IFERROR(VLOOKUP(R430,'UNSG Projects'!$C$8:$D$305,2,FALSE),0)</f>
        <v>Service Repl - Verde</v>
      </c>
      <c r="T430" s="8" t="s">
        <v>308</v>
      </c>
      <c r="U430" s="11">
        <v>25926.959999999999</v>
      </c>
    </row>
    <row r="431" spans="1:21" ht="20.399999999999999" x14ac:dyDescent="0.3">
      <c r="A431" s="19">
        <v>202512</v>
      </c>
      <c r="B431" s="8" t="s">
        <v>7</v>
      </c>
      <c r="C431" s="8" t="s">
        <v>645</v>
      </c>
      <c r="D431" s="8" t="s">
        <v>62</v>
      </c>
      <c r="E431" s="8" t="s">
        <v>62</v>
      </c>
      <c r="F431" s="8" t="s">
        <v>61</v>
      </c>
      <c r="G431" s="8" t="s">
        <v>125</v>
      </c>
      <c r="H431" s="8" t="s">
        <v>725</v>
      </c>
      <c r="I431" s="8" t="s">
        <v>724</v>
      </c>
      <c r="J431" s="8" t="s">
        <v>57</v>
      </c>
      <c r="K431" s="8" t="s">
        <v>56</v>
      </c>
      <c r="L431" s="8" t="s">
        <v>55</v>
      </c>
      <c r="M431" s="18">
        <v>45658</v>
      </c>
      <c r="N431" s="18">
        <v>45846</v>
      </c>
      <c r="O431" s="8" t="s">
        <v>287</v>
      </c>
      <c r="P431" s="8" t="s">
        <v>20</v>
      </c>
      <c r="Q431" s="8" t="s">
        <v>339</v>
      </c>
      <c r="R431" s="8" t="str">
        <f t="shared" si="6"/>
        <v>256380A</v>
      </c>
      <c r="S431" s="8" t="str">
        <f>IFERROR(VLOOKUP(R431,'UNSG Projects'!$C$8:$D$305,2,FALSE),0)</f>
        <v>Services - Bl - Nog</v>
      </c>
      <c r="T431" s="8" t="s">
        <v>338</v>
      </c>
      <c r="U431" s="11">
        <v>5281.36</v>
      </c>
    </row>
    <row r="432" spans="1:21" ht="20.399999999999999" x14ac:dyDescent="0.3">
      <c r="A432" s="19">
        <v>202512</v>
      </c>
      <c r="B432" s="8" t="s">
        <v>7</v>
      </c>
      <c r="C432" s="8" t="s">
        <v>645</v>
      </c>
      <c r="D432" s="8" t="s">
        <v>62</v>
      </c>
      <c r="E432" s="8" t="s">
        <v>62</v>
      </c>
      <c r="F432" s="8" t="s">
        <v>61</v>
      </c>
      <c r="G432" s="8" t="s">
        <v>125</v>
      </c>
      <c r="H432" s="8" t="s">
        <v>725</v>
      </c>
      <c r="I432" s="8" t="s">
        <v>724</v>
      </c>
      <c r="J432" s="8" t="s">
        <v>57</v>
      </c>
      <c r="K432" s="8" t="s">
        <v>56</v>
      </c>
      <c r="L432" s="8" t="s">
        <v>55</v>
      </c>
      <c r="M432" s="18">
        <v>45658</v>
      </c>
      <c r="N432" s="18">
        <v>45846</v>
      </c>
      <c r="O432" s="8" t="s">
        <v>287</v>
      </c>
      <c r="P432" s="8" t="s">
        <v>20</v>
      </c>
      <c r="Q432" s="8" t="s">
        <v>295</v>
      </c>
      <c r="R432" s="8" t="str">
        <f t="shared" si="6"/>
        <v>257380A</v>
      </c>
      <c r="S432" s="8" t="str">
        <f>IFERROR(VLOOKUP(R432,'UNSG Projects'!$C$8:$D$305,2,FALSE),0)</f>
        <v>Services - Bl - SL</v>
      </c>
      <c r="T432" s="8" t="s">
        <v>294</v>
      </c>
      <c r="U432" s="11">
        <v>1488.73</v>
      </c>
    </row>
    <row r="433" spans="1:21" ht="20.399999999999999" x14ac:dyDescent="0.3">
      <c r="A433" s="19">
        <v>202512</v>
      </c>
      <c r="B433" s="8" t="s">
        <v>7</v>
      </c>
      <c r="C433" s="8" t="s">
        <v>645</v>
      </c>
      <c r="D433" s="8" t="s">
        <v>62</v>
      </c>
      <c r="E433" s="8" t="s">
        <v>62</v>
      </c>
      <c r="F433" s="8" t="s">
        <v>61</v>
      </c>
      <c r="G433" s="8" t="s">
        <v>125</v>
      </c>
      <c r="H433" s="8" t="s">
        <v>725</v>
      </c>
      <c r="I433" s="8" t="s">
        <v>724</v>
      </c>
      <c r="J433" s="8" t="s">
        <v>57</v>
      </c>
      <c r="K433" s="8" t="s">
        <v>56</v>
      </c>
      <c r="L433" s="8" t="s">
        <v>55</v>
      </c>
      <c r="M433" s="18">
        <v>45658</v>
      </c>
      <c r="N433" s="18">
        <v>45846</v>
      </c>
      <c r="O433" s="8" t="s">
        <v>287</v>
      </c>
      <c r="P433" s="8" t="s">
        <v>20</v>
      </c>
      <c r="Q433" s="8" t="s">
        <v>311</v>
      </c>
      <c r="R433" s="8" t="str">
        <f t="shared" si="6"/>
        <v>257380R</v>
      </c>
      <c r="S433" s="8" t="str">
        <f>IFERROR(VLOOKUP(R433,'UNSG Projects'!$C$8:$D$305,2,FALSE),0)</f>
        <v>Service Repl - Show Low</v>
      </c>
      <c r="T433" s="8" t="s">
        <v>310</v>
      </c>
      <c r="U433" s="11">
        <v>2102.8000000000002</v>
      </c>
    </row>
    <row r="434" spans="1:21" ht="20.399999999999999" x14ac:dyDescent="0.3">
      <c r="A434" s="19">
        <v>202512</v>
      </c>
      <c r="B434" s="8" t="s">
        <v>7</v>
      </c>
      <c r="C434" s="8" t="s">
        <v>645</v>
      </c>
      <c r="D434" s="8" t="s">
        <v>62</v>
      </c>
      <c r="E434" s="8" t="s">
        <v>62</v>
      </c>
      <c r="F434" s="8" t="s">
        <v>61</v>
      </c>
      <c r="G434" s="8" t="s">
        <v>125</v>
      </c>
      <c r="H434" s="8" t="s">
        <v>725</v>
      </c>
      <c r="I434" s="8" t="s">
        <v>724</v>
      </c>
      <c r="J434" s="8" t="s">
        <v>57</v>
      </c>
      <c r="K434" s="8" t="s">
        <v>56</v>
      </c>
      <c r="L434" s="8" t="s">
        <v>55</v>
      </c>
      <c r="M434" s="18">
        <v>45658</v>
      </c>
      <c r="N434" s="18">
        <v>45846</v>
      </c>
      <c r="O434" s="8" t="s">
        <v>287</v>
      </c>
      <c r="P434" s="8" t="s">
        <v>20</v>
      </c>
      <c r="Q434" s="8" t="s">
        <v>539</v>
      </c>
      <c r="R434" s="8" t="str">
        <f t="shared" si="6"/>
        <v>252100A</v>
      </c>
      <c r="S434" s="8" t="str">
        <f>IFERROR(VLOOKUP(R434,'UNSG Projects'!$C$8:$D$305,2,FALSE),0)</f>
        <v>Mains - Blanket - King</v>
      </c>
      <c r="T434" s="8" t="s">
        <v>538</v>
      </c>
      <c r="U434" s="11">
        <v>934.81</v>
      </c>
    </row>
    <row r="435" spans="1:21" ht="20.399999999999999" x14ac:dyDescent="0.3">
      <c r="A435" s="19">
        <v>202512</v>
      </c>
      <c r="B435" s="8" t="s">
        <v>7</v>
      </c>
      <c r="C435" s="8" t="s">
        <v>645</v>
      </c>
      <c r="D435" s="8" t="s">
        <v>62</v>
      </c>
      <c r="E435" s="8" t="s">
        <v>62</v>
      </c>
      <c r="F435" s="8" t="s">
        <v>61</v>
      </c>
      <c r="G435" s="8" t="s">
        <v>125</v>
      </c>
      <c r="H435" s="8" t="s">
        <v>725</v>
      </c>
      <c r="I435" s="8" t="s">
        <v>724</v>
      </c>
      <c r="J435" s="8" t="s">
        <v>57</v>
      </c>
      <c r="K435" s="8" t="s">
        <v>56</v>
      </c>
      <c r="L435" s="8" t="s">
        <v>55</v>
      </c>
      <c r="M435" s="18">
        <v>45658</v>
      </c>
      <c r="N435" s="18">
        <v>45846</v>
      </c>
      <c r="O435" s="8" t="s">
        <v>287</v>
      </c>
      <c r="P435" s="8" t="s">
        <v>20</v>
      </c>
      <c r="Q435" s="8" t="s">
        <v>369</v>
      </c>
      <c r="R435" s="8" t="str">
        <f t="shared" si="6"/>
        <v>253100A</v>
      </c>
      <c r="S435" s="8" t="str">
        <f>IFERROR(VLOOKUP(R435,'UNSG Projects'!$C$8:$D$305,2,FALSE),0)</f>
        <v>Mains - Blanket - Pres</v>
      </c>
      <c r="T435" s="8" t="s">
        <v>368</v>
      </c>
      <c r="U435" s="11">
        <v>0</v>
      </c>
    </row>
    <row r="436" spans="1:21" ht="20.399999999999999" x14ac:dyDescent="0.3">
      <c r="A436" s="19">
        <v>202512</v>
      </c>
      <c r="B436" s="8" t="s">
        <v>7</v>
      </c>
      <c r="C436" s="8" t="s">
        <v>645</v>
      </c>
      <c r="D436" s="8" t="s">
        <v>62</v>
      </c>
      <c r="E436" s="8" t="s">
        <v>62</v>
      </c>
      <c r="F436" s="8" t="s">
        <v>61</v>
      </c>
      <c r="G436" s="8" t="s">
        <v>125</v>
      </c>
      <c r="H436" s="8" t="s">
        <v>725</v>
      </c>
      <c r="I436" s="8" t="s">
        <v>724</v>
      </c>
      <c r="J436" s="8" t="s">
        <v>57</v>
      </c>
      <c r="K436" s="8" t="s">
        <v>56</v>
      </c>
      <c r="L436" s="8" t="s">
        <v>55</v>
      </c>
      <c r="M436" s="18">
        <v>45658</v>
      </c>
      <c r="N436" s="18">
        <v>45846</v>
      </c>
      <c r="O436" s="8" t="s">
        <v>287</v>
      </c>
      <c r="P436" s="8" t="s">
        <v>20</v>
      </c>
      <c r="Q436" s="8" t="s">
        <v>367</v>
      </c>
      <c r="R436" s="8" t="str">
        <f t="shared" si="6"/>
        <v>253100A</v>
      </c>
      <c r="S436" s="8" t="str">
        <f>IFERROR(VLOOKUP(R436,'UNSG Projects'!$C$8:$D$305,2,FALSE),0)</f>
        <v>Mains - Blanket - Pres</v>
      </c>
      <c r="T436" s="8" t="s">
        <v>366</v>
      </c>
      <c r="U436" s="11">
        <v>0</v>
      </c>
    </row>
    <row r="437" spans="1:21" ht="20.399999999999999" x14ac:dyDescent="0.3">
      <c r="A437" s="19">
        <v>202601</v>
      </c>
      <c r="B437" s="8" t="s">
        <v>7</v>
      </c>
      <c r="C437" s="8" t="s">
        <v>645</v>
      </c>
      <c r="D437" s="8" t="s">
        <v>62</v>
      </c>
      <c r="E437" s="8" t="s">
        <v>62</v>
      </c>
      <c r="F437" s="8" t="s">
        <v>61</v>
      </c>
      <c r="G437" s="8" t="s">
        <v>125</v>
      </c>
      <c r="H437" s="8" t="s">
        <v>727</v>
      </c>
      <c r="I437" s="8" t="s">
        <v>726</v>
      </c>
      <c r="J437" s="8" t="s">
        <v>57</v>
      </c>
      <c r="K437" s="8" t="s">
        <v>56</v>
      </c>
      <c r="L437" s="8" t="s">
        <v>55</v>
      </c>
      <c r="M437" s="18">
        <v>45658</v>
      </c>
      <c r="N437" s="18">
        <v>45741</v>
      </c>
      <c r="O437" s="8" t="s">
        <v>287</v>
      </c>
      <c r="P437" s="8" t="s">
        <v>20</v>
      </c>
      <c r="Q437" s="8" t="s">
        <v>519</v>
      </c>
      <c r="R437" s="8" t="str">
        <f t="shared" si="6"/>
        <v>252100A</v>
      </c>
      <c r="S437" s="8" t="str">
        <f>IFERROR(VLOOKUP(R437,'UNSG Projects'!$C$8:$D$305,2,FALSE),0)</f>
        <v>Mains - Blanket - King</v>
      </c>
      <c r="T437" s="8" t="s">
        <v>518</v>
      </c>
      <c r="U437" s="11">
        <v>826.3</v>
      </c>
    </row>
    <row r="438" spans="1:21" ht="20.399999999999999" x14ac:dyDescent="0.3">
      <c r="A438" s="19">
        <v>202601</v>
      </c>
      <c r="B438" s="8" t="s">
        <v>7</v>
      </c>
      <c r="C438" s="8" t="s">
        <v>645</v>
      </c>
      <c r="D438" s="8" t="s">
        <v>62</v>
      </c>
      <c r="E438" s="8" t="s">
        <v>62</v>
      </c>
      <c r="F438" s="8" t="s">
        <v>61</v>
      </c>
      <c r="G438" s="8" t="s">
        <v>125</v>
      </c>
      <c r="H438" s="8" t="s">
        <v>727</v>
      </c>
      <c r="I438" s="8" t="s">
        <v>726</v>
      </c>
      <c r="J438" s="8" t="s">
        <v>57</v>
      </c>
      <c r="K438" s="8" t="s">
        <v>56</v>
      </c>
      <c r="L438" s="8" t="s">
        <v>55</v>
      </c>
      <c r="M438" s="18">
        <v>45658</v>
      </c>
      <c r="N438" s="18">
        <v>45741</v>
      </c>
      <c r="O438" s="8" t="s">
        <v>287</v>
      </c>
      <c r="P438" s="8" t="s">
        <v>20</v>
      </c>
      <c r="Q438" s="8" t="s">
        <v>359</v>
      </c>
      <c r="R438" s="8" t="str">
        <f t="shared" si="6"/>
        <v>257100A</v>
      </c>
      <c r="S438" s="8" t="str">
        <f>IFERROR(VLOOKUP(R438,'UNSG Projects'!$C$8:$D$305,2,FALSE),0)</f>
        <v>Mains - Blanket - SL</v>
      </c>
      <c r="T438" s="8" t="s">
        <v>358</v>
      </c>
      <c r="U438" s="11">
        <v>720.66</v>
      </c>
    </row>
    <row r="439" spans="1:21" ht="20.399999999999999" x14ac:dyDescent="0.3">
      <c r="A439" s="19">
        <v>202601</v>
      </c>
      <c r="B439" s="8" t="s">
        <v>7</v>
      </c>
      <c r="C439" s="8" t="s">
        <v>645</v>
      </c>
      <c r="D439" s="8" t="s">
        <v>62</v>
      </c>
      <c r="E439" s="8" t="s">
        <v>62</v>
      </c>
      <c r="F439" s="8" t="s">
        <v>61</v>
      </c>
      <c r="G439" s="8" t="s">
        <v>125</v>
      </c>
      <c r="H439" s="8" t="s">
        <v>727</v>
      </c>
      <c r="I439" s="8" t="s">
        <v>726</v>
      </c>
      <c r="J439" s="8" t="s">
        <v>57</v>
      </c>
      <c r="K439" s="8" t="s">
        <v>56</v>
      </c>
      <c r="L439" s="8" t="s">
        <v>55</v>
      </c>
      <c r="M439" s="18">
        <v>45658</v>
      </c>
      <c r="N439" s="18">
        <v>45741</v>
      </c>
      <c r="O439" s="8" t="s">
        <v>287</v>
      </c>
      <c r="P439" s="8" t="s">
        <v>20</v>
      </c>
      <c r="Q439" s="8" t="s">
        <v>365</v>
      </c>
      <c r="R439" s="8" t="str">
        <f t="shared" si="6"/>
        <v>253100A</v>
      </c>
      <c r="S439" s="8" t="str">
        <f>IFERROR(VLOOKUP(R439,'UNSG Projects'!$C$8:$D$305,2,FALSE),0)</f>
        <v>Mains - Blanket - Pres</v>
      </c>
      <c r="T439" s="8" t="s">
        <v>364</v>
      </c>
      <c r="U439" s="11">
        <v>3829.56</v>
      </c>
    </row>
    <row r="440" spans="1:21" ht="20.399999999999999" x14ac:dyDescent="0.3">
      <c r="A440" s="19">
        <v>202601</v>
      </c>
      <c r="B440" s="8" t="s">
        <v>7</v>
      </c>
      <c r="C440" s="8" t="s">
        <v>645</v>
      </c>
      <c r="D440" s="8" t="s">
        <v>62</v>
      </c>
      <c r="E440" s="8" t="s">
        <v>62</v>
      </c>
      <c r="F440" s="8" t="s">
        <v>61</v>
      </c>
      <c r="G440" s="8" t="s">
        <v>125</v>
      </c>
      <c r="H440" s="8" t="s">
        <v>727</v>
      </c>
      <c r="I440" s="8" t="s">
        <v>726</v>
      </c>
      <c r="J440" s="8" t="s">
        <v>57</v>
      </c>
      <c r="K440" s="8" t="s">
        <v>56</v>
      </c>
      <c r="L440" s="8" t="s">
        <v>55</v>
      </c>
      <c r="M440" s="18">
        <v>45658</v>
      </c>
      <c r="N440" s="18">
        <v>45741</v>
      </c>
      <c r="O440" s="8" t="s">
        <v>287</v>
      </c>
      <c r="P440" s="8" t="s">
        <v>20</v>
      </c>
      <c r="Q440" s="8" t="s">
        <v>361</v>
      </c>
      <c r="R440" s="8" t="str">
        <f t="shared" si="6"/>
        <v>253100A</v>
      </c>
      <c r="S440" s="8" t="str">
        <f>IFERROR(VLOOKUP(R440,'UNSG Projects'!$C$8:$D$305,2,FALSE),0)</f>
        <v>Mains - Blanket - Pres</v>
      </c>
      <c r="T440" s="8" t="s">
        <v>360</v>
      </c>
      <c r="U440" s="11">
        <v>4649.83</v>
      </c>
    </row>
    <row r="441" spans="1:21" ht="20.399999999999999" x14ac:dyDescent="0.3">
      <c r="A441" s="19">
        <v>202601</v>
      </c>
      <c r="B441" s="8" t="s">
        <v>7</v>
      </c>
      <c r="C441" s="8" t="s">
        <v>645</v>
      </c>
      <c r="D441" s="8" t="s">
        <v>62</v>
      </c>
      <c r="E441" s="8" t="s">
        <v>62</v>
      </c>
      <c r="F441" s="8" t="s">
        <v>61</v>
      </c>
      <c r="G441" s="8" t="s">
        <v>125</v>
      </c>
      <c r="H441" s="8" t="s">
        <v>727</v>
      </c>
      <c r="I441" s="8" t="s">
        <v>726</v>
      </c>
      <c r="J441" s="8" t="s">
        <v>57</v>
      </c>
      <c r="K441" s="8" t="s">
        <v>56</v>
      </c>
      <c r="L441" s="8" t="s">
        <v>55</v>
      </c>
      <c r="M441" s="18">
        <v>46023</v>
      </c>
      <c r="N441" s="18">
        <v>46023</v>
      </c>
      <c r="O441" s="8" t="s">
        <v>287</v>
      </c>
      <c r="P441" s="8" t="s">
        <v>20</v>
      </c>
      <c r="Q441" s="8" t="s">
        <v>305</v>
      </c>
      <c r="R441" s="8" t="str">
        <f t="shared" si="6"/>
        <v>251380A</v>
      </c>
      <c r="S441" s="8" t="str">
        <f>IFERROR(VLOOKUP(R441,'UNSG Projects'!$C$8:$D$305,2,FALSE),0)</f>
        <v>Services - Bl - Flag</v>
      </c>
      <c r="T441" s="8" t="s">
        <v>304</v>
      </c>
      <c r="U441" s="11">
        <v>138331.53</v>
      </c>
    </row>
    <row r="442" spans="1:21" ht="20.399999999999999" x14ac:dyDescent="0.3">
      <c r="A442" s="19">
        <v>202601</v>
      </c>
      <c r="B442" s="8" t="s">
        <v>7</v>
      </c>
      <c r="C442" s="8" t="s">
        <v>645</v>
      </c>
      <c r="D442" s="8" t="s">
        <v>62</v>
      </c>
      <c r="E442" s="8" t="s">
        <v>62</v>
      </c>
      <c r="F442" s="8" t="s">
        <v>61</v>
      </c>
      <c r="G442" s="8" t="s">
        <v>125</v>
      </c>
      <c r="H442" s="8" t="s">
        <v>727</v>
      </c>
      <c r="I442" s="8" t="s">
        <v>726</v>
      </c>
      <c r="J442" s="8" t="s">
        <v>57</v>
      </c>
      <c r="K442" s="8" t="s">
        <v>56</v>
      </c>
      <c r="L442" s="8" t="s">
        <v>55</v>
      </c>
      <c r="M442" s="18">
        <v>46023</v>
      </c>
      <c r="N442" s="18">
        <v>46023</v>
      </c>
      <c r="O442" s="8" t="s">
        <v>287</v>
      </c>
      <c r="P442" s="8" t="s">
        <v>20</v>
      </c>
      <c r="Q442" s="8" t="s">
        <v>303</v>
      </c>
      <c r="R442" s="8" t="str">
        <f t="shared" si="6"/>
        <v>252380A</v>
      </c>
      <c r="S442" s="8" t="str">
        <f>IFERROR(VLOOKUP(R442,'UNSG Projects'!$C$8:$D$305,2,FALSE),0)</f>
        <v>Install Services - Bl - King</v>
      </c>
      <c r="T442" s="8" t="s">
        <v>302</v>
      </c>
      <c r="U442" s="11">
        <v>38394.14</v>
      </c>
    </row>
    <row r="443" spans="1:21" ht="20.399999999999999" x14ac:dyDescent="0.3">
      <c r="A443" s="19">
        <v>202601</v>
      </c>
      <c r="B443" s="8" t="s">
        <v>7</v>
      </c>
      <c r="C443" s="8" t="s">
        <v>645</v>
      </c>
      <c r="D443" s="8" t="s">
        <v>62</v>
      </c>
      <c r="E443" s="8" t="s">
        <v>62</v>
      </c>
      <c r="F443" s="8" t="s">
        <v>61</v>
      </c>
      <c r="G443" s="8" t="s">
        <v>125</v>
      </c>
      <c r="H443" s="8" t="s">
        <v>727</v>
      </c>
      <c r="I443" s="8" t="s">
        <v>726</v>
      </c>
      <c r="J443" s="8" t="s">
        <v>57</v>
      </c>
      <c r="K443" s="8" t="s">
        <v>56</v>
      </c>
      <c r="L443" s="8" t="s">
        <v>55</v>
      </c>
      <c r="M443" s="18">
        <v>46023</v>
      </c>
      <c r="N443" s="18">
        <v>46023</v>
      </c>
      <c r="O443" s="8" t="s">
        <v>287</v>
      </c>
      <c r="P443" s="8" t="s">
        <v>20</v>
      </c>
      <c r="Q443" s="8" t="s">
        <v>299</v>
      </c>
      <c r="R443" s="8" t="str">
        <f t="shared" si="6"/>
        <v>253380A</v>
      </c>
      <c r="S443" s="8" t="str">
        <f>IFERROR(VLOOKUP(R443,'UNSG Projects'!$C$8:$D$305,2,FALSE),0)</f>
        <v>Services - Bl - Pres</v>
      </c>
      <c r="T443" s="8" t="s">
        <v>298</v>
      </c>
      <c r="U443" s="11">
        <v>147262.91</v>
      </c>
    </row>
    <row r="444" spans="1:21" ht="20.399999999999999" x14ac:dyDescent="0.3">
      <c r="A444" s="19">
        <v>202601</v>
      </c>
      <c r="B444" s="8" t="s">
        <v>7</v>
      </c>
      <c r="C444" s="8" t="s">
        <v>645</v>
      </c>
      <c r="D444" s="8" t="s">
        <v>62</v>
      </c>
      <c r="E444" s="8" t="s">
        <v>62</v>
      </c>
      <c r="F444" s="8" t="s">
        <v>61</v>
      </c>
      <c r="G444" s="8" t="s">
        <v>125</v>
      </c>
      <c r="H444" s="8" t="s">
        <v>727</v>
      </c>
      <c r="I444" s="8" t="s">
        <v>726</v>
      </c>
      <c r="J444" s="8" t="s">
        <v>57</v>
      </c>
      <c r="K444" s="8" t="s">
        <v>56</v>
      </c>
      <c r="L444" s="8" t="s">
        <v>55</v>
      </c>
      <c r="M444" s="18">
        <v>46023</v>
      </c>
      <c r="N444" s="18">
        <v>46023</v>
      </c>
      <c r="O444" s="8" t="s">
        <v>287</v>
      </c>
      <c r="P444" s="8" t="s">
        <v>20</v>
      </c>
      <c r="Q444" s="8" t="s">
        <v>297</v>
      </c>
      <c r="R444" s="8" t="str">
        <f t="shared" si="6"/>
        <v>255380A</v>
      </c>
      <c r="S444" s="8" t="str">
        <f>IFERROR(VLOOKUP(R444,'UNSG Projects'!$C$8:$D$305,2,FALSE),0)</f>
        <v>Services - Bl - Verde</v>
      </c>
      <c r="T444" s="8" t="s">
        <v>296</v>
      </c>
      <c r="U444" s="11">
        <v>22944.52</v>
      </c>
    </row>
    <row r="445" spans="1:21" ht="20.399999999999999" x14ac:dyDescent="0.3">
      <c r="A445" s="19">
        <v>202601</v>
      </c>
      <c r="B445" s="8" t="s">
        <v>7</v>
      </c>
      <c r="C445" s="8" t="s">
        <v>645</v>
      </c>
      <c r="D445" s="8" t="s">
        <v>62</v>
      </c>
      <c r="E445" s="8" t="s">
        <v>62</v>
      </c>
      <c r="F445" s="8" t="s">
        <v>61</v>
      </c>
      <c r="G445" s="8" t="s">
        <v>125</v>
      </c>
      <c r="H445" s="8" t="s">
        <v>727</v>
      </c>
      <c r="I445" s="8" t="s">
        <v>726</v>
      </c>
      <c r="J445" s="8" t="s">
        <v>57</v>
      </c>
      <c r="K445" s="8" t="s">
        <v>56</v>
      </c>
      <c r="L445" s="8" t="s">
        <v>55</v>
      </c>
      <c r="M445" s="18">
        <v>46023</v>
      </c>
      <c r="N445" s="18">
        <v>46023</v>
      </c>
      <c r="O445" s="8" t="s">
        <v>287</v>
      </c>
      <c r="P445" s="8" t="s">
        <v>20</v>
      </c>
      <c r="Q445" s="8" t="s">
        <v>339</v>
      </c>
      <c r="R445" s="8" t="str">
        <f t="shared" si="6"/>
        <v>256380A</v>
      </c>
      <c r="S445" s="8" t="str">
        <f>IFERROR(VLOOKUP(R445,'UNSG Projects'!$C$8:$D$305,2,FALSE),0)</f>
        <v>Services - Bl - Nog</v>
      </c>
      <c r="T445" s="8" t="s">
        <v>338</v>
      </c>
      <c r="U445" s="11">
        <v>728.73</v>
      </c>
    </row>
    <row r="446" spans="1:21" ht="20.399999999999999" x14ac:dyDescent="0.3">
      <c r="A446" s="19">
        <v>202601</v>
      </c>
      <c r="B446" s="8" t="s">
        <v>7</v>
      </c>
      <c r="C446" s="8" t="s">
        <v>645</v>
      </c>
      <c r="D446" s="8" t="s">
        <v>62</v>
      </c>
      <c r="E446" s="8" t="s">
        <v>62</v>
      </c>
      <c r="F446" s="8" t="s">
        <v>61</v>
      </c>
      <c r="G446" s="8" t="s">
        <v>125</v>
      </c>
      <c r="H446" s="8" t="s">
        <v>727</v>
      </c>
      <c r="I446" s="8" t="s">
        <v>726</v>
      </c>
      <c r="J446" s="8" t="s">
        <v>57</v>
      </c>
      <c r="K446" s="8" t="s">
        <v>56</v>
      </c>
      <c r="L446" s="8" t="s">
        <v>55</v>
      </c>
      <c r="M446" s="18">
        <v>46023</v>
      </c>
      <c r="N446" s="18">
        <v>46023</v>
      </c>
      <c r="O446" s="8" t="s">
        <v>287</v>
      </c>
      <c r="P446" s="8" t="s">
        <v>20</v>
      </c>
      <c r="Q446" s="8" t="s">
        <v>295</v>
      </c>
      <c r="R446" s="8" t="str">
        <f t="shared" si="6"/>
        <v>257380A</v>
      </c>
      <c r="S446" s="8" t="str">
        <f>IFERROR(VLOOKUP(R446,'UNSG Projects'!$C$8:$D$305,2,FALSE),0)</f>
        <v>Services - Bl - SL</v>
      </c>
      <c r="T446" s="8" t="s">
        <v>294</v>
      </c>
      <c r="U446" s="11">
        <v>12543.3</v>
      </c>
    </row>
    <row r="447" spans="1:21" ht="20.399999999999999" x14ac:dyDescent="0.3">
      <c r="A447" s="19">
        <v>202601</v>
      </c>
      <c r="B447" s="8" t="s">
        <v>7</v>
      </c>
      <c r="C447" s="8" t="s">
        <v>645</v>
      </c>
      <c r="D447" s="8" t="s">
        <v>62</v>
      </c>
      <c r="E447" s="8" t="s">
        <v>62</v>
      </c>
      <c r="F447" s="8" t="s">
        <v>61</v>
      </c>
      <c r="G447" s="8" t="s">
        <v>125</v>
      </c>
      <c r="H447" s="8" t="s">
        <v>727</v>
      </c>
      <c r="I447" s="8" t="s">
        <v>726</v>
      </c>
      <c r="J447" s="8" t="s">
        <v>57</v>
      </c>
      <c r="K447" s="8" t="s">
        <v>56</v>
      </c>
      <c r="L447" s="8" t="s">
        <v>55</v>
      </c>
      <c r="M447" s="18">
        <v>46023</v>
      </c>
      <c r="N447" s="18">
        <v>46023</v>
      </c>
      <c r="O447" s="8" t="s">
        <v>287</v>
      </c>
      <c r="P447" s="8" t="s">
        <v>20</v>
      </c>
      <c r="Q447" s="8" t="s">
        <v>293</v>
      </c>
      <c r="R447" s="8" t="str">
        <f t="shared" si="6"/>
        <v>252404S</v>
      </c>
      <c r="S447" s="8" t="str">
        <f>IFERROR(VLOOKUP(R447,'UNSG Projects'!$C$8:$D$305,2,FALSE),0)</f>
        <v>Main &amp; Services PVC Repl KNG</v>
      </c>
      <c r="T447" s="8" t="s">
        <v>292</v>
      </c>
      <c r="U447" s="11">
        <v>18035.3</v>
      </c>
    </row>
    <row r="448" spans="1:21" ht="20.399999999999999" x14ac:dyDescent="0.3">
      <c r="A448" s="19">
        <v>202601</v>
      </c>
      <c r="B448" s="8" t="s">
        <v>7</v>
      </c>
      <c r="C448" s="8" t="s">
        <v>645</v>
      </c>
      <c r="D448" s="8" t="s">
        <v>62</v>
      </c>
      <c r="E448" s="8" t="s">
        <v>62</v>
      </c>
      <c r="F448" s="8" t="s">
        <v>61</v>
      </c>
      <c r="G448" s="8" t="s">
        <v>125</v>
      </c>
      <c r="H448" s="8" t="s">
        <v>725</v>
      </c>
      <c r="I448" s="8" t="s">
        <v>724</v>
      </c>
      <c r="J448" s="8" t="s">
        <v>57</v>
      </c>
      <c r="K448" s="8" t="s">
        <v>56</v>
      </c>
      <c r="L448" s="8" t="s">
        <v>55</v>
      </c>
      <c r="M448" s="18">
        <v>46023</v>
      </c>
      <c r="N448" s="18">
        <v>46023</v>
      </c>
      <c r="O448" s="8" t="s">
        <v>287</v>
      </c>
      <c r="P448" s="8" t="s">
        <v>20</v>
      </c>
      <c r="Q448" s="8" t="s">
        <v>305</v>
      </c>
      <c r="R448" s="8" t="str">
        <f t="shared" si="6"/>
        <v>251380A</v>
      </c>
      <c r="S448" s="8" t="str">
        <f>IFERROR(VLOOKUP(R448,'UNSG Projects'!$C$8:$D$305,2,FALSE),0)</f>
        <v>Services - Bl - Flag</v>
      </c>
      <c r="T448" s="8" t="s">
        <v>304</v>
      </c>
      <c r="U448" s="11">
        <v>18863.39</v>
      </c>
    </row>
    <row r="449" spans="1:21" ht="20.399999999999999" x14ac:dyDescent="0.3">
      <c r="A449" s="19">
        <v>202601</v>
      </c>
      <c r="B449" s="8" t="s">
        <v>7</v>
      </c>
      <c r="C449" s="8" t="s">
        <v>645</v>
      </c>
      <c r="D449" s="8" t="s">
        <v>62</v>
      </c>
      <c r="E449" s="8" t="s">
        <v>62</v>
      </c>
      <c r="F449" s="8" t="s">
        <v>61</v>
      </c>
      <c r="G449" s="8" t="s">
        <v>125</v>
      </c>
      <c r="H449" s="8" t="s">
        <v>725</v>
      </c>
      <c r="I449" s="8" t="s">
        <v>724</v>
      </c>
      <c r="J449" s="8" t="s">
        <v>57</v>
      </c>
      <c r="K449" s="8" t="s">
        <v>56</v>
      </c>
      <c r="L449" s="8" t="s">
        <v>55</v>
      </c>
      <c r="M449" s="18">
        <v>46023</v>
      </c>
      <c r="N449" s="18">
        <v>46023</v>
      </c>
      <c r="O449" s="8" t="s">
        <v>287</v>
      </c>
      <c r="P449" s="8" t="s">
        <v>20</v>
      </c>
      <c r="Q449" s="8" t="s">
        <v>303</v>
      </c>
      <c r="R449" s="8" t="str">
        <f t="shared" si="6"/>
        <v>252380A</v>
      </c>
      <c r="S449" s="8" t="str">
        <f>IFERROR(VLOOKUP(R449,'UNSG Projects'!$C$8:$D$305,2,FALSE),0)</f>
        <v>Install Services - Bl - King</v>
      </c>
      <c r="T449" s="8" t="s">
        <v>302</v>
      </c>
      <c r="U449" s="11">
        <v>3797.22</v>
      </c>
    </row>
    <row r="450" spans="1:21" ht="20.399999999999999" x14ac:dyDescent="0.3">
      <c r="A450" s="19">
        <v>202601</v>
      </c>
      <c r="B450" s="8" t="s">
        <v>7</v>
      </c>
      <c r="C450" s="8" t="s">
        <v>645</v>
      </c>
      <c r="D450" s="8" t="s">
        <v>62</v>
      </c>
      <c r="E450" s="8" t="s">
        <v>62</v>
      </c>
      <c r="F450" s="8" t="s">
        <v>61</v>
      </c>
      <c r="G450" s="8" t="s">
        <v>125</v>
      </c>
      <c r="H450" s="8" t="s">
        <v>725</v>
      </c>
      <c r="I450" s="8" t="s">
        <v>724</v>
      </c>
      <c r="J450" s="8" t="s">
        <v>57</v>
      </c>
      <c r="K450" s="8" t="s">
        <v>56</v>
      </c>
      <c r="L450" s="8" t="s">
        <v>55</v>
      </c>
      <c r="M450" s="18">
        <v>46023</v>
      </c>
      <c r="N450" s="18">
        <v>46023</v>
      </c>
      <c r="O450" s="8" t="s">
        <v>287</v>
      </c>
      <c r="P450" s="8" t="s">
        <v>20</v>
      </c>
      <c r="Q450" s="8" t="s">
        <v>299</v>
      </c>
      <c r="R450" s="8" t="str">
        <f t="shared" si="6"/>
        <v>253380A</v>
      </c>
      <c r="S450" s="8" t="str">
        <f>IFERROR(VLOOKUP(R450,'UNSG Projects'!$C$8:$D$305,2,FALSE),0)</f>
        <v>Services - Bl - Pres</v>
      </c>
      <c r="T450" s="8" t="s">
        <v>298</v>
      </c>
      <c r="U450" s="11">
        <v>29.46</v>
      </c>
    </row>
    <row r="451" spans="1:21" ht="20.399999999999999" x14ac:dyDescent="0.3">
      <c r="A451" s="19">
        <v>202601</v>
      </c>
      <c r="B451" s="8" t="s">
        <v>7</v>
      </c>
      <c r="C451" s="8" t="s">
        <v>645</v>
      </c>
      <c r="D451" s="8" t="s">
        <v>62</v>
      </c>
      <c r="E451" s="8" t="s">
        <v>62</v>
      </c>
      <c r="F451" s="8" t="s">
        <v>61</v>
      </c>
      <c r="G451" s="8" t="s">
        <v>125</v>
      </c>
      <c r="H451" s="8" t="s">
        <v>725</v>
      </c>
      <c r="I451" s="8" t="s">
        <v>724</v>
      </c>
      <c r="J451" s="8" t="s">
        <v>57</v>
      </c>
      <c r="K451" s="8" t="s">
        <v>56</v>
      </c>
      <c r="L451" s="8" t="s">
        <v>55</v>
      </c>
      <c r="M451" s="18">
        <v>46023</v>
      </c>
      <c r="N451" s="18">
        <v>46023</v>
      </c>
      <c r="O451" s="8" t="s">
        <v>287</v>
      </c>
      <c r="P451" s="8" t="s">
        <v>20</v>
      </c>
      <c r="Q451" s="8" t="s">
        <v>297</v>
      </c>
      <c r="R451" s="8" t="str">
        <f t="shared" si="6"/>
        <v>255380A</v>
      </c>
      <c r="S451" s="8" t="str">
        <f>IFERROR(VLOOKUP(R451,'UNSG Projects'!$C$8:$D$305,2,FALSE),0)</f>
        <v>Services - Bl - Verde</v>
      </c>
      <c r="T451" s="8" t="s">
        <v>296</v>
      </c>
      <c r="U451" s="11">
        <v>3128.81</v>
      </c>
    </row>
    <row r="452" spans="1:21" ht="20.399999999999999" x14ac:dyDescent="0.3">
      <c r="A452" s="19">
        <v>202601</v>
      </c>
      <c r="B452" s="8" t="s">
        <v>7</v>
      </c>
      <c r="C452" s="8" t="s">
        <v>645</v>
      </c>
      <c r="D452" s="8" t="s">
        <v>62</v>
      </c>
      <c r="E452" s="8" t="s">
        <v>62</v>
      </c>
      <c r="F452" s="8" t="s">
        <v>61</v>
      </c>
      <c r="G452" s="8" t="s">
        <v>125</v>
      </c>
      <c r="H452" s="8" t="s">
        <v>725</v>
      </c>
      <c r="I452" s="8" t="s">
        <v>724</v>
      </c>
      <c r="J452" s="8" t="s">
        <v>57</v>
      </c>
      <c r="K452" s="8" t="s">
        <v>56</v>
      </c>
      <c r="L452" s="8" t="s">
        <v>55</v>
      </c>
      <c r="M452" s="18">
        <v>46023</v>
      </c>
      <c r="N452" s="18">
        <v>46023</v>
      </c>
      <c r="O452" s="8" t="s">
        <v>287</v>
      </c>
      <c r="P452" s="8" t="s">
        <v>20</v>
      </c>
      <c r="Q452" s="8" t="s">
        <v>339</v>
      </c>
      <c r="R452" s="8" t="str">
        <f t="shared" si="6"/>
        <v>256380A</v>
      </c>
      <c r="S452" s="8" t="str">
        <f>IFERROR(VLOOKUP(R452,'UNSG Projects'!$C$8:$D$305,2,FALSE),0)</f>
        <v>Services - Bl - Nog</v>
      </c>
      <c r="T452" s="8" t="s">
        <v>338</v>
      </c>
      <c r="U452" s="11">
        <v>4877</v>
      </c>
    </row>
    <row r="453" spans="1:21" ht="20.399999999999999" x14ac:dyDescent="0.3">
      <c r="A453" s="19">
        <v>202601</v>
      </c>
      <c r="B453" s="8" t="s">
        <v>7</v>
      </c>
      <c r="C453" s="8" t="s">
        <v>645</v>
      </c>
      <c r="D453" s="8" t="s">
        <v>62</v>
      </c>
      <c r="E453" s="8" t="s">
        <v>62</v>
      </c>
      <c r="F453" s="8" t="s">
        <v>61</v>
      </c>
      <c r="G453" s="8" t="s">
        <v>125</v>
      </c>
      <c r="H453" s="8" t="s">
        <v>725</v>
      </c>
      <c r="I453" s="8" t="s">
        <v>724</v>
      </c>
      <c r="J453" s="8" t="s">
        <v>57</v>
      </c>
      <c r="K453" s="8" t="s">
        <v>56</v>
      </c>
      <c r="L453" s="8" t="s">
        <v>55</v>
      </c>
      <c r="M453" s="18">
        <v>46023</v>
      </c>
      <c r="N453" s="18">
        <v>46023</v>
      </c>
      <c r="O453" s="8" t="s">
        <v>287</v>
      </c>
      <c r="P453" s="8" t="s">
        <v>20</v>
      </c>
      <c r="Q453" s="8" t="s">
        <v>295</v>
      </c>
      <c r="R453" s="8" t="str">
        <f t="shared" si="6"/>
        <v>257380A</v>
      </c>
      <c r="S453" s="8" t="str">
        <f>IFERROR(VLOOKUP(R453,'UNSG Projects'!$C$8:$D$305,2,FALSE),0)</f>
        <v>Services - Bl - SL</v>
      </c>
      <c r="T453" s="8" t="s">
        <v>294</v>
      </c>
      <c r="U453" s="11">
        <v>387.95</v>
      </c>
    </row>
    <row r="454" spans="1:21" ht="20.399999999999999" x14ac:dyDescent="0.3">
      <c r="A454" s="19">
        <v>202602</v>
      </c>
      <c r="B454" s="8" t="s">
        <v>7</v>
      </c>
      <c r="C454" s="8" t="s">
        <v>645</v>
      </c>
      <c r="D454" s="8" t="s">
        <v>62</v>
      </c>
      <c r="E454" s="8" t="s">
        <v>62</v>
      </c>
      <c r="F454" s="8" t="s">
        <v>61</v>
      </c>
      <c r="G454" s="8" t="s">
        <v>125</v>
      </c>
      <c r="H454" s="8" t="s">
        <v>727</v>
      </c>
      <c r="I454" s="8" t="s">
        <v>726</v>
      </c>
      <c r="J454" s="8" t="s">
        <v>57</v>
      </c>
      <c r="K454" s="8" t="s">
        <v>56</v>
      </c>
      <c r="L454" s="8" t="s">
        <v>55</v>
      </c>
      <c r="M454" s="18">
        <v>45658</v>
      </c>
      <c r="N454" s="18">
        <v>45964</v>
      </c>
      <c r="O454" s="8" t="s">
        <v>287</v>
      </c>
      <c r="P454" s="8" t="s">
        <v>20</v>
      </c>
      <c r="Q454" s="8" t="s">
        <v>349</v>
      </c>
      <c r="R454" s="8" t="str">
        <f t="shared" si="6"/>
        <v>251100A</v>
      </c>
      <c r="S454" s="8" t="str">
        <f>IFERROR(VLOOKUP(R454,'UNSG Projects'!$C$8:$D$305,2,FALSE),0)</f>
        <v>Mains - Blanket - Flag</v>
      </c>
      <c r="T454" s="8" t="s">
        <v>348</v>
      </c>
      <c r="U454" s="11">
        <v>586.34</v>
      </c>
    </row>
    <row r="455" spans="1:21" ht="20.399999999999999" x14ac:dyDescent="0.3">
      <c r="A455" s="19">
        <v>202602</v>
      </c>
      <c r="B455" s="8" t="s">
        <v>7</v>
      </c>
      <c r="C455" s="8" t="s">
        <v>645</v>
      </c>
      <c r="D455" s="8" t="s">
        <v>62</v>
      </c>
      <c r="E455" s="8" t="s">
        <v>62</v>
      </c>
      <c r="F455" s="8" t="s">
        <v>61</v>
      </c>
      <c r="G455" s="8" t="s">
        <v>125</v>
      </c>
      <c r="H455" s="8" t="s">
        <v>727</v>
      </c>
      <c r="I455" s="8" t="s">
        <v>726</v>
      </c>
      <c r="J455" s="8" t="s">
        <v>57</v>
      </c>
      <c r="K455" s="8" t="s">
        <v>56</v>
      </c>
      <c r="L455" s="8" t="s">
        <v>55</v>
      </c>
      <c r="M455" s="18">
        <v>45658</v>
      </c>
      <c r="N455" s="18">
        <v>45964</v>
      </c>
      <c r="O455" s="8" t="s">
        <v>287</v>
      </c>
      <c r="P455" s="8" t="s">
        <v>20</v>
      </c>
      <c r="Q455" s="8" t="s">
        <v>341</v>
      </c>
      <c r="R455" s="8" t="str">
        <f t="shared" si="6"/>
        <v>251100A</v>
      </c>
      <c r="S455" s="8" t="str">
        <f>IFERROR(VLOOKUP(R455,'UNSG Projects'!$C$8:$D$305,2,FALSE),0)</f>
        <v>Mains - Blanket - Flag</v>
      </c>
      <c r="T455" s="8" t="s">
        <v>340</v>
      </c>
      <c r="U455" s="11">
        <v>0</v>
      </c>
    </row>
    <row r="456" spans="1:21" ht="20.399999999999999" x14ac:dyDescent="0.3">
      <c r="A456" s="19">
        <v>202602</v>
      </c>
      <c r="B456" s="8" t="s">
        <v>7</v>
      </c>
      <c r="C456" s="8" t="s">
        <v>645</v>
      </c>
      <c r="D456" s="8" t="s">
        <v>62</v>
      </c>
      <c r="E456" s="8" t="s">
        <v>62</v>
      </c>
      <c r="F456" s="8" t="s">
        <v>61</v>
      </c>
      <c r="G456" s="8" t="s">
        <v>125</v>
      </c>
      <c r="H456" s="8" t="s">
        <v>727</v>
      </c>
      <c r="I456" s="8" t="s">
        <v>726</v>
      </c>
      <c r="J456" s="8" t="s">
        <v>57</v>
      </c>
      <c r="K456" s="8" t="s">
        <v>56</v>
      </c>
      <c r="L456" s="8" t="s">
        <v>55</v>
      </c>
      <c r="M456" s="18">
        <v>45658</v>
      </c>
      <c r="N456" s="18">
        <v>45964</v>
      </c>
      <c r="O456" s="8" t="s">
        <v>287</v>
      </c>
      <c r="P456" s="8" t="s">
        <v>20</v>
      </c>
      <c r="Q456" s="8" t="s">
        <v>345</v>
      </c>
      <c r="R456" s="8" t="str">
        <f t="shared" si="6"/>
        <v>252100A</v>
      </c>
      <c r="S456" s="8" t="str">
        <f>IFERROR(VLOOKUP(R456,'UNSG Projects'!$C$8:$D$305,2,FALSE),0)</f>
        <v>Mains - Blanket - King</v>
      </c>
      <c r="T456" s="8" t="s">
        <v>344</v>
      </c>
      <c r="U456" s="11">
        <v>9421.76</v>
      </c>
    </row>
    <row r="457" spans="1:21" ht="20.399999999999999" x14ac:dyDescent="0.3">
      <c r="A457" s="19">
        <v>202602</v>
      </c>
      <c r="B457" s="8" t="s">
        <v>7</v>
      </c>
      <c r="C457" s="8" t="s">
        <v>645</v>
      </c>
      <c r="D457" s="8" t="s">
        <v>62</v>
      </c>
      <c r="E457" s="8" t="s">
        <v>62</v>
      </c>
      <c r="F457" s="8" t="s">
        <v>61</v>
      </c>
      <c r="G457" s="8" t="s">
        <v>125</v>
      </c>
      <c r="H457" s="8" t="s">
        <v>727</v>
      </c>
      <c r="I457" s="8" t="s">
        <v>726</v>
      </c>
      <c r="J457" s="8" t="s">
        <v>57</v>
      </c>
      <c r="K457" s="8" t="s">
        <v>56</v>
      </c>
      <c r="L457" s="8" t="s">
        <v>55</v>
      </c>
      <c r="M457" s="18">
        <v>45658</v>
      </c>
      <c r="N457" s="18">
        <v>45964</v>
      </c>
      <c r="O457" s="8" t="s">
        <v>287</v>
      </c>
      <c r="P457" s="8" t="s">
        <v>20</v>
      </c>
      <c r="Q457" s="8" t="s">
        <v>510</v>
      </c>
      <c r="R457" s="8" t="str">
        <f t="shared" si="6"/>
        <v>252100A</v>
      </c>
      <c r="S457" s="8" t="str">
        <f>IFERROR(VLOOKUP(R457,'UNSG Projects'!$C$8:$D$305,2,FALSE),0)</f>
        <v>Mains - Blanket - King</v>
      </c>
      <c r="T457" s="8" t="s">
        <v>509</v>
      </c>
      <c r="U457" s="11">
        <v>883.35</v>
      </c>
    </row>
    <row r="458" spans="1:21" ht="20.399999999999999" x14ac:dyDescent="0.3">
      <c r="A458" s="19">
        <v>202602</v>
      </c>
      <c r="B458" s="8" t="s">
        <v>7</v>
      </c>
      <c r="C458" s="8" t="s">
        <v>645</v>
      </c>
      <c r="D458" s="8" t="s">
        <v>62</v>
      </c>
      <c r="E458" s="8" t="s">
        <v>62</v>
      </c>
      <c r="F458" s="8" t="s">
        <v>61</v>
      </c>
      <c r="G458" s="8" t="s">
        <v>125</v>
      </c>
      <c r="H458" s="8" t="s">
        <v>727</v>
      </c>
      <c r="I458" s="8" t="s">
        <v>726</v>
      </c>
      <c r="J458" s="8" t="s">
        <v>57</v>
      </c>
      <c r="K458" s="8" t="s">
        <v>56</v>
      </c>
      <c r="L458" s="8" t="s">
        <v>55</v>
      </c>
      <c r="M458" s="18">
        <v>45658</v>
      </c>
      <c r="N458" s="18">
        <v>45964</v>
      </c>
      <c r="O458" s="8" t="s">
        <v>287</v>
      </c>
      <c r="P458" s="8" t="s">
        <v>20</v>
      </c>
      <c r="Q458" s="8" t="s">
        <v>353</v>
      </c>
      <c r="R458" s="8" t="str">
        <f t="shared" ref="R458:R521" si="7">RIGHT(Q458,7)</f>
        <v>252100A</v>
      </c>
      <c r="S458" s="8" t="str">
        <f>IFERROR(VLOOKUP(R458,'UNSG Projects'!$C$8:$D$305,2,FALSE),0)</f>
        <v>Mains - Blanket - King</v>
      </c>
      <c r="T458" s="8" t="s">
        <v>352</v>
      </c>
      <c r="U458" s="11">
        <v>19630.57</v>
      </c>
    </row>
    <row r="459" spans="1:21" ht="20.399999999999999" x14ac:dyDescent="0.3">
      <c r="A459" s="19">
        <v>202602</v>
      </c>
      <c r="B459" s="8" t="s">
        <v>7</v>
      </c>
      <c r="C459" s="8" t="s">
        <v>645</v>
      </c>
      <c r="D459" s="8" t="s">
        <v>62</v>
      </c>
      <c r="E459" s="8" t="s">
        <v>62</v>
      </c>
      <c r="F459" s="8" t="s">
        <v>61</v>
      </c>
      <c r="G459" s="8" t="s">
        <v>125</v>
      </c>
      <c r="H459" s="8" t="s">
        <v>727</v>
      </c>
      <c r="I459" s="8" t="s">
        <v>726</v>
      </c>
      <c r="J459" s="8" t="s">
        <v>57</v>
      </c>
      <c r="K459" s="8" t="s">
        <v>56</v>
      </c>
      <c r="L459" s="8" t="s">
        <v>55</v>
      </c>
      <c r="M459" s="18">
        <v>46023</v>
      </c>
      <c r="N459" s="18">
        <v>46054</v>
      </c>
      <c r="O459" s="8" t="s">
        <v>287</v>
      </c>
      <c r="P459" s="8" t="s">
        <v>20</v>
      </c>
      <c r="Q459" s="8" t="s">
        <v>305</v>
      </c>
      <c r="R459" s="8" t="str">
        <f t="shared" si="7"/>
        <v>251380A</v>
      </c>
      <c r="S459" s="8" t="str">
        <f>IFERROR(VLOOKUP(R459,'UNSG Projects'!$C$8:$D$305,2,FALSE),0)</f>
        <v>Services - Bl - Flag</v>
      </c>
      <c r="T459" s="8" t="s">
        <v>304</v>
      </c>
      <c r="U459" s="11">
        <v>208074.42</v>
      </c>
    </row>
    <row r="460" spans="1:21" ht="20.399999999999999" x14ac:dyDescent="0.3">
      <c r="A460" s="19">
        <v>202602</v>
      </c>
      <c r="B460" s="8" t="s">
        <v>7</v>
      </c>
      <c r="C460" s="8" t="s">
        <v>645</v>
      </c>
      <c r="D460" s="8" t="s">
        <v>62</v>
      </c>
      <c r="E460" s="8" t="s">
        <v>62</v>
      </c>
      <c r="F460" s="8" t="s">
        <v>61</v>
      </c>
      <c r="G460" s="8" t="s">
        <v>125</v>
      </c>
      <c r="H460" s="8" t="s">
        <v>727</v>
      </c>
      <c r="I460" s="8" t="s">
        <v>726</v>
      </c>
      <c r="J460" s="8" t="s">
        <v>57</v>
      </c>
      <c r="K460" s="8" t="s">
        <v>56</v>
      </c>
      <c r="L460" s="8" t="s">
        <v>55</v>
      </c>
      <c r="M460" s="18">
        <v>46023</v>
      </c>
      <c r="N460" s="18">
        <v>46054</v>
      </c>
      <c r="O460" s="8" t="s">
        <v>287</v>
      </c>
      <c r="P460" s="8" t="s">
        <v>20</v>
      </c>
      <c r="Q460" s="8" t="s">
        <v>303</v>
      </c>
      <c r="R460" s="8" t="str">
        <f t="shared" si="7"/>
        <v>252380A</v>
      </c>
      <c r="S460" s="8" t="str">
        <f>IFERROR(VLOOKUP(R460,'UNSG Projects'!$C$8:$D$305,2,FALSE),0)</f>
        <v>Install Services - Bl - King</v>
      </c>
      <c r="T460" s="8" t="s">
        <v>302</v>
      </c>
      <c r="U460" s="11">
        <v>87060.7</v>
      </c>
    </row>
    <row r="461" spans="1:21" ht="20.399999999999999" x14ac:dyDescent="0.3">
      <c r="A461" s="19">
        <v>202602</v>
      </c>
      <c r="B461" s="8" t="s">
        <v>7</v>
      </c>
      <c r="C461" s="8" t="s">
        <v>645</v>
      </c>
      <c r="D461" s="8" t="s">
        <v>62</v>
      </c>
      <c r="E461" s="8" t="s">
        <v>62</v>
      </c>
      <c r="F461" s="8" t="s">
        <v>61</v>
      </c>
      <c r="G461" s="8" t="s">
        <v>125</v>
      </c>
      <c r="H461" s="8" t="s">
        <v>727</v>
      </c>
      <c r="I461" s="8" t="s">
        <v>726</v>
      </c>
      <c r="J461" s="8" t="s">
        <v>57</v>
      </c>
      <c r="K461" s="8" t="s">
        <v>56</v>
      </c>
      <c r="L461" s="8" t="s">
        <v>55</v>
      </c>
      <c r="M461" s="18">
        <v>46023</v>
      </c>
      <c r="N461" s="18">
        <v>46054</v>
      </c>
      <c r="O461" s="8" t="s">
        <v>287</v>
      </c>
      <c r="P461" s="8" t="s">
        <v>20</v>
      </c>
      <c r="Q461" s="8" t="s">
        <v>301</v>
      </c>
      <c r="R461" s="8" t="str">
        <f t="shared" si="7"/>
        <v>252402S</v>
      </c>
      <c r="S461" s="8" t="str">
        <f>IFERROR(VLOOKUP(R461,'UNSG Projects'!$C$8:$D$305,2,FALSE),0)</f>
        <v>Drisco Pipe Replacement</v>
      </c>
      <c r="T461" s="8" t="s">
        <v>300</v>
      </c>
      <c r="U461" s="11">
        <v>98.06</v>
      </c>
    </row>
    <row r="462" spans="1:21" ht="20.399999999999999" x14ac:dyDescent="0.3">
      <c r="A462" s="19">
        <v>202602</v>
      </c>
      <c r="B462" s="8" t="s">
        <v>7</v>
      </c>
      <c r="C462" s="8" t="s">
        <v>645</v>
      </c>
      <c r="D462" s="8" t="s">
        <v>62</v>
      </c>
      <c r="E462" s="8" t="s">
        <v>62</v>
      </c>
      <c r="F462" s="8" t="s">
        <v>61</v>
      </c>
      <c r="G462" s="8" t="s">
        <v>125</v>
      </c>
      <c r="H462" s="8" t="s">
        <v>727</v>
      </c>
      <c r="I462" s="8" t="s">
        <v>726</v>
      </c>
      <c r="J462" s="8" t="s">
        <v>57</v>
      </c>
      <c r="K462" s="8" t="s">
        <v>56</v>
      </c>
      <c r="L462" s="8" t="s">
        <v>55</v>
      </c>
      <c r="M462" s="18">
        <v>46023</v>
      </c>
      <c r="N462" s="18">
        <v>46054</v>
      </c>
      <c r="O462" s="8" t="s">
        <v>287</v>
      </c>
      <c r="P462" s="8" t="s">
        <v>20</v>
      </c>
      <c r="Q462" s="8" t="s">
        <v>299</v>
      </c>
      <c r="R462" s="8" t="str">
        <f t="shared" si="7"/>
        <v>253380A</v>
      </c>
      <c r="S462" s="8" t="str">
        <f>IFERROR(VLOOKUP(R462,'UNSG Projects'!$C$8:$D$305,2,FALSE),0)</f>
        <v>Services - Bl - Pres</v>
      </c>
      <c r="T462" s="8" t="s">
        <v>298</v>
      </c>
      <c r="U462" s="11">
        <v>293734.64</v>
      </c>
    </row>
    <row r="463" spans="1:21" ht="20.399999999999999" x14ac:dyDescent="0.3">
      <c r="A463" s="19">
        <v>202602</v>
      </c>
      <c r="B463" s="8" t="s">
        <v>7</v>
      </c>
      <c r="C463" s="8" t="s">
        <v>645</v>
      </c>
      <c r="D463" s="8" t="s">
        <v>62</v>
      </c>
      <c r="E463" s="8" t="s">
        <v>62</v>
      </c>
      <c r="F463" s="8" t="s">
        <v>61</v>
      </c>
      <c r="G463" s="8" t="s">
        <v>125</v>
      </c>
      <c r="H463" s="8" t="s">
        <v>727</v>
      </c>
      <c r="I463" s="8" t="s">
        <v>726</v>
      </c>
      <c r="J463" s="8" t="s">
        <v>57</v>
      </c>
      <c r="K463" s="8" t="s">
        <v>56</v>
      </c>
      <c r="L463" s="8" t="s">
        <v>55</v>
      </c>
      <c r="M463" s="18">
        <v>46023</v>
      </c>
      <c r="N463" s="18">
        <v>46054</v>
      </c>
      <c r="O463" s="8" t="s">
        <v>287</v>
      </c>
      <c r="P463" s="8" t="s">
        <v>20</v>
      </c>
      <c r="Q463" s="8" t="s">
        <v>297</v>
      </c>
      <c r="R463" s="8" t="str">
        <f t="shared" si="7"/>
        <v>255380A</v>
      </c>
      <c r="S463" s="8" t="str">
        <f>IFERROR(VLOOKUP(R463,'UNSG Projects'!$C$8:$D$305,2,FALSE),0)</f>
        <v>Services - Bl - Verde</v>
      </c>
      <c r="T463" s="8" t="s">
        <v>296</v>
      </c>
      <c r="U463" s="11">
        <v>56311.56</v>
      </c>
    </row>
    <row r="464" spans="1:21" ht="20.399999999999999" x14ac:dyDescent="0.3">
      <c r="A464" s="19">
        <v>202602</v>
      </c>
      <c r="B464" s="8" t="s">
        <v>7</v>
      </c>
      <c r="C464" s="8" t="s">
        <v>645</v>
      </c>
      <c r="D464" s="8" t="s">
        <v>62</v>
      </c>
      <c r="E464" s="8" t="s">
        <v>62</v>
      </c>
      <c r="F464" s="8" t="s">
        <v>61</v>
      </c>
      <c r="G464" s="8" t="s">
        <v>125</v>
      </c>
      <c r="H464" s="8" t="s">
        <v>727</v>
      </c>
      <c r="I464" s="8" t="s">
        <v>726</v>
      </c>
      <c r="J464" s="8" t="s">
        <v>57</v>
      </c>
      <c r="K464" s="8" t="s">
        <v>56</v>
      </c>
      <c r="L464" s="8" t="s">
        <v>55</v>
      </c>
      <c r="M464" s="18">
        <v>46023</v>
      </c>
      <c r="N464" s="18">
        <v>46054</v>
      </c>
      <c r="O464" s="8" t="s">
        <v>287</v>
      </c>
      <c r="P464" s="8" t="s">
        <v>20</v>
      </c>
      <c r="Q464" s="8" t="s">
        <v>339</v>
      </c>
      <c r="R464" s="8" t="str">
        <f t="shared" si="7"/>
        <v>256380A</v>
      </c>
      <c r="S464" s="8" t="str">
        <f>IFERROR(VLOOKUP(R464,'UNSG Projects'!$C$8:$D$305,2,FALSE),0)</f>
        <v>Services - Bl - Nog</v>
      </c>
      <c r="T464" s="8" t="s">
        <v>338</v>
      </c>
      <c r="U464" s="11">
        <v>325.26</v>
      </c>
    </row>
    <row r="465" spans="1:21" ht="20.399999999999999" x14ac:dyDescent="0.3">
      <c r="A465" s="19">
        <v>202602</v>
      </c>
      <c r="B465" s="8" t="s">
        <v>7</v>
      </c>
      <c r="C465" s="8" t="s">
        <v>645</v>
      </c>
      <c r="D465" s="8" t="s">
        <v>62</v>
      </c>
      <c r="E465" s="8" t="s">
        <v>62</v>
      </c>
      <c r="F465" s="8" t="s">
        <v>61</v>
      </c>
      <c r="G465" s="8" t="s">
        <v>125</v>
      </c>
      <c r="H465" s="8" t="s">
        <v>727</v>
      </c>
      <c r="I465" s="8" t="s">
        <v>726</v>
      </c>
      <c r="J465" s="8" t="s">
        <v>57</v>
      </c>
      <c r="K465" s="8" t="s">
        <v>56</v>
      </c>
      <c r="L465" s="8" t="s">
        <v>55</v>
      </c>
      <c r="M465" s="18">
        <v>46023</v>
      </c>
      <c r="N465" s="18">
        <v>46054</v>
      </c>
      <c r="O465" s="8" t="s">
        <v>287</v>
      </c>
      <c r="P465" s="8" t="s">
        <v>20</v>
      </c>
      <c r="Q465" s="8" t="s">
        <v>295</v>
      </c>
      <c r="R465" s="8" t="str">
        <f t="shared" si="7"/>
        <v>257380A</v>
      </c>
      <c r="S465" s="8" t="str">
        <f>IFERROR(VLOOKUP(R465,'UNSG Projects'!$C$8:$D$305,2,FALSE),0)</f>
        <v>Services - Bl - SL</v>
      </c>
      <c r="T465" s="8" t="s">
        <v>294</v>
      </c>
      <c r="U465" s="11">
        <v>40590.19</v>
      </c>
    </row>
    <row r="466" spans="1:21" ht="20.399999999999999" x14ac:dyDescent="0.3">
      <c r="A466" s="19">
        <v>202602</v>
      </c>
      <c r="B466" s="8" t="s">
        <v>7</v>
      </c>
      <c r="C466" s="8" t="s">
        <v>645</v>
      </c>
      <c r="D466" s="8" t="s">
        <v>62</v>
      </c>
      <c r="E466" s="8" t="s">
        <v>62</v>
      </c>
      <c r="F466" s="8" t="s">
        <v>61</v>
      </c>
      <c r="G466" s="8" t="s">
        <v>125</v>
      </c>
      <c r="H466" s="8" t="s">
        <v>727</v>
      </c>
      <c r="I466" s="8" t="s">
        <v>726</v>
      </c>
      <c r="J466" s="8" t="s">
        <v>57</v>
      </c>
      <c r="K466" s="8" t="s">
        <v>56</v>
      </c>
      <c r="L466" s="8" t="s">
        <v>55</v>
      </c>
      <c r="M466" s="18">
        <v>46023</v>
      </c>
      <c r="N466" s="18">
        <v>46054</v>
      </c>
      <c r="O466" s="8" t="s">
        <v>287</v>
      </c>
      <c r="P466" s="8" t="s">
        <v>20</v>
      </c>
      <c r="Q466" s="8" t="s">
        <v>293</v>
      </c>
      <c r="R466" s="8" t="str">
        <f t="shared" si="7"/>
        <v>252404S</v>
      </c>
      <c r="S466" s="8" t="str">
        <f>IFERROR(VLOOKUP(R466,'UNSG Projects'!$C$8:$D$305,2,FALSE),0)</f>
        <v>Main &amp; Services PVC Repl KNG</v>
      </c>
      <c r="T466" s="8" t="s">
        <v>292</v>
      </c>
      <c r="U466" s="11">
        <v>124773.9</v>
      </c>
    </row>
    <row r="467" spans="1:21" ht="20.399999999999999" x14ac:dyDescent="0.3">
      <c r="A467" s="19">
        <v>202602</v>
      </c>
      <c r="B467" s="8" t="s">
        <v>7</v>
      </c>
      <c r="C467" s="8" t="s">
        <v>645</v>
      </c>
      <c r="D467" s="8" t="s">
        <v>62</v>
      </c>
      <c r="E467" s="8" t="s">
        <v>62</v>
      </c>
      <c r="F467" s="8" t="s">
        <v>61</v>
      </c>
      <c r="G467" s="8" t="s">
        <v>125</v>
      </c>
      <c r="H467" s="8" t="s">
        <v>725</v>
      </c>
      <c r="I467" s="8" t="s">
        <v>724</v>
      </c>
      <c r="J467" s="8" t="s">
        <v>57</v>
      </c>
      <c r="K467" s="8" t="s">
        <v>56</v>
      </c>
      <c r="L467" s="8" t="s">
        <v>55</v>
      </c>
      <c r="M467" s="18">
        <v>45658</v>
      </c>
      <c r="N467" s="18">
        <v>45887</v>
      </c>
      <c r="O467" s="8" t="s">
        <v>287</v>
      </c>
      <c r="P467" s="8" t="s">
        <v>20</v>
      </c>
      <c r="Q467" s="8" t="s">
        <v>357</v>
      </c>
      <c r="R467" s="8" t="str">
        <f t="shared" si="7"/>
        <v>253500B</v>
      </c>
      <c r="S467" s="8" t="str">
        <f>IFERROR(VLOOKUP(R467,'UNSG Projects'!$C$8:$D$305,2,FALSE),0)</f>
        <v>PI Mains - Prescott</v>
      </c>
      <c r="T467" s="8" t="s">
        <v>356</v>
      </c>
      <c r="U467" s="11">
        <v>71522.720000000001</v>
      </c>
    </row>
    <row r="468" spans="1:21" ht="20.399999999999999" x14ac:dyDescent="0.3">
      <c r="A468" s="19">
        <v>202602</v>
      </c>
      <c r="B468" s="8" t="s">
        <v>7</v>
      </c>
      <c r="C468" s="8" t="s">
        <v>645</v>
      </c>
      <c r="D468" s="8" t="s">
        <v>62</v>
      </c>
      <c r="E468" s="8" t="s">
        <v>62</v>
      </c>
      <c r="F468" s="8" t="s">
        <v>61</v>
      </c>
      <c r="G468" s="8" t="s">
        <v>125</v>
      </c>
      <c r="H468" s="8" t="s">
        <v>725</v>
      </c>
      <c r="I468" s="8" t="s">
        <v>724</v>
      </c>
      <c r="J468" s="8" t="s">
        <v>57</v>
      </c>
      <c r="K468" s="8" t="s">
        <v>56</v>
      </c>
      <c r="L468" s="8" t="s">
        <v>55</v>
      </c>
      <c r="M468" s="18">
        <v>46023</v>
      </c>
      <c r="N468" s="18">
        <v>46054</v>
      </c>
      <c r="O468" s="8" t="s">
        <v>287</v>
      </c>
      <c r="P468" s="8" t="s">
        <v>20</v>
      </c>
      <c r="Q468" s="8" t="s">
        <v>305</v>
      </c>
      <c r="R468" s="8" t="str">
        <f t="shared" si="7"/>
        <v>251380A</v>
      </c>
      <c r="S468" s="8" t="str">
        <f>IFERROR(VLOOKUP(R468,'UNSG Projects'!$C$8:$D$305,2,FALSE),0)</f>
        <v>Services - Bl - Flag</v>
      </c>
      <c r="T468" s="8" t="s">
        <v>304</v>
      </c>
      <c r="U468" s="11">
        <v>28373.79</v>
      </c>
    </row>
    <row r="469" spans="1:21" ht="20.399999999999999" x14ac:dyDescent="0.3">
      <c r="A469" s="19">
        <v>202602</v>
      </c>
      <c r="B469" s="8" t="s">
        <v>7</v>
      </c>
      <c r="C469" s="8" t="s">
        <v>645</v>
      </c>
      <c r="D469" s="8" t="s">
        <v>62</v>
      </c>
      <c r="E469" s="8" t="s">
        <v>62</v>
      </c>
      <c r="F469" s="8" t="s">
        <v>61</v>
      </c>
      <c r="G469" s="8" t="s">
        <v>125</v>
      </c>
      <c r="H469" s="8" t="s">
        <v>725</v>
      </c>
      <c r="I469" s="8" t="s">
        <v>724</v>
      </c>
      <c r="J469" s="8" t="s">
        <v>57</v>
      </c>
      <c r="K469" s="8" t="s">
        <v>56</v>
      </c>
      <c r="L469" s="8" t="s">
        <v>55</v>
      </c>
      <c r="M469" s="18">
        <v>46023</v>
      </c>
      <c r="N469" s="18">
        <v>46054</v>
      </c>
      <c r="O469" s="8" t="s">
        <v>287</v>
      </c>
      <c r="P469" s="8" t="s">
        <v>20</v>
      </c>
      <c r="Q469" s="8" t="s">
        <v>303</v>
      </c>
      <c r="R469" s="8" t="str">
        <f t="shared" si="7"/>
        <v>252380A</v>
      </c>
      <c r="S469" s="8" t="str">
        <f>IFERROR(VLOOKUP(R469,'UNSG Projects'!$C$8:$D$305,2,FALSE),0)</f>
        <v>Install Services - Bl - King</v>
      </c>
      <c r="T469" s="8" t="s">
        <v>302</v>
      </c>
      <c r="U469" s="11">
        <v>8610.4</v>
      </c>
    </row>
    <row r="470" spans="1:21" ht="20.399999999999999" x14ac:dyDescent="0.3">
      <c r="A470" s="19">
        <v>202602</v>
      </c>
      <c r="B470" s="8" t="s">
        <v>7</v>
      </c>
      <c r="C470" s="8" t="s">
        <v>645</v>
      </c>
      <c r="D470" s="8" t="s">
        <v>62</v>
      </c>
      <c r="E470" s="8" t="s">
        <v>62</v>
      </c>
      <c r="F470" s="8" t="s">
        <v>61</v>
      </c>
      <c r="G470" s="8" t="s">
        <v>125</v>
      </c>
      <c r="H470" s="8" t="s">
        <v>725</v>
      </c>
      <c r="I470" s="8" t="s">
        <v>724</v>
      </c>
      <c r="J470" s="8" t="s">
        <v>57</v>
      </c>
      <c r="K470" s="8" t="s">
        <v>56</v>
      </c>
      <c r="L470" s="8" t="s">
        <v>55</v>
      </c>
      <c r="M470" s="18">
        <v>46023</v>
      </c>
      <c r="N470" s="18">
        <v>46054</v>
      </c>
      <c r="O470" s="8" t="s">
        <v>287</v>
      </c>
      <c r="P470" s="8" t="s">
        <v>20</v>
      </c>
      <c r="Q470" s="8" t="s">
        <v>299</v>
      </c>
      <c r="R470" s="8" t="str">
        <f t="shared" si="7"/>
        <v>253380A</v>
      </c>
      <c r="S470" s="8" t="str">
        <f>IFERROR(VLOOKUP(R470,'UNSG Projects'!$C$8:$D$305,2,FALSE),0)</f>
        <v>Services - Bl - Pres</v>
      </c>
      <c r="T470" s="8" t="s">
        <v>298</v>
      </c>
      <c r="U470" s="11">
        <v>58.76</v>
      </c>
    </row>
    <row r="471" spans="1:21" ht="20.399999999999999" x14ac:dyDescent="0.3">
      <c r="A471" s="19">
        <v>202602</v>
      </c>
      <c r="B471" s="8" t="s">
        <v>7</v>
      </c>
      <c r="C471" s="8" t="s">
        <v>645</v>
      </c>
      <c r="D471" s="8" t="s">
        <v>62</v>
      </c>
      <c r="E471" s="8" t="s">
        <v>62</v>
      </c>
      <c r="F471" s="8" t="s">
        <v>61</v>
      </c>
      <c r="G471" s="8" t="s">
        <v>125</v>
      </c>
      <c r="H471" s="8" t="s">
        <v>725</v>
      </c>
      <c r="I471" s="8" t="s">
        <v>724</v>
      </c>
      <c r="J471" s="8" t="s">
        <v>57</v>
      </c>
      <c r="K471" s="8" t="s">
        <v>56</v>
      </c>
      <c r="L471" s="8" t="s">
        <v>55</v>
      </c>
      <c r="M471" s="18">
        <v>46023</v>
      </c>
      <c r="N471" s="18">
        <v>46054</v>
      </c>
      <c r="O471" s="8" t="s">
        <v>287</v>
      </c>
      <c r="P471" s="8" t="s">
        <v>20</v>
      </c>
      <c r="Q471" s="8" t="s">
        <v>297</v>
      </c>
      <c r="R471" s="8" t="str">
        <f t="shared" si="7"/>
        <v>255380A</v>
      </c>
      <c r="S471" s="8" t="str">
        <f>IFERROR(VLOOKUP(R471,'UNSG Projects'!$C$8:$D$305,2,FALSE),0)</f>
        <v>Services - Bl - Verde</v>
      </c>
      <c r="T471" s="8" t="s">
        <v>296</v>
      </c>
      <c r="U471" s="11">
        <v>7678.85</v>
      </c>
    </row>
    <row r="472" spans="1:21" ht="20.399999999999999" x14ac:dyDescent="0.3">
      <c r="A472" s="19">
        <v>202602</v>
      </c>
      <c r="B472" s="8" t="s">
        <v>7</v>
      </c>
      <c r="C472" s="8" t="s">
        <v>645</v>
      </c>
      <c r="D472" s="8" t="s">
        <v>62</v>
      </c>
      <c r="E472" s="8" t="s">
        <v>62</v>
      </c>
      <c r="F472" s="8" t="s">
        <v>61</v>
      </c>
      <c r="G472" s="8" t="s">
        <v>125</v>
      </c>
      <c r="H472" s="8" t="s">
        <v>725</v>
      </c>
      <c r="I472" s="8" t="s">
        <v>724</v>
      </c>
      <c r="J472" s="8" t="s">
        <v>57</v>
      </c>
      <c r="K472" s="8" t="s">
        <v>56</v>
      </c>
      <c r="L472" s="8" t="s">
        <v>55</v>
      </c>
      <c r="M472" s="18">
        <v>46023</v>
      </c>
      <c r="N472" s="18">
        <v>46054</v>
      </c>
      <c r="O472" s="8" t="s">
        <v>287</v>
      </c>
      <c r="P472" s="8" t="s">
        <v>20</v>
      </c>
      <c r="Q472" s="8" t="s">
        <v>339</v>
      </c>
      <c r="R472" s="8" t="str">
        <f t="shared" si="7"/>
        <v>256380A</v>
      </c>
      <c r="S472" s="8" t="str">
        <f>IFERROR(VLOOKUP(R472,'UNSG Projects'!$C$8:$D$305,2,FALSE),0)</f>
        <v>Services - Bl - Nog</v>
      </c>
      <c r="T472" s="8" t="s">
        <v>338</v>
      </c>
      <c r="U472" s="11">
        <v>2176.8000000000002</v>
      </c>
    </row>
    <row r="473" spans="1:21" ht="20.399999999999999" x14ac:dyDescent="0.3">
      <c r="A473" s="19">
        <v>202602</v>
      </c>
      <c r="B473" s="8" t="s">
        <v>7</v>
      </c>
      <c r="C473" s="8" t="s">
        <v>645</v>
      </c>
      <c r="D473" s="8" t="s">
        <v>62</v>
      </c>
      <c r="E473" s="8" t="s">
        <v>62</v>
      </c>
      <c r="F473" s="8" t="s">
        <v>61</v>
      </c>
      <c r="G473" s="8" t="s">
        <v>125</v>
      </c>
      <c r="H473" s="8" t="s">
        <v>725</v>
      </c>
      <c r="I473" s="8" t="s">
        <v>724</v>
      </c>
      <c r="J473" s="8" t="s">
        <v>57</v>
      </c>
      <c r="K473" s="8" t="s">
        <v>56</v>
      </c>
      <c r="L473" s="8" t="s">
        <v>55</v>
      </c>
      <c r="M473" s="18">
        <v>46023</v>
      </c>
      <c r="N473" s="18">
        <v>46054</v>
      </c>
      <c r="O473" s="8" t="s">
        <v>287</v>
      </c>
      <c r="P473" s="8" t="s">
        <v>20</v>
      </c>
      <c r="Q473" s="8" t="s">
        <v>295</v>
      </c>
      <c r="R473" s="8" t="str">
        <f t="shared" si="7"/>
        <v>257380A</v>
      </c>
      <c r="S473" s="8" t="str">
        <f>IFERROR(VLOOKUP(R473,'UNSG Projects'!$C$8:$D$305,2,FALSE),0)</f>
        <v>Services - Bl - SL</v>
      </c>
      <c r="T473" s="8" t="s">
        <v>294</v>
      </c>
      <c r="U473" s="11">
        <v>1255.3599999999999</v>
      </c>
    </row>
    <row r="474" spans="1:21" ht="20.399999999999999" x14ac:dyDescent="0.3">
      <c r="A474" s="19">
        <v>202603</v>
      </c>
      <c r="B474" s="8" t="s">
        <v>7</v>
      </c>
      <c r="C474" s="8" t="s">
        <v>645</v>
      </c>
      <c r="D474" s="8" t="s">
        <v>62</v>
      </c>
      <c r="E474" s="8" t="s">
        <v>62</v>
      </c>
      <c r="F474" s="8" t="s">
        <v>61</v>
      </c>
      <c r="G474" s="8" t="s">
        <v>125</v>
      </c>
      <c r="H474" s="8" t="s">
        <v>727</v>
      </c>
      <c r="I474" s="8" t="s">
        <v>726</v>
      </c>
      <c r="J474" s="8" t="s">
        <v>57</v>
      </c>
      <c r="K474" s="8" t="s">
        <v>56</v>
      </c>
      <c r="L474" s="8" t="s">
        <v>55</v>
      </c>
      <c r="M474" s="18">
        <v>45658</v>
      </c>
      <c r="N474" s="18">
        <v>45965</v>
      </c>
      <c r="O474" s="8" t="s">
        <v>287</v>
      </c>
      <c r="P474" s="8" t="s">
        <v>20</v>
      </c>
      <c r="Q474" s="8" t="s">
        <v>291</v>
      </c>
      <c r="R474" s="8" t="str">
        <f t="shared" si="7"/>
        <v>252100A</v>
      </c>
      <c r="S474" s="8" t="str">
        <f>IFERROR(VLOOKUP(R474,'UNSG Projects'!$C$8:$D$305,2,FALSE),0)</f>
        <v>Mains - Blanket - King</v>
      </c>
      <c r="T474" s="8" t="s">
        <v>290</v>
      </c>
      <c r="U474" s="11">
        <v>7452.74</v>
      </c>
    </row>
    <row r="475" spans="1:21" ht="20.399999999999999" x14ac:dyDescent="0.3">
      <c r="A475" s="19">
        <v>202603</v>
      </c>
      <c r="B475" s="8" t="s">
        <v>7</v>
      </c>
      <c r="C475" s="8" t="s">
        <v>645</v>
      </c>
      <c r="D475" s="8" t="s">
        <v>62</v>
      </c>
      <c r="E475" s="8" t="s">
        <v>62</v>
      </c>
      <c r="F475" s="8" t="s">
        <v>61</v>
      </c>
      <c r="G475" s="8" t="s">
        <v>125</v>
      </c>
      <c r="H475" s="8" t="s">
        <v>727</v>
      </c>
      <c r="I475" s="8" t="s">
        <v>726</v>
      </c>
      <c r="J475" s="8" t="s">
        <v>57</v>
      </c>
      <c r="K475" s="8" t="s">
        <v>56</v>
      </c>
      <c r="L475" s="8" t="s">
        <v>55</v>
      </c>
      <c r="M475" s="18">
        <v>45658</v>
      </c>
      <c r="N475" s="18">
        <v>45965</v>
      </c>
      <c r="O475" s="8" t="s">
        <v>287</v>
      </c>
      <c r="P475" s="8" t="s">
        <v>20</v>
      </c>
      <c r="Q475" s="8" t="s">
        <v>289</v>
      </c>
      <c r="R475" s="8" t="str">
        <f t="shared" si="7"/>
        <v>252100A</v>
      </c>
      <c r="S475" s="8" t="str">
        <f>IFERROR(VLOOKUP(R475,'UNSG Projects'!$C$8:$D$305,2,FALSE),0)</f>
        <v>Mains - Blanket - King</v>
      </c>
      <c r="T475" s="8" t="s">
        <v>288</v>
      </c>
      <c r="U475" s="11">
        <v>14021.68</v>
      </c>
    </row>
    <row r="476" spans="1:21" ht="20.399999999999999" x14ac:dyDescent="0.3">
      <c r="A476" s="19">
        <v>202603</v>
      </c>
      <c r="B476" s="8" t="s">
        <v>7</v>
      </c>
      <c r="C476" s="8" t="s">
        <v>645</v>
      </c>
      <c r="D476" s="8" t="s">
        <v>62</v>
      </c>
      <c r="E476" s="8" t="s">
        <v>62</v>
      </c>
      <c r="F476" s="8" t="s">
        <v>61</v>
      </c>
      <c r="G476" s="8" t="s">
        <v>125</v>
      </c>
      <c r="H476" s="8" t="s">
        <v>727</v>
      </c>
      <c r="I476" s="8" t="s">
        <v>726</v>
      </c>
      <c r="J476" s="8" t="s">
        <v>57</v>
      </c>
      <c r="K476" s="8" t="s">
        <v>56</v>
      </c>
      <c r="L476" s="8" t="s">
        <v>55</v>
      </c>
      <c r="M476" s="18">
        <v>46023</v>
      </c>
      <c r="N476" s="18">
        <v>46027</v>
      </c>
      <c r="O476" s="8" t="s">
        <v>287</v>
      </c>
      <c r="P476" s="8" t="s">
        <v>20</v>
      </c>
      <c r="Q476" s="8" t="s">
        <v>305</v>
      </c>
      <c r="R476" s="8" t="str">
        <f t="shared" si="7"/>
        <v>251380A</v>
      </c>
      <c r="S476" s="8" t="str">
        <f>IFERROR(VLOOKUP(R476,'UNSG Projects'!$C$8:$D$305,2,FALSE),0)</f>
        <v>Services - Bl - Flag</v>
      </c>
      <c r="T476" s="8" t="s">
        <v>304</v>
      </c>
      <c r="U476" s="11">
        <v>129786.01</v>
      </c>
    </row>
    <row r="477" spans="1:21" ht="20.399999999999999" x14ac:dyDescent="0.3">
      <c r="A477" s="19">
        <v>202603</v>
      </c>
      <c r="B477" s="8" t="s">
        <v>7</v>
      </c>
      <c r="C477" s="8" t="s">
        <v>645</v>
      </c>
      <c r="D477" s="8" t="s">
        <v>62</v>
      </c>
      <c r="E477" s="8" t="s">
        <v>62</v>
      </c>
      <c r="F477" s="8" t="s">
        <v>61</v>
      </c>
      <c r="G477" s="8" t="s">
        <v>125</v>
      </c>
      <c r="H477" s="8" t="s">
        <v>727</v>
      </c>
      <c r="I477" s="8" t="s">
        <v>726</v>
      </c>
      <c r="J477" s="8" t="s">
        <v>57</v>
      </c>
      <c r="K477" s="8" t="s">
        <v>56</v>
      </c>
      <c r="L477" s="8" t="s">
        <v>55</v>
      </c>
      <c r="M477" s="18">
        <v>46023</v>
      </c>
      <c r="N477" s="18">
        <v>46027</v>
      </c>
      <c r="O477" s="8" t="s">
        <v>287</v>
      </c>
      <c r="P477" s="8" t="s">
        <v>20</v>
      </c>
      <c r="Q477" s="8" t="s">
        <v>303</v>
      </c>
      <c r="R477" s="8" t="str">
        <f t="shared" si="7"/>
        <v>252380A</v>
      </c>
      <c r="S477" s="8" t="str">
        <f>IFERROR(VLOOKUP(R477,'UNSG Projects'!$C$8:$D$305,2,FALSE),0)</f>
        <v>Install Services - Bl - King</v>
      </c>
      <c r="T477" s="8" t="s">
        <v>302</v>
      </c>
      <c r="U477" s="11">
        <v>40247.480000000003</v>
      </c>
    </row>
    <row r="478" spans="1:21" ht="20.399999999999999" x14ac:dyDescent="0.3">
      <c r="A478" s="19">
        <v>202603</v>
      </c>
      <c r="B478" s="8" t="s">
        <v>7</v>
      </c>
      <c r="C478" s="8" t="s">
        <v>645</v>
      </c>
      <c r="D478" s="8" t="s">
        <v>62</v>
      </c>
      <c r="E478" s="8" t="s">
        <v>62</v>
      </c>
      <c r="F478" s="8" t="s">
        <v>61</v>
      </c>
      <c r="G478" s="8" t="s">
        <v>125</v>
      </c>
      <c r="H478" s="8" t="s">
        <v>727</v>
      </c>
      <c r="I478" s="8" t="s">
        <v>726</v>
      </c>
      <c r="J478" s="8" t="s">
        <v>57</v>
      </c>
      <c r="K478" s="8" t="s">
        <v>56</v>
      </c>
      <c r="L478" s="8" t="s">
        <v>55</v>
      </c>
      <c r="M478" s="18">
        <v>46023</v>
      </c>
      <c r="N478" s="18">
        <v>46027</v>
      </c>
      <c r="O478" s="8" t="s">
        <v>287</v>
      </c>
      <c r="P478" s="8" t="s">
        <v>20</v>
      </c>
      <c r="Q478" s="8" t="s">
        <v>299</v>
      </c>
      <c r="R478" s="8" t="str">
        <f t="shared" si="7"/>
        <v>253380A</v>
      </c>
      <c r="S478" s="8" t="str">
        <f>IFERROR(VLOOKUP(R478,'UNSG Projects'!$C$8:$D$305,2,FALSE),0)</f>
        <v>Services - Bl - Pres</v>
      </c>
      <c r="T478" s="8" t="s">
        <v>298</v>
      </c>
      <c r="U478" s="11">
        <v>419508.6</v>
      </c>
    </row>
    <row r="479" spans="1:21" ht="20.399999999999999" x14ac:dyDescent="0.3">
      <c r="A479" s="19">
        <v>202603</v>
      </c>
      <c r="B479" s="8" t="s">
        <v>7</v>
      </c>
      <c r="C479" s="8" t="s">
        <v>645</v>
      </c>
      <c r="D479" s="8" t="s">
        <v>62</v>
      </c>
      <c r="E479" s="8" t="s">
        <v>62</v>
      </c>
      <c r="F479" s="8" t="s">
        <v>61</v>
      </c>
      <c r="G479" s="8" t="s">
        <v>125</v>
      </c>
      <c r="H479" s="8" t="s">
        <v>727</v>
      </c>
      <c r="I479" s="8" t="s">
        <v>726</v>
      </c>
      <c r="J479" s="8" t="s">
        <v>57</v>
      </c>
      <c r="K479" s="8" t="s">
        <v>56</v>
      </c>
      <c r="L479" s="8" t="s">
        <v>55</v>
      </c>
      <c r="M479" s="18">
        <v>46023</v>
      </c>
      <c r="N479" s="18">
        <v>46027</v>
      </c>
      <c r="O479" s="8" t="s">
        <v>287</v>
      </c>
      <c r="P479" s="8" t="s">
        <v>20</v>
      </c>
      <c r="Q479" s="8" t="s">
        <v>297</v>
      </c>
      <c r="R479" s="8" t="str">
        <f t="shared" si="7"/>
        <v>255380A</v>
      </c>
      <c r="S479" s="8" t="str">
        <f>IFERROR(VLOOKUP(R479,'UNSG Projects'!$C$8:$D$305,2,FALSE),0)</f>
        <v>Services - Bl - Verde</v>
      </c>
      <c r="T479" s="8" t="s">
        <v>296</v>
      </c>
      <c r="U479" s="11">
        <v>65597.84</v>
      </c>
    </row>
    <row r="480" spans="1:21" ht="20.399999999999999" x14ac:dyDescent="0.3">
      <c r="A480" s="19">
        <v>202603</v>
      </c>
      <c r="B480" s="8" t="s">
        <v>7</v>
      </c>
      <c r="C480" s="8" t="s">
        <v>645</v>
      </c>
      <c r="D480" s="8" t="s">
        <v>62</v>
      </c>
      <c r="E480" s="8" t="s">
        <v>62</v>
      </c>
      <c r="F480" s="8" t="s">
        <v>61</v>
      </c>
      <c r="G480" s="8" t="s">
        <v>125</v>
      </c>
      <c r="H480" s="8" t="s">
        <v>727</v>
      </c>
      <c r="I480" s="8" t="s">
        <v>726</v>
      </c>
      <c r="J480" s="8" t="s">
        <v>57</v>
      </c>
      <c r="K480" s="8" t="s">
        <v>56</v>
      </c>
      <c r="L480" s="8" t="s">
        <v>55</v>
      </c>
      <c r="M480" s="18">
        <v>46023</v>
      </c>
      <c r="N480" s="18">
        <v>46027</v>
      </c>
      <c r="O480" s="8" t="s">
        <v>287</v>
      </c>
      <c r="P480" s="8" t="s">
        <v>20</v>
      </c>
      <c r="Q480" s="8" t="s">
        <v>339</v>
      </c>
      <c r="R480" s="8" t="str">
        <f t="shared" si="7"/>
        <v>256380A</v>
      </c>
      <c r="S480" s="8" t="str">
        <f>IFERROR(VLOOKUP(R480,'UNSG Projects'!$C$8:$D$305,2,FALSE),0)</f>
        <v>Services - Bl - Nog</v>
      </c>
      <c r="T480" s="8" t="s">
        <v>338</v>
      </c>
      <c r="U480" s="11">
        <v>-222.33</v>
      </c>
    </row>
    <row r="481" spans="1:21" ht="20.399999999999999" x14ac:dyDescent="0.3">
      <c r="A481" s="19">
        <v>202603</v>
      </c>
      <c r="B481" s="8" t="s">
        <v>7</v>
      </c>
      <c r="C481" s="8" t="s">
        <v>645</v>
      </c>
      <c r="D481" s="8" t="s">
        <v>62</v>
      </c>
      <c r="E481" s="8" t="s">
        <v>62</v>
      </c>
      <c r="F481" s="8" t="s">
        <v>61</v>
      </c>
      <c r="G481" s="8" t="s">
        <v>125</v>
      </c>
      <c r="H481" s="8" t="s">
        <v>727</v>
      </c>
      <c r="I481" s="8" t="s">
        <v>726</v>
      </c>
      <c r="J481" s="8" t="s">
        <v>57</v>
      </c>
      <c r="K481" s="8" t="s">
        <v>56</v>
      </c>
      <c r="L481" s="8" t="s">
        <v>55</v>
      </c>
      <c r="M481" s="18">
        <v>46023</v>
      </c>
      <c r="N481" s="18">
        <v>46027</v>
      </c>
      <c r="O481" s="8" t="s">
        <v>287</v>
      </c>
      <c r="P481" s="8" t="s">
        <v>20</v>
      </c>
      <c r="Q481" s="8" t="s">
        <v>295</v>
      </c>
      <c r="R481" s="8" t="str">
        <f t="shared" si="7"/>
        <v>257380A</v>
      </c>
      <c r="S481" s="8" t="str">
        <f>IFERROR(VLOOKUP(R481,'UNSG Projects'!$C$8:$D$305,2,FALSE),0)</f>
        <v>Services - Bl - SL</v>
      </c>
      <c r="T481" s="8" t="s">
        <v>294</v>
      </c>
      <c r="U481" s="11">
        <v>36902.839999999997</v>
      </c>
    </row>
    <row r="482" spans="1:21" ht="20.399999999999999" x14ac:dyDescent="0.3">
      <c r="A482" s="19">
        <v>202603</v>
      </c>
      <c r="B482" s="8" t="s">
        <v>7</v>
      </c>
      <c r="C482" s="8" t="s">
        <v>645</v>
      </c>
      <c r="D482" s="8" t="s">
        <v>62</v>
      </c>
      <c r="E482" s="8" t="s">
        <v>62</v>
      </c>
      <c r="F482" s="8" t="s">
        <v>61</v>
      </c>
      <c r="G482" s="8" t="s">
        <v>125</v>
      </c>
      <c r="H482" s="8" t="s">
        <v>727</v>
      </c>
      <c r="I482" s="8" t="s">
        <v>726</v>
      </c>
      <c r="J482" s="8" t="s">
        <v>57</v>
      </c>
      <c r="K482" s="8" t="s">
        <v>56</v>
      </c>
      <c r="L482" s="8" t="s">
        <v>55</v>
      </c>
      <c r="M482" s="18">
        <v>46023</v>
      </c>
      <c r="N482" s="18">
        <v>46027</v>
      </c>
      <c r="O482" s="8" t="s">
        <v>287</v>
      </c>
      <c r="P482" s="8" t="s">
        <v>20</v>
      </c>
      <c r="Q482" s="8" t="s">
        <v>293</v>
      </c>
      <c r="R482" s="8" t="str">
        <f t="shared" si="7"/>
        <v>252404S</v>
      </c>
      <c r="S482" s="8" t="str">
        <f>IFERROR(VLOOKUP(R482,'UNSG Projects'!$C$8:$D$305,2,FALSE),0)</f>
        <v>Main &amp; Services PVC Repl KNG</v>
      </c>
      <c r="T482" s="8" t="s">
        <v>292</v>
      </c>
      <c r="U482" s="11">
        <v>92989.22</v>
      </c>
    </row>
    <row r="483" spans="1:21" ht="20.399999999999999" x14ac:dyDescent="0.3">
      <c r="A483" s="19">
        <v>202603</v>
      </c>
      <c r="B483" s="8" t="s">
        <v>7</v>
      </c>
      <c r="C483" s="8" t="s">
        <v>645</v>
      </c>
      <c r="D483" s="8" t="s">
        <v>62</v>
      </c>
      <c r="E483" s="8" t="s">
        <v>62</v>
      </c>
      <c r="F483" s="8" t="s">
        <v>61</v>
      </c>
      <c r="G483" s="8" t="s">
        <v>125</v>
      </c>
      <c r="H483" s="8" t="s">
        <v>727</v>
      </c>
      <c r="I483" s="8" t="s">
        <v>726</v>
      </c>
      <c r="J483" s="8" t="s">
        <v>57</v>
      </c>
      <c r="K483" s="8" t="s">
        <v>56</v>
      </c>
      <c r="L483" s="8" t="s">
        <v>55</v>
      </c>
      <c r="M483" s="18">
        <v>46023</v>
      </c>
      <c r="N483" s="18">
        <v>46027</v>
      </c>
      <c r="O483" s="8" t="s">
        <v>287</v>
      </c>
      <c r="P483" s="8" t="s">
        <v>20</v>
      </c>
      <c r="Q483" s="8" t="s">
        <v>286</v>
      </c>
      <c r="R483" s="8" t="str">
        <f t="shared" si="7"/>
        <v>252100A</v>
      </c>
      <c r="S483" s="8" t="str">
        <f>IFERROR(VLOOKUP(R483,'UNSG Projects'!$C$8:$D$305,2,FALSE),0)</f>
        <v>Mains - Blanket - King</v>
      </c>
      <c r="T483" s="8" t="s">
        <v>285</v>
      </c>
      <c r="U483" s="11">
        <v>2974.54</v>
      </c>
    </row>
    <row r="484" spans="1:21" ht="20.399999999999999" x14ac:dyDescent="0.3">
      <c r="A484" s="19">
        <v>202603</v>
      </c>
      <c r="B484" s="8" t="s">
        <v>7</v>
      </c>
      <c r="C484" s="8" t="s">
        <v>645</v>
      </c>
      <c r="D484" s="8" t="s">
        <v>62</v>
      </c>
      <c r="E484" s="8" t="s">
        <v>62</v>
      </c>
      <c r="F484" s="8" t="s">
        <v>61</v>
      </c>
      <c r="G484" s="8" t="s">
        <v>125</v>
      </c>
      <c r="H484" s="8" t="s">
        <v>725</v>
      </c>
      <c r="I484" s="8" t="s">
        <v>724</v>
      </c>
      <c r="J484" s="8" t="s">
        <v>57</v>
      </c>
      <c r="K484" s="8" t="s">
        <v>56</v>
      </c>
      <c r="L484" s="8" t="s">
        <v>55</v>
      </c>
      <c r="M484" s="18">
        <v>46023</v>
      </c>
      <c r="N484" s="18">
        <v>46082</v>
      </c>
      <c r="O484" s="8" t="s">
        <v>287</v>
      </c>
      <c r="P484" s="8" t="s">
        <v>20</v>
      </c>
      <c r="Q484" s="8" t="s">
        <v>305</v>
      </c>
      <c r="R484" s="8" t="str">
        <f t="shared" si="7"/>
        <v>251380A</v>
      </c>
      <c r="S484" s="8" t="str">
        <f>IFERROR(VLOOKUP(R484,'UNSG Projects'!$C$8:$D$305,2,FALSE),0)</f>
        <v>Services - Bl - Flag</v>
      </c>
      <c r="T484" s="8" t="s">
        <v>304</v>
      </c>
      <c r="U484" s="11">
        <v>17698.09</v>
      </c>
    </row>
    <row r="485" spans="1:21" ht="20.399999999999999" x14ac:dyDescent="0.3">
      <c r="A485" s="19">
        <v>202603</v>
      </c>
      <c r="B485" s="8" t="s">
        <v>7</v>
      </c>
      <c r="C485" s="8" t="s">
        <v>645</v>
      </c>
      <c r="D485" s="8" t="s">
        <v>62</v>
      </c>
      <c r="E485" s="8" t="s">
        <v>62</v>
      </c>
      <c r="F485" s="8" t="s">
        <v>61</v>
      </c>
      <c r="G485" s="8" t="s">
        <v>125</v>
      </c>
      <c r="H485" s="8" t="s">
        <v>725</v>
      </c>
      <c r="I485" s="8" t="s">
        <v>724</v>
      </c>
      <c r="J485" s="8" t="s">
        <v>57</v>
      </c>
      <c r="K485" s="8" t="s">
        <v>56</v>
      </c>
      <c r="L485" s="8" t="s">
        <v>55</v>
      </c>
      <c r="M485" s="18">
        <v>46023</v>
      </c>
      <c r="N485" s="18">
        <v>46082</v>
      </c>
      <c r="O485" s="8" t="s">
        <v>287</v>
      </c>
      <c r="P485" s="8" t="s">
        <v>20</v>
      </c>
      <c r="Q485" s="8" t="s">
        <v>303</v>
      </c>
      <c r="R485" s="8" t="str">
        <f t="shared" si="7"/>
        <v>252380A</v>
      </c>
      <c r="S485" s="8" t="str">
        <f>IFERROR(VLOOKUP(R485,'UNSG Projects'!$C$8:$D$305,2,FALSE),0)</f>
        <v>Install Services - Bl - King</v>
      </c>
      <c r="T485" s="8" t="s">
        <v>302</v>
      </c>
      <c r="U485" s="11">
        <v>3980.49</v>
      </c>
    </row>
    <row r="486" spans="1:21" ht="20.399999999999999" x14ac:dyDescent="0.3">
      <c r="A486" s="19">
        <v>202603</v>
      </c>
      <c r="B486" s="8" t="s">
        <v>7</v>
      </c>
      <c r="C486" s="8" t="s">
        <v>645</v>
      </c>
      <c r="D486" s="8" t="s">
        <v>62</v>
      </c>
      <c r="E486" s="8" t="s">
        <v>62</v>
      </c>
      <c r="F486" s="8" t="s">
        <v>61</v>
      </c>
      <c r="G486" s="8" t="s">
        <v>125</v>
      </c>
      <c r="H486" s="8" t="s">
        <v>725</v>
      </c>
      <c r="I486" s="8" t="s">
        <v>724</v>
      </c>
      <c r="J486" s="8" t="s">
        <v>57</v>
      </c>
      <c r="K486" s="8" t="s">
        <v>56</v>
      </c>
      <c r="L486" s="8" t="s">
        <v>55</v>
      </c>
      <c r="M486" s="18">
        <v>46023</v>
      </c>
      <c r="N486" s="18">
        <v>46082</v>
      </c>
      <c r="O486" s="8" t="s">
        <v>287</v>
      </c>
      <c r="P486" s="8" t="s">
        <v>20</v>
      </c>
      <c r="Q486" s="8" t="s">
        <v>299</v>
      </c>
      <c r="R486" s="8" t="str">
        <f t="shared" si="7"/>
        <v>253380A</v>
      </c>
      <c r="S486" s="8" t="str">
        <f>IFERROR(VLOOKUP(R486,'UNSG Projects'!$C$8:$D$305,2,FALSE),0)</f>
        <v>Services - Bl - Pres</v>
      </c>
      <c r="T486" s="8" t="s">
        <v>298</v>
      </c>
      <c r="U486" s="11">
        <v>83.9</v>
      </c>
    </row>
    <row r="487" spans="1:21" ht="20.399999999999999" x14ac:dyDescent="0.3">
      <c r="A487" s="19">
        <v>202603</v>
      </c>
      <c r="B487" s="8" t="s">
        <v>7</v>
      </c>
      <c r="C487" s="8" t="s">
        <v>645</v>
      </c>
      <c r="D487" s="8" t="s">
        <v>62</v>
      </c>
      <c r="E487" s="8" t="s">
        <v>62</v>
      </c>
      <c r="F487" s="8" t="s">
        <v>61</v>
      </c>
      <c r="G487" s="8" t="s">
        <v>125</v>
      </c>
      <c r="H487" s="8" t="s">
        <v>725</v>
      </c>
      <c r="I487" s="8" t="s">
        <v>724</v>
      </c>
      <c r="J487" s="8" t="s">
        <v>57</v>
      </c>
      <c r="K487" s="8" t="s">
        <v>56</v>
      </c>
      <c r="L487" s="8" t="s">
        <v>55</v>
      </c>
      <c r="M487" s="18">
        <v>46023</v>
      </c>
      <c r="N487" s="18">
        <v>46082</v>
      </c>
      <c r="O487" s="8" t="s">
        <v>287</v>
      </c>
      <c r="P487" s="8" t="s">
        <v>20</v>
      </c>
      <c r="Q487" s="8" t="s">
        <v>297</v>
      </c>
      <c r="R487" s="8" t="str">
        <f t="shared" si="7"/>
        <v>255380A</v>
      </c>
      <c r="S487" s="8" t="str">
        <f>IFERROR(VLOOKUP(R487,'UNSG Projects'!$C$8:$D$305,2,FALSE),0)</f>
        <v>Services - Bl - Verde</v>
      </c>
      <c r="T487" s="8" t="s">
        <v>296</v>
      </c>
      <c r="U487" s="11">
        <v>8945.16</v>
      </c>
    </row>
    <row r="488" spans="1:21" ht="20.399999999999999" x14ac:dyDescent="0.3">
      <c r="A488" s="19">
        <v>202603</v>
      </c>
      <c r="B488" s="8" t="s">
        <v>7</v>
      </c>
      <c r="C488" s="8" t="s">
        <v>645</v>
      </c>
      <c r="D488" s="8" t="s">
        <v>62</v>
      </c>
      <c r="E488" s="8" t="s">
        <v>62</v>
      </c>
      <c r="F488" s="8" t="s">
        <v>61</v>
      </c>
      <c r="G488" s="8" t="s">
        <v>125</v>
      </c>
      <c r="H488" s="8" t="s">
        <v>725</v>
      </c>
      <c r="I488" s="8" t="s">
        <v>724</v>
      </c>
      <c r="J488" s="8" t="s">
        <v>57</v>
      </c>
      <c r="K488" s="8" t="s">
        <v>56</v>
      </c>
      <c r="L488" s="8" t="s">
        <v>55</v>
      </c>
      <c r="M488" s="18">
        <v>46023</v>
      </c>
      <c r="N488" s="18">
        <v>46082</v>
      </c>
      <c r="O488" s="8" t="s">
        <v>287</v>
      </c>
      <c r="P488" s="8" t="s">
        <v>20</v>
      </c>
      <c r="Q488" s="8" t="s">
        <v>339</v>
      </c>
      <c r="R488" s="8" t="str">
        <f t="shared" si="7"/>
        <v>256380A</v>
      </c>
      <c r="S488" s="8" t="str">
        <f>IFERROR(VLOOKUP(R488,'UNSG Projects'!$C$8:$D$305,2,FALSE),0)</f>
        <v>Services - Bl - Nog</v>
      </c>
      <c r="T488" s="8" t="s">
        <v>338</v>
      </c>
      <c r="U488" s="11">
        <v>-1487.87</v>
      </c>
    </row>
    <row r="489" spans="1:21" ht="20.399999999999999" x14ac:dyDescent="0.3">
      <c r="A489" s="19">
        <v>202603</v>
      </c>
      <c r="B489" s="8" t="s">
        <v>7</v>
      </c>
      <c r="C489" s="8" t="s">
        <v>645</v>
      </c>
      <c r="D489" s="8" t="s">
        <v>62</v>
      </c>
      <c r="E489" s="8" t="s">
        <v>62</v>
      </c>
      <c r="F489" s="8" t="s">
        <v>61</v>
      </c>
      <c r="G489" s="8" t="s">
        <v>125</v>
      </c>
      <c r="H489" s="8" t="s">
        <v>725</v>
      </c>
      <c r="I489" s="8" t="s">
        <v>724</v>
      </c>
      <c r="J489" s="8" t="s">
        <v>57</v>
      </c>
      <c r="K489" s="8" t="s">
        <v>56</v>
      </c>
      <c r="L489" s="8" t="s">
        <v>55</v>
      </c>
      <c r="M489" s="18">
        <v>46023</v>
      </c>
      <c r="N489" s="18">
        <v>46082</v>
      </c>
      <c r="O489" s="8" t="s">
        <v>287</v>
      </c>
      <c r="P489" s="8" t="s">
        <v>20</v>
      </c>
      <c r="Q489" s="8" t="s">
        <v>295</v>
      </c>
      <c r="R489" s="8" t="str">
        <f t="shared" si="7"/>
        <v>257380A</v>
      </c>
      <c r="S489" s="8" t="str">
        <f>IFERROR(VLOOKUP(R489,'UNSG Projects'!$C$8:$D$305,2,FALSE),0)</f>
        <v>Services - Bl - SL</v>
      </c>
      <c r="T489" s="8" t="s">
        <v>294</v>
      </c>
      <c r="U489" s="11">
        <v>1141.31</v>
      </c>
    </row>
    <row r="490" spans="1:21" ht="20.399999999999999" x14ac:dyDescent="0.3">
      <c r="A490" s="19">
        <v>202507</v>
      </c>
      <c r="B490" s="8" t="s">
        <v>7</v>
      </c>
      <c r="C490" s="8" t="s">
        <v>645</v>
      </c>
      <c r="D490" s="8" t="s">
        <v>62</v>
      </c>
      <c r="E490" s="8" t="s">
        <v>62</v>
      </c>
      <c r="F490" s="8" t="s">
        <v>61</v>
      </c>
      <c r="G490" s="8" t="s">
        <v>125</v>
      </c>
      <c r="H490" s="8" t="s">
        <v>723</v>
      </c>
      <c r="I490" s="8" t="s">
        <v>722</v>
      </c>
      <c r="J490" s="8" t="s">
        <v>57</v>
      </c>
      <c r="K490" s="8" t="s">
        <v>56</v>
      </c>
      <c r="L490" s="8" t="s">
        <v>55</v>
      </c>
      <c r="M490" s="18">
        <v>45658</v>
      </c>
      <c r="N490" s="18">
        <v>45717</v>
      </c>
      <c r="O490" s="8" t="s">
        <v>272</v>
      </c>
      <c r="P490" s="8" t="s">
        <v>21</v>
      </c>
      <c r="Q490" s="8" t="s">
        <v>274</v>
      </c>
      <c r="R490" s="8" t="str">
        <f t="shared" si="7"/>
        <v>252381A</v>
      </c>
      <c r="S490" s="8" t="str">
        <f>IFERROR(VLOOKUP(R490,'UNSG Projects'!$C$8:$D$305,2,FALSE),0)</f>
        <v>Meters - Bl - King</v>
      </c>
      <c r="T490" s="8" t="s">
        <v>273</v>
      </c>
      <c r="U490" s="11">
        <v>16780</v>
      </c>
    </row>
    <row r="491" spans="1:21" ht="20.399999999999999" x14ac:dyDescent="0.3">
      <c r="A491" s="19">
        <v>202507</v>
      </c>
      <c r="B491" s="8" t="s">
        <v>7</v>
      </c>
      <c r="C491" s="8" t="s">
        <v>645</v>
      </c>
      <c r="D491" s="8" t="s">
        <v>62</v>
      </c>
      <c r="E491" s="8" t="s">
        <v>62</v>
      </c>
      <c r="F491" s="8" t="s">
        <v>61</v>
      </c>
      <c r="G491" s="8" t="s">
        <v>125</v>
      </c>
      <c r="H491" s="8" t="s">
        <v>723</v>
      </c>
      <c r="I491" s="8" t="s">
        <v>722</v>
      </c>
      <c r="J491" s="8" t="s">
        <v>57</v>
      </c>
      <c r="K491" s="8" t="s">
        <v>56</v>
      </c>
      <c r="L491" s="8" t="s">
        <v>55</v>
      </c>
      <c r="M491" s="18">
        <v>45658</v>
      </c>
      <c r="N491" s="18">
        <v>45717</v>
      </c>
      <c r="O491" s="8" t="s">
        <v>272</v>
      </c>
      <c r="P491" s="8" t="s">
        <v>21</v>
      </c>
      <c r="Q491" s="8" t="s">
        <v>284</v>
      </c>
      <c r="R491" s="8" t="str">
        <f t="shared" si="7"/>
        <v>253381A</v>
      </c>
      <c r="S491" s="8" t="str">
        <f>IFERROR(VLOOKUP(R491,'UNSG Projects'!$C$8:$D$305,2,FALSE),0)</f>
        <v>Meters - Bl - Pres</v>
      </c>
      <c r="T491" s="8" t="s">
        <v>283</v>
      </c>
      <c r="U491" s="11">
        <v>386341.31</v>
      </c>
    </row>
    <row r="492" spans="1:21" ht="20.399999999999999" x14ac:dyDescent="0.3">
      <c r="A492" s="19">
        <v>202507</v>
      </c>
      <c r="B492" s="8" t="s">
        <v>7</v>
      </c>
      <c r="C492" s="8" t="s">
        <v>645</v>
      </c>
      <c r="D492" s="8" t="s">
        <v>62</v>
      </c>
      <c r="E492" s="8" t="s">
        <v>62</v>
      </c>
      <c r="F492" s="8" t="s">
        <v>61</v>
      </c>
      <c r="G492" s="8" t="s">
        <v>125</v>
      </c>
      <c r="H492" s="8" t="s">
        <v>723</v>
      </c>
      <c r="I492" s="8" t="s">
        <v>722</v>
      </c>
      <c r="J492" s="8" t="s">
        <v>57</v>
      </c>
      <c r="K492" s="8" t="s">
        <v>56</v>
      </c>
      <c r="L492" s="8" t="s">
        <v>55</v>
      </c>
      <c r="M492" s="18">
        <v>45658</v>
      </c>
      <c r="N492" s="18">
        <v>45717</v>
      </c>
      <c r="O492" s="8" t="s">
        <v>272</v>
      </c>
      <c r="P492" s="8" t="s">
        <v>21</v>
      </c>
      <c r="Q492" s="8" t="s">
        <v>232</v>
      </c>
      <c r="R492" s="8" t="str">
        <f t="shared" si="7"/>
        <v>253385A</v>
      </c>
      <c r="S492" s="8" t="str">
        <f>IFERROR(VLOOKUP(R492,'UNSG Projects'!$C$8:$D$305,2,FALSE),0)</f>
        <v>Industrial Metering - Pres</v>
      </c>
      <c r="T492" s="8" t="s">
        <v>231</v>
      </c>
      <c r="U492" s="11">
        <v>4123.8900000000003</v>
      </c>
    </row>
    <row r="493" spans="1:21" ht="20.399999999999999" x14ac:dyDescent="0.3">
      <c r="A493" s="19">
        <v>202507</v>
      </c>
      <c r="B493" s="8" t="s">
        <v>7</v>
      </c>
      <c r="C493" s="8" t="s">
        <v>645</v>
      </c>
      <c r="D493" s="8" t="s">
        <v>62</v>
      </c>
      <c r="E493" s="8" t="s">
        <v>62</v>
      </c>
      <c r="F493" s="8" t="s">
        <v>61</v>
      </c>
      <c r="G493" s="8" t="s">
        <v>125</v>
      </c>
      <c r="H493" s="8" t="s">
        <v>723</v>
      </c>
      <c r="I493" s="8" t="s">
        <v>722</v>
      </c>
      <c r="J493" s="8" t="s">
        <v>57</v>
      </c>
      <c r="K493" s="8" t="s">
        <v>56</v>
      </c>
      <c r="L493" s="8" t="s">
        <v>55</v>
      </c>
      <c r="M493" s="18">
        <v>45658</v>
      </c>
      <c r="N493" s="18">
        <v>45717</v>
      </c>
      <c r="O493" s="8" t="s">
        <v>272</v>
      </c>
      <c r="P493" s="8" t="s">
        <v>21</v>
      </c>
      <c r="Q493" s="8" t="s">
        <v>278</v>
      </c>
      <c r="R493" s="8" t="str">
        <f t="shared" si="7"/>
        <v>255381A</v>
      </c>
      <c r="S493" s="8" t="str">
        <f>IFERROR(VLOOKUP(R493,'UNSG Projects'!$C$8:$D$305,2,FALSE),0)</f>
        <v>Meters - Bl - Verde</v>
      </c>
      <c r="T493" s="8" t="s">
        <v>277</v>
      </c>
      <c r="U493" s="11">
        <v>7969.85</v>
      </c>
    </row>
    <row r="494" spans="1:21" ht="20.399999999999999" x14ac:dyDescent="0.3">
      <c r="A494" s="19">
        <v>202507</v>
      </c>
      <c r="B494" s="8" t="s">
        <v>7</v>
      </c>
      <c r="C494" s="8" t="s">
        <v>645</v>
      </c>
      <c r="D494" s="8" t="s">
        <v>62</v>
      </c>
      <c r="E494" s="8" t="s">
        <v>62</v>
      </c>
      <c r="F494" s="8" t="s">
        <v>61</v>
      </c>
      <c r="G494" s="8" t="s">
        <v>125</v>
      </c>
      <c r="H494" s="8" t="s">
        <v>723</v>
      </c>
      <c r="I494" s="8" t="s">
        <v>722</v>
      </c>
      <c r="J494" s="8" t="s">
        <v>57</v>
      </c>
      <c r="K494" s="8" t="s">
        <v>56</v>
      </c>
      <c r="L494" s="8" t="s">
        <v>55</v>
      </c>
      <c r="M494" s="18">
        <v>45658</v>
      </c>
      <c r="N494" s="18">
        <v>45717</v>
      </c>
      <c r="O494" s="8" t="s">
        <v>272</v>
      </c>
      <c r="P494" s="8" t="s">
        <v>21</v>
      </c>
      <c r="Q494" s="8" t="s">
        <v>276</v>
      </c>
      <c r="R494" s="8" t="str">
        <f t="shared" si="7"/>
        <v>256381A</v>
      </c>
      <c r="S494" s="8" t="str">
        <f>IFERROR(VLOOKUP(R494,'UNSG Projects'!$C$8:$D$305,2,FALSE),0)</f>
        <v>Meters - Bl - Nog</v>
      </c>
      <c r="T494" s="8" t="s">
        <v>275</v>
      </c>
      <c r="U494" s="11">
        <v>10832.9</v>
      </c>
    </row>
    <row r="495" spans="1:21" ht="20.399999999999999" x14ac:dyDescent="0.3">
      <c r="A495" s="19">
        <v>202508</v>
      </c>
      <c r="B495" s="8" t="s">
        <v>7</v>
      </c>
      <c r="C495" s="8" t="s">
        <v>645</v>
      </c>
      <c r="D495" s="8" t="s">
        <v>62</v>
      </c>
      <c r="E495" s="8" t="s">
        <v>62</v>
      </c>
      <c r="F495" s="8" t="s">
        <v>61</v>
      </c>
      <c r="G495" s="8" t="s">
        <v>125</v>
      </c>
      <c r="H495" s="8" t="s">
        <v>723</v>
      </c>
      <c r="I495" s="8" t="s">
        <v>722</v>
      </c>
      <c r="J495" s="8" t="s">
        <v>57</v>
      </c>
      <c r="K495" s="8" t="s">
        <v>56</v>
      </c>
      <c r="L495" s="8" t="s">
        <v>55</v>
      </c>
      <c r="M495" s="18">
        <v>45658</v>
      </c>
      <c r="N495" s="18">
        <v>45717</v>
      </c>
      <c r="O495" s="8" t="s">
        <v>272</v>
      </c>
      <c r="P495" s="8" t="s">
        <v>21</v>
      </c>
      <c r="Q495" s="8" t="s">
        <v>282</v>
      </c>
      <c r="R495" s="8" t="str">
        <f t="shared" si="7"/>
        <v>251381A</v>
      </c>
      <c r="S495" s="8" t="str">
        <f>IFERROR(VLOOKUP(R495,'UNSG Projects'!$C$8:$D$305,2,FALSE),0)</f>
        <v>Meters - Bl - Flag</v>
      </c>
      <c r="T495" s="8" t="s">
        <v>281</v>
      </c>
      <c r="U495" s="11">
        <v>2708.22</v>
      </c>
    </row>
    <row r="496" spans="1:21" ht="20.399999999999999" x14ac:dyDescent="0.3">
      <c r="A496" s="19">
        <v>202508</v>
      </c>
      <c r="B496" s="8" t="s">
        <v>7</v>
      </c>
      <c r="C496" s="8" t="s">
        <v>645</v>
      </c>
      <c r="D496" s="8" t="s">
        <v>62</v>
      </c>
      <c r="E496" s="8" t="s">
        <v>62</v>
      </c>
      <c r="F496" s="8" t="s">
        <v>61</v>
      </c>
      <c r="G496" s="8" t="s">
        <v>125</v>
      </c>
      <c r="H496" s="8" t="s">
        <v>723</v>
      </c>
      <c r="I496" s="8" t="s">
        <v>722</v>
      </c>
      <c r="J496" s="8" t="s">
        <v>57</v>
      </c>
      <c r="K496" s="8" t="s">
        <v>56</v>
      </c>
      <c r="L496" s="8" t="s">
        <v>55</v>
      </c>
      <c r="M496" s="18">
        <v>45658</v>
      </c>
      <c r="N496" s="18">
        <v>45717</v>
      </c>
      <c r="O496" s="8" t="s">
        <v>272</v>
      </c>
      <c r="P496" s="8" t="s">
        <v>21</v>
      </c>
      <c r="Q496" s="8" t="s">
        <v>274</v>
      </c>
      <c r="R496" s="8" t="str">
        <f t="shared" si="7"/>
        <v>252381A</v>
      </c>
      <c r="S496" s="8" t="str">
        <f>IFERROR(VLOOKUP(R496,'UNSG Projects'!$C$8:$D$305,2,FALSE),0)</f>
        <v>Meters - Bl - King</v>
      </c>
      <c r="T496" s="8" t="s">
        <v>273</v>
      </c>
      <c r="U496" s="11">
        <v>2708.22</v>
      </c>
    </row>
    <row r="497" spans="1:21" ht="20.399999999999999" x14ac:dyDescent="0.3">
      <c r="A497" s="19">
        <v>202508</v>
      </c>
      <c r="B497" s="8" t="s">
        <v>7</v>
      </c>
      <c r="C497" s="8" t="s">
        <v>645</v>
      </c>
      <c r="D497" s="8" t="s">
        <v>62</v>
      </c>
      <c r="E497" s="8" t="s">
        <v>62</v>
      </c>
      <c r="F497" s="8" t="s">
        <v>61</v>
      </c>
      <c r="G497" s="8" t="s">
        <v>125</v>
      </c>
      <c r="H497" s="8" t="s">
        <v>723</v>
      </c>
      <c r="I497" s="8" t="s">
        <v>722</v>
      </c>
      <c r="J497" s="8" t="s">
        <v>57</v>
      </c>
      <c r="K497" s="8" t="s">
        <v>56</v>
      </c>
      <c r="L497" s="8" t="s">
        <v>55</v>
      </c>
      <c r="M497" s="18">
        <v>45658</v>
      </c>
      <c r="N497" s="18">
        <v>45717</v>
      </c>
      <c r="O497" s="8" t="s">
        <v>272</v>
      </c>
      <c r="P497" s="8" t="s">
        <v>21</v>
      </c>
      <c r="Q497" s="8" t="s">
        <v>284</v>
      </c>
      <c r="R497" s="8" t="str">
        <f t="shared" si="7"/>
        <v>253381A</v>
      </c>
      <c r="S497" s="8" t="str">
        <f>IFERROR(VLOOKUP(R497,'UNSG Projects'!$C$8:$D$305,2,FALSE),0)</f>
        <v>Meters - Bl - Pres</v>
      </c>
      <c r="T497" s="8" t="s">
        <v>283</v>
      </c>
      <c r="U497" s="11">
        <v>238350.49</v>
      </c>
    </row>
    <row r="498" spans="1:21" ht="20.399999999999999" x14ac:dyDescent="0.3">
      <c r="A498" s="19">
        <v>202508</v>
      </c>
      <c r="B498" s="8" t="s">
        <v>7</v>
      </c>
      <c r="C498" s="8" t="s">
        <v>645</v>
      </c>
      <c r="D498" s="8" t="s">
        <v>62</v>
      </c>
      <c r="E498" s="8" t="s">
        <v>62</v>
      </c>
      <c r="F498" s="8" t="s">
        <v>61</v>
      </c>
      <c r="G498" s="8" t="s">
        <v>125</v>
      </c>
      <c r="H498" s="8" t="s">
        <v>723</v>
      </c>
      <c r="I498" s="8" t="s">
        <v>722</v>
      </c>
      <c r="J498" s="8" t="s">
        <v>57</v>
      </c>
      <c r="K498" s="8" t="s">
        <v>56</v>
      </c>
      <c r="L498" s="8" t="s">
        <v>55</v>
      </c>
      <c r="M498" s="18">
        <v>45658</v>
      </c>
      <c r="N498" s="18">
        <v>45717</v>
      </c>
      <c r="O498" s="8" t="s">
        <v>272</v>
      </c>
      <c r="P498" s="8" t="s">
        <v>21</v>
      </c>
      <c r="Q498" s="8" t="s">
        <v>232</v>
      </c>
      <c r="R498" s="8" t="str">
        <f t="shared" si="7"/>
        <v>253385A</v>
      </c>
      <c r="S498" s="8" t="str">
        <f>IFERROR(VLOOKUP(R498,'UNSG Projects'!$C$8:$D$305,2,FALSE),0)</f>
        <v>Industrial Metering - Pres</v>
      </c>
      <c r="T498" s="8" t="s">
        <v>231</v>
      </c>
      <c r="U498" s="11">
        <v>7424.5</v>
      </c>
    </row>
    <row r="499" spans="1:21" ht="20.399999999999999" x14ac:dyDescent="0.3">
      <c r="A499" s="19">
        <v>202508</v>
      </c>
      <c r="B499" s="8" t="s">
        <v>7</v>
      </c>
      <c r="C499" s="8" t="s">
        <v>645</v>
      </c>
      <c r="D499" s="8" t="s">
        <v>62</v>
      </c>
      <c r="E499" s="8" t="s">
        <v>62</v>
      </c>
      <c r="F499" s="8" t="s">
        <v>61</v>
      </c>
      <c r="G499" s="8" t="s">
        <v>125</v>
      </c>
      <c r="H499" s="8" t="s">
        <v>723</v>
      </c>
      <c r="I499" s="8" t="s">
        <v>722</v>
      </c>
      <c r="J499" s="8" t="s">
        <v>57</v>
      </c>
      <c r="K499" s="8" t="s">
        <v>56</v>
      </c>
      <c r="L499" s="8" t="s">
        <v>55</v>
      </c>
      <c r="M499" s="18">
        <v>45658</v>
      </c>
      <c r="N499" s="18">
        <v>45717</v>
      </c>
      <c r="O499" s="8" t="s">
        <v>272</v>
      </c>
      <c r="P499" s="8" t="s">
        <v>21</v>
      </c>
      <c r="Q499" s="8" t="s">
        <v>278</v>
      </c>
      <c r="R499" s="8" t="str">
        <f t="shared" si="7"/>
        <v>255381A</v>
      </c>
      <c r="S499" s="8" t="str">
        <f>IFERROR(VLOOKUP(R499,'UNSG Projects'!$C$8:$D$305,2,FALSE),0)</f>
        <v>Meters - Bl - Verde</v>
      </c>
      <c r="T499" s="8" t="s">
        <v>277</v>
      </c>
      <c r="U499" s="11">
        <v>2650.53</v>
      </c>
    </row>
    <row r="500" spans="1:21" ht="20.399999999999999" x14ac:dyDescent="0.3">
      <c r="A500" s="19">
        <v>202508</v>
      </c>
      <c r="B500" s="8" t="s">
        <v>7</v>
      </c>
      <c r="C500" s="8" t="s">
        <v>645</v>
      </c>
      <c r="D500" s="8" t="s">
        <v>62</v>
      </c>
      <c r="E500" s="8" t="s">
        <v>62</v>
      </c>
      <c r="F500" s="8" t="s">
        <v>61</v>
      </c>
      <c r="G500" s="8" t="s">
        <v>125</v>
      </c>
      <c r="H500" s="8" t="s">
        <v>723</v>
      </c>
      <c r="I500" s="8" t="s">
        <v>722</v>
      </c>
      <c r="J500" s="8" t="s">
        <v>57</v>
      </c>
      <c r="K500" s="8" t="s">
        <v>56</v>
      </c>
      <c r="L500" s="8" t="s">
        <v>55</v>
      </c>
      <c r="M500" s="18">
        <v>45658</v>
      </c>
      <c r="N500" s="18">
        <v>45717</v>
      </c>
      <c r="O500" s="8" t="s">
        <v>272</v>
      </c>
      <c r="P500" s="8" t="s">
        <v>21</v>
      </c>
      <c r="Q500" s="8" t="s">
        <v>276</v>
      </c>
      <c r="R500" s="8" t="str">
        <f t="shared" si="7"/>
        <v>256381A</v>
      </c>
      <c r="S500" s="8" t="str">
        <f>IFERROR(VLOOKUP(R500,'UNSG Projects'!$C$8:$D$305,2,FALSE),0)</f>
        <v>Meters - Bl - Nog</v>
      </c>
      <c r="T500" s="8" t="s">
        <v>275</v>
      </c>
      <c r="U500" s="11">
        <v>6064.32</v>
      </c>
    </row>
    <row r="501" spans="1:21" ht="20.399999999999999" x14ac:dyDescent="0.3">
      <c r="A501" s="19">
        <v>202509</v>
      </c>
      <c r="B501" s="8" t="s">
        <v>7</v>
      </c>
      <c r="C501" s="8" t="s">
        <v>645</v>
      </c>
      <c r="D501" s="8" t="s">
        <v>62</v>
      </c>
      <c r="E501" s="8" t="s">
        <v>62</v>
      </c>
      <c r="F501" s="8" t="s">
        <v>61</v>
      </c>
      <c r="G501" s="8" t="s">
        <v>125</v>
      </c>
      <c r="H501" s="8" t="s">
        <v>723</v>
      </c>
      <c r="I501" s="8" t="s">
        <v>722</v>
      </c>
      <c r="J501" s="8" t="s">
        <v>57</v>
      </c>
      <c r="K501" s="8" t="s">
        <v>56</v>
      </c>
      <c r="L501" s="8" t="s">
        <v>55</v>
      </c>
      <c r="M501" s="18">
        <v>45658</v>
      </c>
      <c r="N501" s="18">
        <v>45901</v>
      </c>
      <c r="O501" s="8" t="s">
        <v>272</v>
      </c>
      <c r="P501" s="8" t="s">
        <v>21</v>
      </c>
      <c r="Q501" s="8" t="s">
        <v>228</v>
      </c>
      <c r="R501" s="8" t="str">
        <f t="shared" si="7"/>
        <v>251385A</v>
      </c>
      <c r="S501" s="8" t="str">
        <f>IFERROR(VLOOKUP(R501,'UNSG Projects'!$C$8:$D$305,2,FALSE),0)</f>
        <v>Industrial Metering - Flag</v>
      </c>
      <c r="T501" s="8" t="s">
        <v>227</v>
      </c>
      <c r="U501" s="11">
        <v>3110.54</v>
      </c>
    </row>
    <row r="502" spans="1:21" ht="20.399999999999999" x14ac:dyDescent="0.3">
      <c r="A502" s="19">
        <v>202509</v>
      </c>
      <c r="B502" s="8" t="s">
        <v>7</v>
      </c>
      <c r="C502" s="8" t="s">
        <v>645</v>
      </c>
      <c r="D502" s="8" t="s">
        <v>62</v>
      </c>
      <c r="E502" s="8" t="s">
        <v>62</v>
      </c>
      <c r="F502" s="8" t="s">
        <v>61</v>
      </c>
      <c r="G502" s="8" t="s">
        <v>125</v>
      </c>
      <c r="H502" s="8" t="s">
        <v>723</v>
      </c>
      <c r="I502" s="8" t="s">
        <v>722</v>
      </c>
      <c r="J502" s="8" t="s">
        <v>57</v>
      </c>
      <c r="K502" s="8" t="s">
        <v>56</v>
      </c>
      <c r="L502" s="8" t="s">
        <v>55</v>
      </c>
      <c r="M502" s="18">
        <v>45658</v>
      </c>
      <c r="N502" s="18">
        <v>45901</v>
      </c>
      <c r="O502" s="8" t="s">
        <v>272</v>
      </c>
      <c r="P502" s="8" t="s">
        <v>21</v>
      </c>
      <c r="Q502" s="8" t="s">
        <v>284</v>
      </c>
      <c r="R502" s="8" t="str">
        <f t="shared" si="7"/>
        <v>253381A</v>
      </c>
      <c r="S502" s="8" t="str">
        <f>IFERROR(VLOOKUP(R502,'UNSG Projects'!$C$8:$D$305,2,FALSE),0)</f>
        <v>Meters - Bl - Pres</v>
      </c>
      <c r="T502" s="8" t="s">
        <v>283</v>
      </c>
      <c r="U502" s="11">
        <v>574597.92000000004</v>
      </c>
    </row>
    <row r="503" spans="1:21" ht="20.399999999999999" x14ac:dyDescent="0.3">
      <c r="A503" s="19">
        <v>202509</v>
      </c>
      <c r="B503" s="8" t="s">
        <v>7</v>
      </c>
      <c r="C503" s="8" t="s">
        <v>645</v>
      </c>
      <c r="D503" s="8" t="s">
        <v>62</v>
      </c>
      <c r="E503" s="8" t="s">
        <v>62</v>
      </c>
      <c r="F503" s="8" t="s">
        <v>61</v>
      </c>
      <c r="G503" s="8" t="s">
        <v>125</v>
      </c>
      <c r="H503" s="8" t="s">
        <v>723</v>
      </c>
      <c r="I503" s="8" t="s">
        <v>722</v>
      </c>
      <c r="J503" s="8" t="s">
        <v>57</v>
      </c>
      <c r="K503" s="8" t="s">
        <v>56</v>
      </c>
      <c r="L503" s="8" t="s">
        <v>55</v>
      </c>
      <c r="M503" s="18">
        <v>45658</v>
      </c>
      <c r="N503" s="18">
        <v>45901</v>
      </c>
      <c r="O503" s="8" t="s">
        <v>272</v>
      </c>
      <c r="P503" s="8" t="s">
        <v>21</v>
      </c>
      <c r="Q503" s="8" t="s">
        <v>278</v>
      </c>
      <c r="R503" s="8" t="str">
        <f t="shared" si="7"/>
        <v>255381A</v>
      </c>
      <c r="S503" s="8" t="str">
        <f>IFERROR(VLOOKUP(R503,'UNSG Projects'!$C$8:$D$305,2,FALSE),0)</f>
        <v>Meters - Bl - Verde</v>
      </c>
      <c r="T503" s="8" t="s">
        <v>277</v>
      </c>
      <c r="U503" s="11">
        <v>5793.07</v>
      </c>
    </row>
    <row r="504" spans="1:21" ht="20.399999999999999" x14ac:dyDescent="0.3">
      <c r="A504" s="19">
        <v>202509</v>
      </c>
      <c r="B504" s="8" t="s">
        <v>7</v>
      </c>
      <c r="C504" s="8" t="s">
        <v>645</v>
      </c>
      <c r="D504" s="8" t="s">
        <v>62</v>
      </c>
      <c r="E504" s="8" t="s">
        <v>62</v>
      </c>
      <c r="F504" s="8" t="s">
        <v>61</v>
      </c>
      <c r="G504" s="8" t="s">
        <v>125</v>
      </c>
      <c r="H504" s="8" t="s">
        <v>723</v>
      </c>
      <c r="I504" s="8" t="s">
        <v>722</v>
      </c>
      <c r="J504" s="8" t="s">
        <v>57</v>
      </c>
      <c r="K504" s="8" t="s">
        <v>56</v>
      </c>
      <c r="L504" s="8" t="s">
        <v>55</v>
      </c>
      <c r="M504" s="18">
        <v>45658</v>
      </c>
      <c r="N504" s="18">
        <v>45901</v>
      </c>
      <c r="O504" s="8" t="s">
        <v>272</v>
      </c>
      <c r="P504" s="8" t="s">
        <v>21</v>
      </c>
      <c r="Q504" s="8" t="s">
        <v>276</v>
      </c>
      <c r="R504" s="8" t="str">
        <f t="shared" si="7"/>
        <v>256381A</v>
      </c>
      <c r="S504" s="8" t="str">
        <f>IFERROR(VLOOKUP(R504,'UNSG Projects'!$C$8:$D$305,2,FALSE),0)</f>
        <v>Meters - Bl - Nog</v>
      </c>
      <c r="T504" s="8" t="s">
        <v>275</v>
      </c>
      <c r="U504" s="11">
        <v>2816.99</v>
      </c>
    </row>
    <row r="505" spans="1:21" ht="20.399999999999999" x14ac:dyDescent="0.3">
      <c r="A505" s="19">
        <v>202509</v>
      </c>
      <c r="B505" s="8" t="s">
        <v>7</v>
      </c>
      <c r="C505" s="8" t="s">
        <v>645</v>
      </c>
      <c r="D505" s="8" t="s">
        <v>62</v>
      </c>
      <c r="E505" s="8" t="s">
        <v>62</v>
      </c>
      <c r="F505" s="8" t="s">
        <v>61</v>
      </c>
      <c r="G505" s="8" t="s">
        <v>125</v>
      </c>
      <c r="H505" s="8" t="s">
        <v>723</v>
      </c>
      <c r="I505" s="8" t="s">
        <v>722</v>
      </c>
      <c r="J505" s="8" t="s">
        <v>57</v>
      </c>
      <c r="K505" s="8" t="s">
        <v>56</v>
      </c>
      <c r="L505" s="8" t="s">
        <v>55</v>
      </c>
      <c r="M505" s="18">
        <v>45658</v>
      </c>
      <c r="N505" s="18">
        <v>45901</v>
      </c>
      <c r="O505" s="8" t="s">
        <v>272</v>
      </c>
      <c r="P505" s="8" t="s">
        <v>21</v>
      </c>
      <c r="Q505" s="8" t="s">
        <v>431</v>
      </c>
      <c r="R505" s="8" t="str">
        <f t="shared" si="7"/>
        <v>257385A</v>
      </c>
      <c r="S505" s="8" t="str">
        <f>IFERROR(VLOOKUP(R505,'UNSG Projects'!$C$8:$D$305,2,FALSE),0)</f>
        <v>Industrial Metering-Show Low</v>
      </c>
      <c r="T505" s="8" t="s">
        <v>430</v>
      </c>
      <c r="U505" s="11">
        <v>1359.67</v>
      </c>
    </row>
    <row r="506" spans="1:21" ht="20.399999999999999" x14ac:dyDescent="0.3">
      <c r="A506" s="19">
        <v>202510</v>
      </c>
      <c r="B506" s="8" t="s">
        <v>7</v>
      </c>
      <c r="C506" s="8" t="s">
        <v>645</v>
      </c>
      <c r="D506" s="8" t="s">
        <v>62</v>
      </c>
      <c r="E506" s="8" t="s">
        <v>62</v>
      </c>
      <c r="F506" s="8" t="s">
        <v>61</v>
      </c>
      <c r="G506" s="8" t="s">
        <v>125</v>
      </c>
      <c r="H506" s="8" t="s">
        <v>723</v>
      </c>
      <c r="I506" s="8" t="s">
        <v>722</v>
      </c>
      <c r="J506" s="8" t="s">
        <v>57</v>
      </c>
      <c r="K506" s="8" t="s">
        <v>56</v>
      </c>
      <c r="L506" s="8" t="s">
        <v>55</v>
      </c>
      <c r="M506" s="18">
        <v>45658</v>
      </c>
      <c r="N506" s="18">
        <v>45901</v>
      </c>
      <c r="O506" s="8" t="s">
        <v>272</v>
      </c>
      <c r="P506" s="8" t="s">
        <v>21</v>
      </c>
      <c r="Q506" s="8" t="s">
        <v>274</v>
      </c>
      <c r="R506" s="8" t="str">
        <f t="shared" si="7"/>
        <v>252381A</v>
      </c>
      <c r="S506" s="8" t="str">
        <f>IFERROR(VLOOKUP(R506,'UNSG Projects'!$C$8:$D$305,2,FALSE),0)</f>
        <v>Meters - Bl - King</v>
      </c>
      <c r="T506" s="8" t="s">
        <v>273</v>
      </c>
      <c r="U506" s="11">
        <v>5377.61</v>
      </c>
    </row>
    <row r="507" spans="1:21" ht="20.399999999999999" x14ac:dyDescent="0.3">
      <c r="A507" s="19">
        <v>202510</v>
      </c>
      <c r="B507" s="8" t="s">
        <v>7</v>
      </c>
      <c r="C507" s="8" t="s">
        <v>645</v>
      </c>
      <c r="D507" s="8" t="s">
        <v>62</v>
      </c>
      <c r="E507" s="8" t="s">
        <v>62</v>
      </c>
      <c r="F507" s="8" t="s">
        <v>61</v>
      </c>
      <c r="G507" s="8" t="s">
        <v>125</v>
      </c>
      <c r="H507" s="8" t="s">
        <v>723</v>
      </c>
      <c r="I507" s="8" t="s">
        <v>722</v>
      </c>
      <c r="J507" s="8" t="s">
        <v>57</v>
      </c>
      <c r="K507" s="8" t="s">
        <v>56</v>
      </c>
      <c r="L507" s="8" t="s">
        <v>55</v>
      </c>
      <c r="M507" s="18">
        <v>45658</v>
      </c>
      <c r="N507" s="18">
        <v>45901</v>
      </c>
      <c r="O507" s="8" t="s">
        <v>272</v>
      </c>
      <c r="P507" s="8" t="s">
        <v>21</v>
      </c>
      <c r="Q507" s="8" t="s">
        <v>230</v>
      </c>
      <c r="R507" s="8" t="str">
        <f t="shared" si="7"/>
        <v>255385A</v>
      </c>
      <c r="S507" s="8" t="str">
        <f>IFERROR(VLOOKUP(R507,'UNSG Projects'!$C$8:$D$305,2,FALSE),0)</f>
        <v>Industrial Metering - Verde</v>
      </c>
      <c r="T507" s="8" t="s">
        <v>229</v>
      </c>
      <c r="U507" s="11">
        <v>1969.73</v>
      </c>
    </row>
    <row r="508" spans="1:21" ht="20.399999999999999" x14ac:dyDescent="0.3">
      <c r="A508" s="19">
        <v>202511</v>
      </c>
      <c r="B508" s="8" t="s">
        <v>7</v>
      </c>
      <c r="C508" s="8" t="s">
        <v>645</v>
      </c>
      <c r="D508" s="8" t="s">
        <v>62</v>
      </c>
      <c r="E508" s="8" t="s">
        <v>62</v>
      </c>
      <c r="F508" s="8" t="s">
        <v>61</v>
      </c>
      <c r="G508" s="8" t="s">
        <v>125</v>
      </c>
      <c r="H508" s="8" t="s">
        <v>723</v>
      </c>
      <c r="I508" s="8" t="s">
        <v>722</v>
      </c>
      <c r="J508" s="8" t="s">
        <v>57</v>
      </c>
      <c r="K508" s="8" t="s">
        <v>56</v>
      </c>
      <c r="L508" s="8" t="s">
        <v>55</v>
      </c>
      <c r="M508" s="18">
        <v>45658</v>
      </c>
      <c r="N508" s="18">
        <v>45901</v>
      </c>
      <c r="O508" s="8" t="s">
        <v>272</v>
      </c>
      <c r="P508" s="8" t="s">
        <v>21</v>
      </c>
      <c r="Q508" s="8" t="s">
        <v>282</v>
      </c>
      <c r="R508" s="8" t="str">
        <f t="shared" si="7"/>
        <v>251381A</v>
      </c>
      <c r="S508" s="8" t="str">
        <f>IFERROR(VLOOKUP(R508,'UNSG Projects'!$C$8:$D$305,2,FALSE),0)</f>
        <v>Meters - Bl - Flag</v>
      </c>
      <c r="T508" s="8" t="s">
        <v>281</v>
      </c>
      <c r="U508" s="11">
        <v>13415.08</v>
      </c>
    </row>
    <row r="509" spans="1:21" ht="20.399999999999999" x14ac:dyDescent="0.3">
      <c r="A509" s="19">
        <v>202511</v>
      </c>
      <c r="B509" s="8" t="s">
        <v>7</v>
      </c>
      <c r="C509" s="8" t="s">
        <v>645</v>
      </c>
      <c r="D509" s="8" t="s">
        <v>62</v>
      </c>
      <c r="E509" s="8" t="s">
        <v>62</v>
      </c>
      <c r="F509" s="8" t="s">
        <v>61</v>
      </c>
      <c r="G509" s="8" t="s">
        <v>125</v>
      </c>
      <c r="H509" s="8" t="s">
        <v>723</v>
      </c>
      <c r="I509" s="8" t="s">
        <v>722</v>
      </c>
      <c r="J509" s="8" t="s">
        <v>57</v>
      </c>
      <c r="K509" s="8" t="s">
        <v>56</v>
      </c>
      <c r="L509" s="8" t="s">
        <v>55</v>
      </c>
      <c r="M509" s="18">
        <v>45658</v>
      </c>
      <c r="N509" s="18">
        <v>45901</v>
      </c>
      <c r="O509" s="8" t="s">
        <v>272</v>
      </c>
      <c r="P509" s="8" t="s">
        <v>21</v>
      </c>
      <c r="Q509" s="8" t="s">
        <v>274</v>
      </c>
      <c r="R509" s="8" t="str">
        <f t="shared" si="7"/>
        <v>252381A</v>
      </c>
      <c r="S509" s="8" t="str">
        <f>IFERROR(VLOOKUP(R509,'UNSG Projects'!$C$8:$D$305,2,FALSE),0)</f>
        <v>Meters - Bl - King</v>
      </c>
      <c r="T509" s="8" t="s">
        <v>273</v>
      </c>
      <c r="U509" s="11">
        <v>2717.74</v>
      </c>
    </row>
    <row r="510" spans="1:21" ht="20.399999999999999" x14ac:dyDescent="0.3">
      <c r="A510" s="19">
        <v>202511</v>
      </c>
      <c r="B510" s="8" t="s">
        <v>7</v>
      </c>
      <c r="C510" s="8" t="s">
        <v>645</v>
      </c>
      <c r="D510" s="8" t="s">
        <v>62</v>
      </c>
      <c r="E510" s="8" t="s">
        <v>62</v>
      </c>
      <c r="F510" s="8" t="s">
        <v>61</v>
      </c>
      <c r="G510" s="8" t="s">
        <v>125</v>
      </c>
      <c r="H510" s="8" t="s">
        <v>723</v>
      </c>
      <c r="I510" s="8" t="s">
        <v>722</v>
      </c>
      <c r="J510" s="8" t="s">
        <v>57</v>
      </c>
      <c r="K510" s="8" t="s">
        <v>56</v>
      </c>
      <c r="L510" s="8" t="s">
        <v>55</v>
      </c>
      <c r="M510" s="18">
        <v>45658</v>
      </c>
      <c r="N510" s="18">
        <v>45901</v>
      </c>
      <c r="O510" s="8" t="s">
        <v>272</v>
      </c>
      <c r="P510" s="8" t="s">
        <v>21</v>
      </c>
      <c r="Q510" s="8" t="s">
        <v>284</v>
      </c>
      <c r="R510" s="8" t="str">
        <f t="shared" si="7"/>
        <v>253381A</v>
      </c>
      <c r="S510" s="8" t="str">
        <f>IFERROR(VLOOKUP(R510,'UNSG Projects'!$C$8:$D$305,2,FALSE),0)</f>
        <v>Meters - Bl - Pres</v>
      </c>
      <c r="T510" s="8" t="s">
        <v>283</v>
      </c>
      <c r="U510" s="11">
        <v>904084.66</v>
      </c>
    </row>
    <row r="511" spans="1:21" ht="20.399999999999999" x14ac:dyDescent="0.3">
      <c r="A511" s="19">
        <v>202511</v>
      </c>
      <c r="B511" s="8" t="s">
        <v>7</v>
      </c>
      <c r="C511" s="8" t="s">
        <v>645</v>
      </c>
      <c r="D511" s="8" t="s">
        <v>62</v>
      </c>
      <c r="E511" s="8" t="s">
        <v>62</v>
      </c>
      <c r="F511" s="8" t="s">
        <v>61</v>
      </c>
      <c r="G511" s="8" t="s">
        <v>125</v>
      </c>
      <c r="H511" s="8" t="s">
        <v>723</v>
      </c>
      <c r="I511" s="8" t="s">
        <v>722</v>
      </c>
      <c r="J511" s="8" t="s">
        <v>57</v>
      </c>
      <c r="K511" s="8" t="s">
        <v>56</v>
      </c>
      <c r="L511" s="8" t="s">
        <v>55</v>
      </c>
      <c r="M511" s="18">
        <v>45658</v>
      </c>
      <c r="N511" s="18">
        <v>45901</v>
      </c>
      <c r="O511" s="8" t="s">
        <v>272</v>
      </c>
      <c r="P511" s="8" t="s">
        <v>21</v>
      </c>
      <c r="Q511" s="8" t="s">
        <v>280</v>
      </c>
      <c r="R511" s="8" t="str">
        <f t="shared" si="7"/>
        <v>257381A</v>
      </c>
      <c r="S511" s="8" t="str">
        <f>IFERROR(VLOOKUP(R511,'UNSG Projects'!$C$8:$D$305,2,FALSE),0)</f>
        <v>Meters - Bl - SL</v>
      </c>
      <c r="T511" s="8" t="s">
        <v>279</v>
      </c>
      <c r="U511" s="11">
        <v>18858.18</v>
      </c>
    </row>
    <row r="512" spans="1:21" ht="20.399999999999999" x14ac:dyDescent="0.3">
      <c r="A512" s="19">
        <v>202512</v>
      </c>
      <c r="B512" s="8" t="s">
        <v>7</v>
      </c>
      <c r="C512" s="8" t="s">
        <v>645</v>
      </c>
      <c r="D512" s="8" t="s">
        <v>62</v>
      </c>
      <c r="E512" s="8" t="s">
        <v>62</v>
      </c>
      <c r="F512" s="8" t="s">
        <v>61</v>
      </c>
      <c r="G512" s="8" t="s">
        <v>125</v>
      </c>
      <c r="H512" s="8" t="s">
        <v>723</v>
      </c>
      <c r="I512" s="8" t="s">
        <v>722</v>
      </c>
      <c r="J512" s="8" t="s">
        <v>57</v>
      </c>
      <c r="K512" s="8" t="s">
        <v>56</v>
      </c>
      <c r="L512" s="8" t="s">
        <v>55</v>
      </c>
      <c r="M512" s="18">
        <v>45658</v>
      </c>
      <c r="N512" s="18">
        <v>45901</v>
      </c>
      <c r="O512" s="8" t="s">
        <v>272</v>
      </c>
      <c r="P512" s="8" t="s">
        <v>21</v>
      </c>
      <c r="Q512" s="8" t="s">
        <v>282</v>
      </c>
      <c r="R512" s="8" t="str">
        <f t="shared" si="7"/>
        <v>251381A</v>
      </c>
      <c r="S512" s="8" t="str">
        <f>IFERROR(VLOOKUP(R512,'UNSG Projects'!$C$8:$D$305,2,FALSE),0)</f>
        <v>Meters - Bl - Flag</v>
      </c>
      <c r="T512" s="8" t="s">
        <v>281</v>
      </c>
      <c r="U512" s="11">
        <v>10639.47</v>
      </c>
    </row>
    <row r="513" spans="1:21" ht="20.399999999999999" x14ac:dyDescent="0.3">
      <c r="A513" s="19">
        <v>202512</v>
      </c>
      <c r="B513" s="8" t="s">
        <v>7</v>
      </c>
      <c r="C513" s="8" t="s">
        <v>645</v>
      </c>
      <c r="D513" s="8" t="s">
        <v>62</v>
      </c>
      <c r="E513" s="8" t="s">
        <v>62</v>
      </c>
      <c r="F513" s="8" t="s">
        <v>61</v>
      </c>
      <c r="G513" s="8" t="s">
        <v>125</v>
      </c>
      <c r="H513" s="8" t="s">
        <v>723</v>
      </c>
      <c r="I513" s="8" t="s">
        <v>722</v>
      </c>
      <c r="J513" s="8" t="s">
        <v>57</v>
      </c>
      <c r="K513" s="8" t="s">
        <v>56</v>
      </c>
      <c r="L513" s="8" t="s">
        <v>55</v>
      </c>
      <c r="M513" s="18">
        <v>45658</v>
      </c>
      <c r="N513" s="18">
        <v>45901</v>
      </c>
      <c r="O513" s="8" t="s">
        <v>272</v>
      </c>
      <c r="P513" s="8" t="s">
        <v>21</v>
      </c>
      <c r="Q513" s="8" t="s">
        <v>228</v>
      </c>
      <c r="R513" s="8" t="str">
        <f t="shared" si="7"/>
        <v>251385A</v>
      </c>
      <c r="S513" s="8" t="str">
        <f>IFERROR(VLOOKUP(R513,'UNSG Projects'!$C$8:$D$305,2,FALSE),0)</f>
        <v>Industrial Metering - Flag</v>
      </c>
      <c r="T513" s="8" t="s">
        <v>227</v>
      </c>
      <c r="U513" s="11">
        <v>5507.5</v>
      </c>
    </row>
    <row r="514" spans="1:21" ht="20.399999999999999" x14ac:dyDescent="0.3">
      <c r="A514" s="19">
        <v>202512</v>
      </c>
      <c r="B514" s="8" t="s">
        <v>7</v>
      </c>
      <c r="C514" s="8" t="s">
        <v>645</v>
      </c>
      <c r="D514" s="8" t="s">
        <v>62</v>
      </c>
      <c r="E514" s="8" t="s">
        <v>62</v>
      </c>
      <c r="F514" s="8" t="s">
        <v>61</v>
      </c>
      <c r="G514" s="8" t="s">
        <v>125</v>
      </c>
      <c r="H514" s="8" t="s">
        <v>723</v>
      </c>
      <c r="I514" s="8" t="s">
        <v>722</v>
      </c>
      <c r="J514" s="8" t="s">
        <v>57</v>
      </c>
      <c r="K514" s="8" t="s">
        <v>56</v>
      </c>
      <c r="L514" s="8" t="s">
        <v>55</v>
      </c>
      <c r="M514" s="18">
        <v>45658</v>
      </c>
      <c r="N514" s="18">
        <v>45901</v>
      </c>
      <c r="O514" s="8" t="s">
        <v>272</v>
      </c>
      <c r="P514" s="8" t="s">
        <v>21</v>
      </c>
      <c r="Q514" s="8" t="s">
        <v>274</v>
      </c>
      <c r="R514" s="8" t="str">
        <f t="shared" si="7"/>
        <v>252381A</v>
      </c>
      <c r="S514" s="8" t="str">
        <f>IFERROR(VLOOKUP(R514,'UNSG Projects'!$C$8:$D$305,2,FALSE),0)</f>
        <v>Meters - Bl - King</v>
      </c>
      <c r="T514" s="8" t="s">
        <v>273</v>
      </c>
      <c r="U514" s="11">
        <v>7979.59</v>
      </c>
    </row>
    <row r="515" spans="1:21" ht="20.399999999999999" x14ac:dyDescent="0.3">
      <c r="A515" s="19">
        <v>202512</v>
      </c>
      <c r="B515" s="8" t="s">
        <v>7</v>
      </c>
      <c r="C515" s="8" t="s">
        <v>645</v>
      </c>
      <c r="D515" s="8" t="s">
        <v>62</v>
      </c>
      <c r="E515" s="8" t="s">
        <v>62</v>
      </c>
      <c r="F515" s="8" t="s">
        <v>61</v>
      </c>
      <c r="G515" s="8" t="s">
        <v>125</v>
      </c>
      <c r="H515" s="8" t="s">
        <v>723</v>
      </c>
      <c r="I515" s="8" t="s">
        <v>722</v>
      </c>
      <c r="J515" s="8" t="s">
        <v>57</v>
      </c>
      <c r="K515" s="8" t="s">
        <v>56</v>
      </c>
      <c r="L515" s="8" t="s">
        <v>55</v>
      </c>
      <c r="M515" s="18">
        <v>45658</v>
      </c>
      <c r="N515" s="18">
        <v>45901</v>
      </c>
      <c r="O515" s="8" t="s">
        <v>272</v>
      </c>
      <c r="P515" s="8" t="s">
        <v>21</v>
      </c>
      <c r="Q515" s="8" t="s">
        <v>284</v>
      </c>
      <c r="R515" s="8" t="str">
        <f t="shared" si="7"/>
        <v>253381A</v>
      </c>
      <c r="S515" s="8" t="str">
        <f>IFERROR(VLOOKUP(R515,'UNSG Projects'!$C$8:$D$305,2,FALSE),0)</f>
        <v>Meters - Bl - Pres</v>
      </c>
      <c r="T515" s="8" t="s">
        <v>283</v>
      </c>
      <c r="U515" s="11">
        <v>153597.54</v>
      </c>
    </row>
    <row r="516" spans="1:21" ht="20.399999999999999" x14ac:dyDescent="0.3">
      <c r="A516" s="19">
        <v>202512</v>
      </c>
      <c r="B516" s="8" t="s">
        <v>7</v>
      </c>
      <c r="C516" s="8" t="s">
        <v>645</v>
      </c>
      <c r="D516" s="8" t="s">
        <v>62</v>
      </c>
      <c r="E516" s="8" t="s">
        <v>62</v>
      </c>
      <c r="F516" s="8" t="s">
        <v>61</v>
      </c>
      <c r="G516" s="8" t="s">
        <v>125</v>
      </c>
      <c r="H516" s="8" t="s">
        <v>723</v>
      </c>
      <c r="I516" s="8" t="s">
        <v>722</v>
      </c>
      <c r="J516" s="8" t="s">
        <v>57</v>
      </c>
      <c r="K516" s="8" t="s">
        <v>56</v>
      </c>
      <c r="L516" s="8" t="s">
        <v>55</v>
      </c>
      <c r="M516" s="18">
        <v>45658</v>
      </c>
      <c r="N516" s="18">
        <v>45901</v>
      </c>
      <c r="O516" s="8" t="s">
        <v>272</v>
      </c>
      <c r="P516" s="8" t="s">
        <v>21</v>
      </c>
      <c r="Q516" s="8" t="s">
        <v>232</v>
      </c>
      <c r="R516" s="8" t="str">
        <f t="shared" si="7"/>
        <v>253385A</v>
      </c>
      <c r="S516" s="8" t="str">
        <f>IFERROR(VLOOKUP(R516,'UNSG Projects'!$C$8:$D$305,2,FALSE),0)</f>
        <v>Industrial Metering - Pres</v>
      </c>
      <c r="T516" s="8" t="s">
        <v>231</v>
      </c>
      <c r="U516" s="11">
        <v>940.16</v>
      </c>
    </row>
    <row r="517" spans="1:21" ht="20.399999999999999" x14ac:dyDescent="0.3">
      <c r="A517" s="19">
        <v>202512</v>
      </c>
      <c r="B517" s="8" t="s">
        <v>7</v>
      </c>
      <c r="C517" s="8" t="s">
        <v>645</v>
      </c>
      <c r="D517" s="8" t="s">
        <v>62</v>
      </c>
      <c r="E517" s="8" t="s">
        <v>62</v>
      </c>
      <c r="F517" s="8" t="s">
        <v>61</v>
      </c>
      <c r="G517" s="8" t="s">
        <v>125</v>
      </c>
      <c r="H517" s="8" t="s">
        <v>723</v>
      </c>
      <c r="I517" s="8" t="s">
        <v>722</v>
      </c>
      <c r="J517" s="8" t="s">
        <v>57</v>
      </c>
      <c r="K517" s="8" t="s">
        <v>56</v>
      </c>
      <c r="L517" s="8" t="s">
        <v>55</v>
      </c>
      <c r="M517" s="18">
        <v>45658</v>
      </c>
      <c r="N517" s="18">
        <v>45901</v>
      </c>
      <c r="O517" s="8" t="s">
        <v>272</v>
      </c>
      <c r="P517" s="8" t="s">
        <v>21</v>
      </c>
      <c r="Q517" s="8" t="s">
        <v>280</v>
      </c>
      <c r="R517" s="8" t="str">
        <f t="shared" si="7"/>
        <v>257381A</v>
      </c>
      <c r="S517" s="8" t="str">
        <f>IFERROR(VLOOKUP(R517,'UNSG Projects'!$C$8:$D$305,2,FALSE),0)</f>
        <v>Meters - Bl - SL</v>
      </c>
      <c r="T517" s="8" t="s">
        <v>279</v>
      </c>
      <c r="U517" s="11">
        <v>10639.45</v>
      </c>
    </row>
    <row r="518" spans="1:21" ht="20.399999999999999" x14ac:dyDescent="0.3">
      <c r="A518" s="19">
        <v>202601</v>
      </c>
      <c r="B518" s="8" t="s">
        <v>7</v>
      </c>
      <c r="C518" s="8" t="s">
        <v>645</v>
      </c>
      <c r="D518" s="8" t="s">
        <v>62</v>
      </c>
      <c r="E518" s="8" t="s">
        <v>62</v>
      </c>
      <c r="F518" s="8" t="s">
        <v>61</v>
      </c>
      <c r="G518" s="8" t="s">
        <v>125</v>
      </c>
      <c r="H518" s="8" t="s">
        <v>723</v>
      </c>
      <c r="I518" s="8" t="s">
        <v>722</v>
      </c>
      <c r="J518" s="8" t="s">
        <v>57</v>
      </c>
      <c r="K518" s="8" t="s">
        <v>56</v>
      </c>
      <c r="L518" s="8" t="s">
        <v>55</v>
      </c>
      <c r="M518" s="18">
        <v>46023</v>
      </c>
      <c r="N518" s="18">
        <v>46023</v>
      </c>
      <c r="O518" s="8" t="s">
        <v>272</v>
      </c>
      <c r="P518" s="8" t="s">
        <v>21</v>
      </c>
      <c r="Q518" s="8" t="s">
        <v>274</v>
      </c>
      <c r="R518" s="8" t="str">
        <f t="shared" si="7"/>
        <v>252381A</v>
      </c>
      <c r="S518" s="8" t="str">
        <f>IFERROR(VLOOKUP(R518,'UNSG Projects'!$C$8:$D$305,2,FALSE),0)</f>
        <v>Meters - Bl - King</v>
      </c>
      <c r="T518" s="8" t="s">
        <v>273</v>
      </c>
      <c r="U518" s="11">
        <v>2717.49</v>
      </c>
    </row>
    <row r="519" spans="1:21" ht="20.399999999999999" x14ac:dyDescent="0.3">
      <c r="A519" s="19">
        <v>202601</v>
      </c>
      <c r="B519" s="8" t="s">
        <v>7</v>
      </c>
      <c r="C519" s="8" t="s">
        <v>645</v>
      </c>
      <c r="D519" s="8" t="s">
        <v>62</v>
      </c>
      <c r="E519" s="8" t="s">
        <v>62</v>
      </c>
      <c r="F519" s="8" t="s">
        <v>61</v>
      </c>
      <c r="G519" s="8" t="s">
        <v>125</v>
      </c>
      <c r="H519" s="8" t="s">
        <v>723</v>
      </c>
      <c r="I519" s="8" t="s">
        <v>722</v>
      </c>
      <c r="J519" s="8" t="s">
        <v>57</v>
      </c>
      <c r="K519" s="8" t="s">
        <v>56</v>
      </c>
      <c r="L519" s="8" t="s">
        <v>55</v>
      </c>
      <c r="M519" s="18">
        <v>46023</v>
      </c>
      <c r="N519" s="18">
        <v>46023</v>
      </c>
      <c r="O519" s="8" t="s">
        <v>272</v>
      </c>
      <c r="P519" s="8" t="s">
        <v>21</v>
      </c>
      <c r="Q519" s="8" t="s">
        <v>284</v>
      </c>
      <c r="R519" s="8" t="str">
        <f t="shared" si="7"/>
        <v>253381A</v>
      </c>
      <c r="S519" s="8" t="str">
        <f>IFERROR(VLOOKUP(R519,'UNSG Projects'!$C$8:$D$305,2,FALSE),0)</f>
        <v>Meters - Bl - Pres</v>
      </c>
      <c r="T519" s="8" t="s">
        <v>283</v>
      </c>
      <c r="U519" s="11">
        <v>94202.11</v>
      </c>
    </row>
    <row r="520" spans="1:21" ht="20.399999999999999" x14ac:dyDescent="0.3">
      <c r="A520" s="19">
        <v>202601</v>
      </c>
      <c r="B520" s="8" t="s">
        <v>7</v>
      </c>
      <c r="C520" s="8" t="s">
        <v>645</v>
      </c>
      <c r="D520" s="8" t="s">
        <v>62</v>
      </c>
      <c r="E520" s="8" t="s">
        <v>62</v>
      </c>
      <c r="F520" s="8" t="s">
        <v>61</v>
      </c>
      <c r="G520" s="8" t="s">
        <v>125</v>
      </c>
      <c r="H520" s="8" t="s">
        <v>723</v>
      </c>
      <c r="I520" s="8" t="s">
        <v>722</v>
      </c>
      <c r="J520" s="8" t="s">
        <v>57</v>
      </c>
      <c r="K520" s="8" t="s">
        <v>56</v>
      </c>
      <c r="L520" s="8" t="s">
        <v>55</v>
      </c>
      <c r="M520" s="18">
        <v>46023</v>
      </c>
      <c r="N520" s="18">
        <v>46023</v>
      </c>
      <c r="O520" s="8" t="s">
        <v>272</v>
      </c>
      <c r="P520" s="8" t="s">
        <v>21</v>
      </c>
      <c r="Q520" s="8" t="s">
        <v>278</v>
      </c>
      <c r="R520" s="8" t="str">
        <f t="shared" si="7"/>
        <v>255381A</v>
      </c>
      <c r="S520" s="8" t="str">
        <f>IFERROR(VLOOKUP(R520,'UNSG Projects'!$C$8:$D$305,2,FALSE),0)</f>
        <v>Meters - Bl - Verde</v>
      </c>
      <c r="T520" s="8" t="s">
        <v>277</v>
      </c>
      <c r="U520" s="11">
        <v>5435</v>
      </c>
    </row>
    <row r="521" spans="1:21" ht="20.399999999999999" x14ac:dyDescent="0.3">
      <c r="A521" s="19">
        <v>202602</v>
      </c>
      <c r="B521" s="8" t="s">
        <v>7</v>
      </c>
      <c r="C521" s="8" t="s">
        <v>645</v>
      </c>
      <c r="D521" s="8" t="s">
        <v>62</v>
      </c>
      <c r="E521" s="8" t="s">
        <v>62</v>
      </c>
      <c r="F521" s="8" t="s">
        <v>61</v>
      </c>
      <c r="G521" s="8" t="s">
        <v>125</v>
      </c>
      <c r="H521" s="8" t="s">
        <v>723</v>
      </c>
      <c r="I521" s="8" t="s">
        <v>722</v>
      </c>
      <c r="J521" s="8" t="s">
        <v>57</v>
      </c>
      <c r="K521" s="8" t="s">
        <v>56</v>
      </c>
      <c r="L521" s="8" t="s">
        <v>55</v>
      </c>
      <c r="M521" s="18">
        <v>46023</v>
      </c>
      <c r="N521" s="18">
        <v>46054</v>
      </c>
      <c r="O521" s="8" t="s">
        <v>272</v>
      </c>
      <c r="P521" s="8" t="s">
        <v>21</v>
      </c>
      <c r="Q521" s="8" t="s">
        <v>276</v>
      </c>
      <c r="R521" s="8" t="str">
        <f t="shared" si="7"/>
        <v>256381A</v>
      </c>
      <c r="S521" s="8" t="str">
        <f>IFERROR(VLOOKUP(R521,'UNSG Projects'!$C$8:$D$305,2,FALSE),0)</f>
        <v>Meters - Bl - Nog</v>
      </c>
      <c r="T521" s="8" t="s">
        <v>275</v>
      </c>
      <c r="U521" s="11">
        <v>14514.72</v>
      </c>
    </row>
    <row r="522" spans="1:21" ht="20.399999999999999" x14ac:dyDescent="0.3">
      <c r="A522" s="19">
        <v>202602</v>
      </c>
      <c r="B522" s="8" t="s">
        <v>7</v>
      </c>
      <c r="C522" s="8" t="s">
        <v>645</v>
      </c>
      <c r="D522" s="8" t="s">
        <v>62</v>
      </c>
      <c r="E522" s="8" t="s">
        <v>62</v>
      </c>
      <c r="F522" s="8" t="s">
        <v>61</v>
      </c>
      <c r="G522" s="8" t="s">
        <v>125</v>
      </c>
      <c r="H522" s="8" t="s">
        <v>723</v>
      </c>
      <c r="I522" s="8" t="s">
        <v>722</v>
      </c>
      <c r="J522" s="8" t="s">
        <v>57</v>
      </c>
      <c r="K522" s="8" t="s">
        <v>56</v>
      </c>
      <c r="L522" s="8" t="s">
        <v>55</v>
      </c>
      <c r="M522" s="18">
        <v>46023</v>
      </c>
      <c r="N522" s="18">
        <v>46054</v>
      </c>
      <c r="O522" s="8" t="s">
        <v>272</v>
      </c>
      <c r="P522" s="8" t="s">
        <v>21</v>
      </c>
      <c r="Q522" s="8" t="s">
        <v>431</v>
      </c>
      <c r="R522" s="8" t="str">
        <f t="shared" ref="R522:R585" si="8">RIGHT(Q522,7)</f>
        <v>257385A</v>
      </c>
      <c r="S522" s="8" t="str">
        <f>IFERROR(VLOOKUP(R522,'UNSG Projects'!$C$8:$D$305,2,FALSE),0)</f>
        <v>Industrial Metering-Show Low</v>
      </c>
      <c r="T522" s="8" t="s">
        <v>430</v>
      </c>
      <c r="U522" s="11">
        <v>4780.6899999999996</v>
      </c>
    </row>
    <row r="523" spans="1:21" ht="20.399999999999999" x14ac:dyDescent="0.3">
      <c r="A523" s="19">
        <v>202603</v>
      </c>
      <c r="B523" s="8" t="s">
        <v>7</v>
      </c>
      <c r="C523" s="8" t="s">
        <v>645</v>
      </c>
      <c r="D523" s="8" t="s">
        <v>62</v>
      </c>
      <c r="E523" s="8" t="s">
        <v>62</v>
      </c>
      <c r="F523" s="8" t="s">
        <v>61</v>
      </c>
      <c r="G523" s="8" t="s">
        <v>125</v>
      </c>
      <c r="H523" s="8" t="s">
        <v>723</v>
      </c>
      <c r="I523" s="8" t="s">
        <v>722</v>
      </c>
      <c r="J523" s="8" t="s">
        <v>57</v>
      </c>
      <c r="K523" s="8" t="s">
        <v>56</v>
      </c>
      <c r="L523" s="8" t="s">
        <v>55</v>
      </c>
      <c r="M523" s="18">
        <v>46023</v>
      </c>
      <c r="N523" s="18">
        <v>46082</v>
      </c>
      <c r="O523" s="8" t="s">
        <v>272</v>
      </c>
      <c r="P523" s="8" t="s">
        <v>21</v>
      </c>
      <c r="Q523" s="8" t="s">
        <v>282</v>
      </c>
      <c r="R523" s="8" t="str">
        <f t="shared" si="8"/>
        <v>251381A</v>
      </c>
      <c r="S523" s="8" t="str">
        <f>IFERROR(VLOOKUP(R523,'UNSG Projects'!$C$8:$D$305,2,FALSE),0)</f>
        <v>Meters - Bl - Flag</v>
      </c>
      <c r="T523" s="8" t="s">
        <v>281</v>
      </c>
      <c r="U523" s="11">
        <v>8036.78</v>
      </c>
    </row>
    <row r="524" spans="1:21" ht="20.399999999999999" x14ac:dyDescent="0.3">
      <c r="A524" s="19">
        <v>202603</v>
      </c>
      <c r="B524" s="8" t="s">
        <v>7</v>
      </c>
      <c r="C524" s="8" t="s">
        <v>645</v>
      </c>
      <c r="D524" s="8" t="s">
        <v>62</v>
      </c>
      <c r="E524" s="8" t="s">
        <v>62</v>
      </c>
      <c r="F524" s="8" t="s">
        <v>61</v>
      </c>
      <c r="G524" s="8" t="s">
        <v>125</v>
      </c>
      <c r="H524" s="8" t="s">
        <v>723</v>
      </c>
      <c r="I524" s="8" t="s">
        <v>722</v>
      </c>
      <c r="J524" s="8" t="s">
        <v>57</v>
      </c>
      <c r="K524" s="8" t="s">
        <v>56</v>
      </c>
      <c r="L524" s="8" t="s">
        <v>55</v>
      </c>
      <c r="M524" s="18">
        <v>46023</v>
      </c>
      <c r="N524" s="18">
        <v>46082</v>
      </c>
      <c r="O524" s="8" t="s">
        <v>272</v>
      </c>
      <c r="P524" s="8" t="s">
        <v>21</v>
      </c>
      <c r="Q524" s="8" t="s">
        <v>274</v>
      </c>
      <c r="R524" s="8" t="str">
        <f t="shared" si="8"/>
        <v>252381A</v>
      </c>
      <c r="S524" s="8" t="str">
        <f>IFERROR(VLOOKUP(R524,'UNSG Projects'!$C$8:$D$305,2,FALSE),0)</f>
        <v>Meters - Bl - King</v>
      </c>
      <c r="T524" s="8" t="s">
        <v>273</v>
      </c>
      <c r="U524" s="11">
        <v>8036.77</v>
      </c>
    </row>
    <row r="525" spans="1:21" ht="20.399999999999999" x14ac:dyDescent="0.3">
      <c r="A525" s="19">
        <v>202603</v>
      </c>
      <c r="B525" s="8" t="s">
        <v>7</v>
      </c>
      <c r="C525" s="8" t="s">
        <v>645</v>
      </c>
      <c r="D525" s="8" t="s">
        <v>62</v>
      </c>
      <c r="E525" s="8" t="s">
        <v>62</v>
      </c>
      <c r="F525" s="8" t="s">
        <v>61</v>
      </c>
      <c r="G525" s="8" t="s">
        <v>125</v>
      </c>
      <c r="H525" s="8" t="s">
        <v>723</v>
      </c>
      <c r="I525" s="8" t="s">
        <v>722</v>
      </c>
      <c r="J525" s="8" t="s">
        <v>57</v>
      </c>
      <c r="K525" s="8" t="s">
        <v>56</v>
      </c>
      <c r="L525" s="8" t="s">
        <v>55</v>
      </c>
      <c r="M525" s="18">
        <v>46023</v>
      </c>
      <c r="N525" s="18">
        <v>46082</v>
      </c>
      <c r="O525" s="8" t="s">
        <v>272</v>
      </c>
      <c r="P525" s="8" t="s">
        <v>21</v>
      </c>
      <c r="Q525" s="8" t="s">
        <v>284</v>
      </c>
      <c r="R525" s="8" t="str">
        <f t="shared" si="8"/>
        <v>253381A</v>
      </c>
      <c r="S525" s="8" t="str">
        <f>IFERROR(VLOOKUP(R525,'UNSG Projects'!$C$8:$D$305,2,FALSE),0)</f>
        <v>Meters - Bl - Pres</v>
      </c>
      <c r="T525" s="8" t="s">
        <v>283</v>
      </c>
      <c r="U525" s="11">
        <v>5377.16</v>
      </c>
    </row>
    <row r="526" spans="1:21" ht="20.399999999999999" x14ac:dyDescent="0.3">
      <c r="A526" s="19">
        <v>202603</v>
      </c>
      <c r="B526" s="8" t="s">
        <v>7</v>
      </c>
      <c r="C526" s="8" t="s">
        <v>645</v>
      </c>
      <c r="D526" s="8" t="s">
        <v>62</v>
      </c>
      <c r="E526" s="8" t="s">
        <v>62</v>
      </c>
      <c r="F526" s="8" t="s">
        <v>61</v>
      </c>
      <c r="G526" s="8" t="s">
        <v>125</v>
      </c>
      <c r="H526" s="8" t="s">
        <v>723</v>
      </c>
      <c r="I526" s="8" t="s">
        <v>722</v>
      </c>
      <c r="J526" s="8" t="s">
        <v>57</v>
      </c>
      <c r="K526" s="8" t="s">
        <v>56</v>
      </c>
      <c r="L526" s="8" t="s">
        <v>55</v>
      </c>
      <c r="M526" s="18">
        <v>46023</v>
      </c>
      <c r="N526" s="18">
        <v>46082</v>
      </c>
      <c r="O526" s="8" t="s">
        <v>272</v>
      </c>
      <c r="P526" s="8" t="s">
        <v>21</v>
      </c>
      <c r="Q526" s="8" t="s">
        <v>276</v>
      </c>
      <c r="R526" s="8" t="str">
        <f t="shared" si="8"/>
        <v>256381A</v>
      </c>
      <c r="S526" s="8" t="str">
        <f>IFERROR(VLOOKUP(R526,'UNSG Projects'!$C$8:$D$305,2,FALSE),0)</f>
        <v>Meters - Bl - Nog</v>
      </c>
      <c r="T526" s="8" t="s">
        <v>275</v>
      </c>
      <c r="U526" s="11">
        <v>5091.95</v>
      </c>
    </row>
    <row r="527" spans="1:21" ht="20.399999999999999" x14ac:dyDescent="0.3">
      <c r="A527" s="19">
        <v>202507</v>
      </c>
      <c r="B527" s="8" t="s">
        <v>7</v>
      </c>
      <c r="C527" s="8" t="s">
        <v>645</v>
      </c>
      <c r="D527" s="8" t="s">
        <v>62</v>
      </c>
      <c r="E527" s="8" t="s">
        <v>62</v>
      </c>
      <c r="F527" s="8" t="s">
        <v>61</v>
      </c>
      <c r="G527" s="8" t="s">
        <v>125</v>
      </c>
      <c r="H527" s="8" t="s">
        <v>721</v>
      </c>
      <c r="I527" s="8" t="s">
        <v>720</v>
      </c>
      <c r="J527" s="8" t="s">
        <v>57</v>
      </c>
      <c r="K527" s="8" t="s">
        <v>56</v>
      </c>
      <c r="L527" s="8" t="s">
        <v>55</v>
      </c>
      <c r="M527" s="18">
        <v>45658</v>
      </c>
      <c r="N527" s="18">
        <v>45839</v>
      </c>
      <c r="O527" s="8" t="s">
        <v>261</v>
      </c>
      <c r="P527" s="8" t="s">
        <v>22</v>
      </c>
      <c r="Q527" s="8" t="s">
        <v>271</v>
      </c>
      <c r="R527" s="8" t="str">
        <f t="shared" si="8"/>
        <v>251382A</v>
      </c>
      <c r="S527" s="8" t="str">
        <f>IFERROR(VLOOKUP(R527,'UNSG Projects'!$C$8:$D$305,2,FALSE),0)</f>
        <v>Meter Installations - Bl -Flag</v>
      </c>
      <c r="T527" s="8" t="s">
        <v>270</v>
      </c>
      <c r="U527" s="11">
        <v>13112.53</v>
      </c>
    </row>
    <row r="528" spans="1:21" ht="20.399999999999999" x14ac:dyDescent="0.3">
      <c r="A528" s="19">
        <v>202507</v>
      </c>
      <c r="B528" s="8" t="s">
        <v>7</v>
      </c>
      <c r="C528" s="8" t="s">
        <v>645</v>
      </c>
      <c r="D528" s="8" t="s">
        <v>62</v>
      </c>
      <c r="E528" s="8" t="s">
        <v>62</v>
      </c>
      <c r="F528" s="8" t="s">
        <v>61</v>
      </c>
      <c r="G528" s="8" t="s">
        <v>125</v>
      </c>
      <c r="H528" s="8" t="s">
        <v>721</v>
      </c>
      <c r="I528" s="8" t="s">
        <v>720</v>
      </c>
      <c r="J528" s="8" t="s">
        <v>57</v>
      </c>
      <c r="K528" s="8" t="s">
        <v>56</v>
      </c>
      <c r="L528" s="8" t="s">
        <v>55</v>
      </c>
      <c r="M528" s="18">
        <v>45658</v>
      </c>
      <c r="N528" s="18">
        <v>45839</v>
      </c>
      <c r="O528" s="8" t="s">
        <v>261</v>
      </c>
      <c r="P528" s="8" t="s">
        <v>22</v>
      </c>
      <c r="Q528" s="8" t="s">
        <v>267</v>
      </c>
      <c r="R528" s="8" t="str">
        <f t="shared" si="8"/>
        <v>253382A</v>
      </c>
      <c r="S528" s="8" t="str">
        <f>IFERROR(VLOOKUP(R528,'UNSG Projects'!$C$8:$D$305,2,FALSE),0)</f>
        <v>Meter Installations -Bl - Pres</v>
      </c>
      <c r="T528" s="8" t="s">
        <v>266</v>
      </c>
      <c r="U528" s="11">
        <v>25211.74</v>
      </c>
    </row>
    <row r="529" spans="1:21" ht="20.399999999999999" x14ac:dyDescent="0.3">
      <c r="A529" s="19">
        <v>202507</v>
      </c>
      <c r="B529" s="8" t="s">
        <v>7</v>
      </c>
      <c r="C529" s="8" t="s">
        <v>645</v>
      </c>
      <c r="D529" s="8" t="s">
        <v>62</v>
      </c>
      <c r="E529" s="8" t="s">
        <v>62</v>
      </c>
      <c r="F529" s="8" t="s">
        <v>61</v>
      </c>
      <c r="G529" s="8" t="s">
        <v>125</v>
      </c>
      <c r="H529" s="8" t="s">
        <v>721</v>
      </c>
      <c r="I529" s="8" t="s">
        <v>720</v>
      </c>
      <c r="J529" s="8" t="s">
        <v>57</v>
      </c>
      <c r="K529" s="8" t="s">
        <v>56</v>
      </c>
      <c r="L529" s="8" t="s">
        <v>55</v>
      </c>
      <c r="M529" s="18">
        <v>45689</v>
      </c>
      <c r="N529" s="18">
        <v>45839</v>
      </c>
      <c r="O529" s="8" t="s">
        <v>261</v>
      </c>
      <c r="P529" s="8" t="s">
        <v>22</v>
      </c>
      <c r="Q529" s="8" t="s">
        <v>269</v>
      </c>
      <c r="R529" s="8" t="str">
        <f t="shared" si="8"/>
        <v>252382A</v>
      </c>
      <c r="S529" s="8" t="str">
        <f>IFERROR(VLOOKUP(R529,'UNSG Projects'!$C$8:$D$305,2,FALSE),0)</f>
        <v>Meter Installations -Bl - King</v>
      </c>
      <c r="T529" s="8" t="s">
        <v>268</v>
      </c>
      <c r="U529" s="11">
        <v>16805.099999999999</v>
      </c>
    </row>
    <row r="530" spans="1:21" ht="20.399999999999999" x14ac:dyDescent="0.3">
      <c r="A530" s="19">
        <v>202507</v>
      </c>
      <c r="B530" s="8" t="s">
        <v>7</v>
      </c>
      <c r="C530" s="8" t="s">
        <v>645</v>
      </c>
      <c r="D530" s="8" t="s">
        <v>62</v>
      </c>
      <c r="E530" s="8" t="s">
        <v>62</v>
      </c>
      <c r="F530" s="8" t="s">
        <v>61</v>
      </c>
      <c r="G530" s="8" t="s">
        <v>125</v>
      </c>
      <c r="H530" s="8" t="s">
        <v>721</v>
      </c>
      <c r="I530" s="8" t="s">
        <v>720</v>
      </c>
      <c r="J530" s="8" t="s">
        <v>57</v>
      </c>
      <c r="K530" s="8" t="s">
        <v>56</v>
      </c>
      <c r="L530" s="8" t="s">
        <v>55</v>
      </c>
      <c r="M530" s="18">
        <v>45689</v>
      </c>
      <c r="N530" s="18">
        <v>45839</v>
      </c>
      <c r="O530" s="8" t="s">
        <v>261</v>
      </c>
      <c r="P530" s="8" t="s">
        <v>22</v>
      </c>
      <c r="Q530" s="8" t="s">
        <v>265</v>
      </c>
      <c r="R530" s="8" t="str">
        <f t="shared" si="8"/>
        <v>255382A</v>
      </c>
      <c r="S530" s="8" t="str">
        <f>IFERROR(VLOOKUP(R530,'UNSG Projects'!$C$8:$D$305,2,FALSE),0)</f>
        <v>Meter Installations-Bl - Verde</v>
      </c>
      <c r="T530" s="8" t="s">
        <v>264</v>
      </c>
      <c r="U530" s="11">
        <v>10103.620000000001</v>
      </c>
    </row>
    <row r="531" spans="1:21" ht="20.399999999999999" x14ac:dyDescent="0.3">
      <c r="A531" s="19">
        <v>202507</v>
      </c>
      <c r="B531" s="8" t="s">
        <v>7</v>
      </c>
      <c r="C531" s="8" t="s">
        <v>645</v>
      </c>
      <c r="D531" s="8" t="s">
        <v>62</v>
      </c>
      <c r="E531" s="8" t="s">
        <v>62</v>
      </c>
      <c r="F531" s="8" t="s">
        <v>61</v>
      </c>
      <c r="G531" s="8" t="s">
        <v>125</v>
      </c>
      <c r="H531" s="8" t="s">
        <v>721</v>
      </c>
      <c r="I531" s="8" t="s">
        <v>720</v>
      </c>
      <c r="J531" s="8" t="s">
        <v>57</v>
      </c>
      <c r="K531" s="8" t="s">
        <v>56</v>
      </c>
      <c r="L531" s="8" t="s">
        <v>55</v>
      </c>
      <c r="M531" s="18">
        <v>45689</v>
      </c>
      <c r="N531" s="18">
        <v>45839</v>
      </c>
      <c r="O531" s="8" t="s">
        <v>261</v>
      </c>
      <c r="P531" s="8" t="s">
        <v>22</v>
      </c>
      <c r="Q531" s="8" t="s">
        <v>263</v>
      </c>
      <c r="R531" s="8" t="str">
        <f t="shared" si="8"/>
        <v>257382A</v>
      </c>
      <c r="S531" s="8" t="str">
        <f>IFERROR(VLOOKUP(R531,'UNSG Projects'!$C$8:$D$305,2,FALSE),0)</f>
        <v>Meter Installations - Bl -SL</v>
      </c>
      <c r="T531" s="8" t="s">
        <v>262</v>
      </c>
      <c r="U531" s="11">
        <v>12303.34</v>
      </c>
    </row>
    <row r="532" spans="1:21" ht="20.399999999999999" x14ac:dyDescent="0.3">
      <c r="A532" s="19">
        <v>202507</v>
      </c>
      <c r="B532" s="8" t="s">
        <v>7</v>
      </c>
      <c r="C532" s="8" t="s">
        <v>645</v>
      </c>
      <c r="D532" s="8" t="s">
        <v>62</v>
      </c>
      <c r="E532" s="8" t="s">
        <v>62</v>
      </c>
      <c r="F532" s="8" t="s">
        <v>61</v>
      </c>
      <c r="G532" s="8" t="s">
        <v>125</v>
      </c>
      <c r="H532" s="8" t="s">
        <v>721</v>
      </c>
      <c r="I532" s="8" t="s">
        <v>720</v>
      </c>
      <c r="J532" s="8" t="s">
        <v>57</v>
      </c>
      <c r="K532" s="8" t="s">
        <v>56</v>
      </c>
      <c r="L532" s="8" t="s">
        <v>55</v>
      </c>
      <c r="M532" s="18">
        <v>45809</v>
      </c>
      <c r="N532" s="18">
        <v>45839</v>
      </c>
      <c r="O532" s="8" t="s">
        <v>261</v>
      </c>
      <c r="P532" s="8" t="s">
        <v>22</v>
      </c>
      <c r="Q532" s="8" t="s">
        <v>260</v>
      </c>
      <c r="R532" s="8" t="str">
        <f t="shared" si="8"/>
        <v>256382A</v>
      </c>
      <c r="S532" s="8" t="str">
        <f>IFERROR(VLOOKUP(R532,'UNSG Projects'!$C$8:$D$305,2,FALSE),0)</f>
        <v>Meter Installations - Bl - Nog</v>
      </c>
      <c r="T532" s="8" t="s">
        <v>259</v>
      </c>
      <c r="U532" s="11">
        <v>10536.38</v>
      </c>
    </row>
    <row r="533" spans="1:21" ht="20.399999999999999" x14ac:dyDescent="0.3">
      <c r="A533" s="19">
        <v>202508</v>
      </c>
      <c r="B533" s="8" t="s">
        <v>7</v>
      </c>
      <c r="C533" s="8" t="s">
        <v>645</v>
      </c>
      <c r="D533" s="8" t="s">
        <v>62</v>
      </c>
      <c r="E533" s="8" t="s">
        <v>62</v>
      </c>
      <c r="F533" s="8" t="s">
        <v>61</v>
      </c>
      <c r="G533" s="8" t="s">
        <v>125</v>
      </c>
      <c r="H533" s="8" t="s">
        <v>721</v>
      </c>
      <c r="I533" s="8" t="s">
        <v>720</v>
      </c>
      <c r="J533" s="8" t="s">
        <v>57</v>
      </c>
      <c r="K533" s="8" t="s">
        <v>56</v>
      </c>
      <c r="L533" s="8" t="s">
        <v>55</v>
      </c>
      <c r="M533" s="18">
        <v>45870</v>
      </c>
      <c r="N533" s="18">
        <v>45870</v>
      </c>
      <c r="O533" s="8" t="s">
        <v>261</v>
      </c>
      <c r="P533" s="8" t="s">
        <v>22</v>
      </c>
      <c r="Q533" s="8" t="s">
        <v>271</v>
      </c>
      <c r="R533" s="8" t="str">
        <f t="shared" si="8"/>
        <v>251382A</v>
      </c>
      <c r="S533" s="8" t="str">
        <f>IFERROR(VLOOKUP(R533,'UNSG Projects'!$C$8:$D$305,2,FALSE),0)</f>
        <v>Meter Installations - Bl -Flag</v>
      </c>
      <c r="T533" s="8" t="s">
        <v>270</v>
      </c>
      <c r="U533" s="11">
        <v>14627.44</v>
      </c>
    </row>
    <row r="534" spans="1:21" ht="20.399999999999999" x14ac:dyDescent="0.3">
      <c r="A534" s="19">
        <v>202508</v>
      </c>
      <c r="B534" s="8" t="s">
        <v>7</v>
      </c>
      <c r="C534" s="8" t="s">
        <v>645</v>
      </c>
      <c r="D534" s="8" t="s">
        <v>62</v>
      </c>
      <c r="E534" s="8" t="s">
        <v>62</v>
      </c>
      <c r="F534" s="8" t="s">
        <v>61</v>
      </c>
      <c r="G534" s="8" t="s">
        <v>125</v>
      </c>
      <c r="H534" s="8" t="s">
        <v>721</v>
      </c>
      <c r="I534" s="8" t="s">
        <v>720</v>
      </c>
      <c r="J534" s="8" t="s">
        <v>57</v>
      </c>
      <c r="K534" s="8" t="s">
        <v>56</v>
      </c>
      <c r="L534" s="8" t="s">
        <v>55</v>
      </c>
      <c r="M534" s="18">
        <v>45870</v>
      </c>
      <c r="N534" s="18">
        <v>45870</v>
      </c>
      <c r="O534" s="8" t="s">
        <v>261</v>
      </c>
      <c r="P534" s="8" t="s">
        <v>22</v>
      </c>
      <c r="Q534" s="8" t="s">
        <v>269</v>
      </c>
      <c r="R534" s="8" t="str">
        <f t="shared" si="8"/>
        <v>252382A</v>
      </c>
      <c r="S534" s="8" t="str">
        <f>IFERROR(VLOOKUP(R534,'UNSG Projects'!$C$8:$D$305,2,FALSE),0)</f>
        <v>Meter Installations -Bl - King</v>
      </c>
      <c r="T534" s="8" t="s">
        <v>268</v>
      </c>
      <c r="U534" s="11">
        <v>13901.71</v>
      </c>
    </row>
    <row r="535" spans="1:21" ht="20.399999999999999" x14ac:dyDescent="0.3">
      <c r="A535" s="19">
        <v>202508</v>
      </c>
      <c r="B535" s="8" t="s">
        <v>7</v>
      </c>
      <c r="C535" s="8" t="s">
        <v>645</v>
      </c>
      <c r="D535" s="8" t="s">
        <v>62</v>
      </c>
      <c r="E535" s="8" t="s">
        <v>62</v>
      </c>
      <c r="F535" s="8" t="s">
        <v>61</v>
      </c>
      <c r="G535" s="8" t="s">
        <v>125</v>
      </c>
      <c r="H535" s="8" t="s">
        <v>721</v>
      </c>
      <c r="I535" s="8" t="s">
        <v>720</v>
      </c>
      <c r="J535" s="8" t="s">
        <v>57</v>
      </c>
      <c r="K535" s="8" t="s">
        <v>56</v>
      </c>
      <c r="L535" s="8" t="s">
        <v>55</v>
      </c>
      <c r="M535" s="18">
        <v>45870</v>
      </c>
      <c r="N535" s="18">
        <v>45870</v>
      </c>
      <c r="O535" s="8" t="s">
        <v>261</v>
      </c>
      <c r="P535" s="8" t="s">
        <v>22</v>
      </c>
      <c r="Q535" s="8" t="s">
        <v>267</v>
      </c>
      <c r="R535" s="8" t="str">
        <f t="shared" si="8"/>
        <v>253382A</v>
      </c>
      <c r="S535" s="8" t="str">
        <f>IFERROR(VLOOKUP(R535,'UNSG Projects'!$C$8:$D$305,2,FALSE),0)</f>
        <v>Meter Installations -Bl - Pres</v>
      </c>
      <c r="T535" s="8" t="s">
        <v>266</v>
      </c>
      <c r="U535" s="11">
        <v>21396.41</v>
      </c>
    </row>
    <row r="536" spans="1:21" ht="20.399999999999999" x14ac:dyDescent="0.3">
      <c r="A536" s="19">
        <v>202508</v>
      </c>
      <c r="B536" s="8" t="s">
        <v>7</v>
      </c>
      <c r="C536" s="8" t="s">
        <v>645</v>
      </c>
      <c r="D536" s="8" t="s">
        <v>62</v>
      </c>
      <c r="E536" s="8" t="s">
        <v>62</v>
      </c>
      <c r="F536" s="8" t="s">
        <v>61</v>
      </c>
      <c r="G536" s="8" t="s">
        <v>125</v>
      </c>
      <c r="H536" s="8" t="s">
        <v>721</v>
      </c>
      <c r="I536" s="8" t="s">
        <v>720</v>
      </c>
      <c r="J536" s="8" t="s">
        <v>57</v>
      </c>
      <c r="K536" s="8" t="s">
        <v>56</v>
      </c>
      <c r="L536" s="8" t="s">
        <v>55</v>
      </c>
      <c r="M536" s="18">
        <v>45870</v>
      </c>
      <c r="N536" s="18">
        <v>45870</v>
      </c>
      <c r="O536" s="8" t="s">
        <v>261</v>
      </c>
      <c r="P536" s="8" t="s">
        <v>22</v>
      </c>
      <c r="Q536" s="8" t="s">
        <v>265</v>
      </c>
      <c r="R536" s="8" t="str">
        <f t="shared" si="8"/>
        <v>255382A</v>
      </c>
      <c r="S536" s="8" t="str">
        <f>IFERROR(VLOOKUP(R536,'UNSG Projects'!$C$8:$D$305,2,FALSE),0)</f>
        <v>Meter Installations-Bl - Verde</v>
      </c>
      <c r="T536" s="8" t="s">
        <v>264</v>
      </c>
      <c r="U536" s="11">
        <v>12706.35</v>
      </c>
    </row>
    <row r="537" spans="1:21" ht="20.399999999999999" x14ac:dyDescent="0.3">
      <c r="A537" s="19">
        <v>202508</v>
      </c>
      <c r="B537" s="8" t="s">
        <v>7</v>
      </c>
      <c r="C537" s="8" t="s">
        <v>645</v>
      </c>
      <c r="D537" s="8" t="s">
        <v>62</v>
      </c>
      <c r="E537" s="8" t="s">
        <v>62</v>
      </c>
      <c r="F537" s="8" t="s">
        <v>61</v>
      </c>
      <c r="G537" s="8" t="s">
        <v>125</v>
      </c>
      <c r="H537" s="8" t="s">
        <v>721</v>
      </c>
      <c r="I537" s="8" t="s">
        <v>720</v>
      </c>
      <c r="J537" s="8" t="s">
        <v>57</v>
      </c>
      <c r="K537" s="8" t="s">
        <v>56</v>
      </c>
      <c r="L537" s="8" t="s">
        <v>55</v>
      </c>
      <c r="M537" s="18">
        <v>45870</v>
      </c>
      <c r="N537" s="18">
        <v>45870</v>
      </c>
      <c r="O537" s="8" t="s">
        <v>261</v>
      </c>
      <c r="P537" s="8" t="s">
        <v>22</v>
      </c>
      <c r="Q537" s="8" t="s">
        <v>260</v>
      </c>
      <c r="R537" s="8" t="str">
        <f t="shared" si="8"/>
        <v>256382A</v>
      </c>
      <c r="S537" s="8" t="str">
        <f>IFERROR(VLOOKUP(R537,'UNSG Projects'!$C$8:$D$305,2,FALSE),0)</f>
        <v>Meter Installations - Bl - Nog</v>
      </c>
      <c r="T537" s="8" t="s">
        <v>259</v>
      </c>
      <c r="U537" s="11">
        <v>5655.45</v>
      </c>
    </row>
    <row r="538" spans="1:21" ht="20.399999999999999" x14ac:dyDescent="0.3">
      <c r="A538" s="19">
        <v>202508</v>
      </c>
      <c r="B538" s="8" t="s">
        <v>7</v>
      </c>
      <c r="C538" s="8" t="s">
        <v>645</v>
      </c>
      <c r="D538" s="8" t="s">
        <v>62</v>
      </c>
      <c r="E538" s="8" t="s">
        <v>62</v>
      </c>
      <c r="F538" s="8" t="s">
        <v>61</v>
      </c>
      <c r="G538" s="8" t="s">
        <v>125</v>
      </c>
      <c r="H538" s="8" t="s">
        <v>721</v>
      </c>
      <c r="I538" s="8" t="s">
        <v>720</v>
      </c>
      <c r="J538" s="8" t="s">
        <v>57</v>
      </c>
      <c r="K538" s="8" t="s">
        <v>56</v>
      </c>
      <c r="L538" s="8" t="s">
        <v>55</v>
      </c>
      <c r="M538" s="18">
        <v>45870</v>
      </c>
      <c r="N538" s="18">
        <v>45870</v>
      </c>
      <c r="O538" s="8" t="s">
        <v>261</v>
      </c>
      <c r="P538" s="8" t="s">
        <v>22</v>
      </c>
      <c r="Q538" s="8" t="s">
        <v>263</v>
      </c>
      <c r="R538" s="8" t="str">
        <f t="shared" si="8"/>
        <v>257382A</v>
      </c>
      <c r="S538" s="8" t="str">
        <f>IFERROR(VLOOKUP(R538,'UNSG Projects'!$C$8:$D$305,2,FALSE),0)</f>
        <v>Meter Installations - Bl -SL</v>
      </c>
      <c r="T538" s="8" t="s">
        <v>262</v>
      </c>
      <c r="U538" s="11">
        <v>3190.96</v>
      </c>
    </row>
    <row r="539" spans="1:21" ht="20.399999999999999" x14ac:dyDescent="0.3">
      <c r="A539" s="19">
        <v>202509</v>
      </c>
      <c r="B539" s="8" t="s">
        <v>7</v>
      </c>
      <c r="C539" s="8" t="s">
        <v>645</v>
      </c>
      <c r="D539" s="8" t="s">
        <v>62</v>
      </c>
      <c r="E539" s="8" t="s">
        <v>62</v>
      </c>
      <c r="F539" s="8" t="s">
        <v>61</v>
      </c>
      <c r="G539" s="8" t="s">
        <v>125</v>
      </c>
      <c r="H539" s="8" t="s">
        <v>721</v>
      </c>
      <c r="I539" s="8" t="s">
        <v>720</v>
      </c>
      <c r="J539" s="8" t="s">
        <v>57</v>
      </c>
      <c r="K539" s="8" t="s">
        <v>56</v>
      </c>
      <c r="L539" s="8" t="s">
        <v>55</v>
      </c>
      <c r="M539" s="18">
        <v>45658</v>
      </c>
      <c r="N539" s="18">
        <v>45901</v>
      </c>
      <c r="O539" s="8" t="s">
        <v>261</v>
      </c>
      <c r="P539" s="8" t="s">
        <v>22</v>
      </c>
      <c r="Q539" s="8" t="s">
        <v>271</v>
      </c>
      <c r="R539" s="8" t="str">
        <f t="shared" si="8"/>
        <v>251382A</v>
      </c>
      <c r="S539" s="8" t="str">
        <f>IFERROR(VLOOKUP(R539,'UNSG Projects'!$C$8:$D$305,2,FALSE),0)</f>
        <v>Meter Installations - Bl -Flag</v>
      </c>
      <c r="T539" s="8" t="s">
        <v>270</v>
      </c>
      <c r="U539" s="11">
        <v>23537.87</v>
      </c>
    </row>
    <row r="540" spans="1:21" ht="20.399999999999999" x14ac:dyDescent="0.3">
      <c r="A540" s="19">
        <v>202509</v>
      </c>
      <c r="B540" s="8" t="s">
        <v>7</v>
      </c>
      <c r="C540" s="8" t="s">
        <v>645</v>
      </c>
      <c r="D540" s="8" t="s">
        <v>62</v>
      </c>
      <c r="E540" s="8" t="s">
        <v>62</v>
      </c>
      <c r="F540" s="8" t="s">
        <v>61</v>
      </c>
      <c r="G540" s="8" t="s">
        <v>125</v>
      </c>
      <c r="H540" s="8" t="s">
        <v>721</v>
      </c>
      <c r="I540" s="8" t="s">
        <v>720</v>
      </c>
      <c r="J540" s="8" t="s">
        <v>57</v>
      </c>
      <c r="K540" s="8" t="s">
        <v>56</v>
      </c>
      <c r="L540" s="8" t="s">
        <v>55</v>
      </c>
      <c r="M540" s="18">
        <v>45658</v>
      </c>
      <c r="N540" s="18">
        <v>45901</v>
      </c>
      <c r="O540" s="8" t="s">
        <v>261</v>
      </c>
      <c r="P540" s="8" t="s">
        <v>22</v>
      </c>
      <c r="Q540" s="8" t="s">
        <v>267</v>
      </c>
      <c r="R540" s="8" t="str">
        <f t="shared" si="8"/>
        <v>253382A</v>
      </c>
      <c r="S540" s="8" t="str">
        <f>IFERROR(VLOOKUP(R540,'UNSG Projects'!$C$8:$D$305,2,FALSE),0)</f>
        <v>Meter Installations -Bl - Pres</v>
      </c>
      <c r="T540" s="8" t="s">
        <v>266</v>
      </c>
      <c r="U540" s="11">
        <v>22055.88</v>
      </c>
    </row>
    <row r="541" spans="1:21" ht="20.399999999999999" x14ac:dyDescent="0.3">
      <c r="A541" s="19">
        <v>202509</v>
      </c>
      <c r="B541" s="8" t="s">
        <v>7</v>
      </c>
      <c r="C541" s="8" t="s">
        <v>645</v>
      </c>
      <c r="D541" s="8" t="s">
        <v>62</v>
      </c>
      <c r="E541" s="8" t="s">
        <v>62</v>
      </c>
      <c r="F541" s="8" t="s">
        <v>61</v>
      </c>
      <c r="G541" s="8" t="s">
        <v>125</v>
      </c>
      <c r="H541" s="8" t="s">
        <v>721</v>
      </c>
      <c r="I541" s="8" t="s">
        <v>720</v>
      </c>
      <c r="J541" s="8" t="s">
        <v>57</v>
      </c>
      <c r="K541" s="8" t="s">
        <v>56</v>
      </c>
      <c r="L541" s="8" t="s">
        <v>55</v>
      </c>
      <c r="M541" s="18">
        <v>45689</v>
      </c>
      <c r="N541" s="18">
        <v>45901</v>
      </c>
      <c r="O541" s="8" t="s">
        <v>261</v>
      </c>
      <c r="P541" s="8" t="s">
        <v>22</v>
      </c>
      <c r="Q541" s="8" t="s">
        <v>269</v>
      </c>
      <c r="R541" s="8" t="str">
        <f t="shared" si="8"/>
        <v>252382A</v>
      </c>
      <c r="S541" s="8" t="str">
        <f>IFERROR(VLOOKUP(R541,'UNSG Projects'!$C$8:$D$305,2,FALSE),0)</f>
        <v>Meter Installations -Bl - King</v>
      </c>
      <c r="T541" s="8" t="s">
        <v>268</v>
      </c>
      <c r="U541" s="11">
        <v>11050.75</v>
      </c>
    </row>
    <row r="542" spans="1:21" ht="20.399999999999999" x14ac:dyDescent="0.3">
      <c r="A542" s="19">
        <v>202509</v>
      </c>
      <c r="B542" s="8" t="s">
        <v>7</v>
      </c>
      <c r="C542" s="8" t="s">
        <v>645</v>
      </c>
      <c r="D542" s="8" t="s">
        <v>62</v>
      </c>
      <c r="E542" s="8" t="s">
        <v>62</v>
      </c>
      <c r="F542" s="8" t="s">
        <v>61</v>
      </c>
      <c r="G542" s="8" t="s">
        <v>125</v>
      </c>
      <c r="H542" s="8" t="s">
        <v>721</v>
      </c>
      <c r="I542" s="8" t="s">
        <v>720</v>
      </c>
      <c r="J542" s="8" t="s">
        <v>57</v>
      </c>
      <c r="K542" s="8" t="s">
        <v>56</v>
      </c>
      <c r="L542" s="8" t="s">
        <v>55</v>
      </c>
      <c r="M542" s="18">
        <v>45689</v>
      </c>
      <c r="N542" s="18">
        <v>45901</v>
      </c>
      <c r="O542" s="8" t="s">
        <v>261</v>
      </c>
      <c r="P542" s="8" t="s">
        <v>22</v>
      </c>
      <c r="Q542" s="8" t="s">
        <v>265</v>
      </c>
      <c r="R542" s="8" t="str">
        <f t="shared" si="8"/>
        <v>255382A</v>
      </c>
      <c r="S542" s="8" t="str">
        <f>IFERROR(VLOOKUP(R542,'UNSG Projects'!$C$8:$D$305,2,FALSE),0)</f>
        <v>Meter Installations-Bl - Verde</v>
      </c>
      <c r="T542" s="8" t="s">
        <v>264</v>
      </c>
      <c r="U542" s="11">
        <v>10671.39</v>
      </c>
    </row>
    <row r="543" spans="1:21" ht="20.399999999999999" x14ac:dyDescent="0.3">
      <c r="A543" s="19">
        <v>202509</v>
      </c>
      <c r="B543" s="8" t="s">
        <v>7</v>
      </c>
      <c r="C543" s="8" t="s">
        <v>645</v>
      </c>
      <c r="D543" s="8" t="s">
        <v>62</v>
      </c>
      <c r="E543" s="8" t="s">
        <v>62</v>
      </c>
      <c r="F543" s="8" t="s">
        <v>61</v>
      </c>
      <c r="G543" s="8" t="s">
        <v>125</v>
      </c>
      <c r="H543" s="8" t="s">
        <v>721</v>
      </c>
      <c r="I543" s="8" t="s">
        <v>720</v>
      </c>
      <c r="J543" s="8" t="s">
        <v>57</v>
      </c>
      <c r="K543" s="8" t="s">
        <v>56</v>
      </c>
      <c r="L543" s="8" t="s">
        <v>55</v>
      </c>
      <c r="M543" s="18">
        <v>45689</v>
      </c>
      <c r="N543" s="18">
        <v>45901</v>
      </c>
      <c r="O543" s="8" t="s">
        <v>261</v>
      </c>
      <c r="P543" s="8" t="s">
        <v>22</v>
      </c>
      <c r="Q543" s="8" t="s">
        <v>263</v>
      </c>
      <c r="R543" s="8" t="str">
        <f t="shared" si="8"/>
        <v>257382A</v>
      </c>
      <c r="S543" s="8" t="str">
        <f>IFERROR(VLOOKUP(R543,'UNSG Projects'!$C$8:$D$305,2,FALSE),0)</f>
        <v>Meter Installations - Bl -SL</v>
      </c>
      <c r="T543" s="8" t="s">
        <v>262</v>
      </c>
      <c r="U543" s="11">
        <v>6801.98</v>
      </c>
    </row>
    <row r="544" spans="1:21" ht="20.399999999999999" x14ac:dyDescent="0.3">
      <c r="A544" s="19">
        <v>202509</v>
      </c>
      <c r="B544" s="8" t="s">
        <v>7</v>
      </c>
      <c r="C544" s="8" t="s">
        <v>645</v>
      </c>
      <c r="D544" s="8" t="s">
        <v>62</v>
      </c>
      <c r="E544" s="8" t="s">
        <v>62</v>
      </c>
      <c r="F544" s="8" t="s">
        <v>61</v>
      </c>
      <c r="G544" s="8" t="s">
        <v>125</v>
      </c>
      <c r="H544" s="8" t="s">
        <v>721</v>
      </c>
      <c r="I544" s="8" t="s">
        <v>720</v>
      </c>
      <c r="J544" s="8" t="s">
        <v>57</v>
      </c>
      <c r="K544" s="8" t="s">
        <v>56</v>
      </c>
      <c r="L544" s="8" t="s">
        <v>55</v>
      </c>
      <c r="M544" s="18">
        <v>45809</v>
      </c>
      <c r="N544" s="18">
        <v>45901</v>
      </c>
      <c r="O544" s="8" t="s">
        <v>261</v>
      </c>
      <c r="P544" s="8" t="s">
        <v>22</v>
      </c>
      <c r="Q544" s="8" t="s">
        <v>260</v>
      </c>
      <c r="R544" s="8" t="str">
        <f t="shared" si="8"/>
        <v>256382A</v>
      </c>
      <c r="S544" s="8" t="str">
        <f>IFERROR(VLOOKUP(R544,'UNSG Projects'!$C$8:$D$305,2,FALSE),0)</f>
        <v>Meter Installations - Bl - Nog</v>
      </c>
      <c r="T544" s="8" t="s">
        <v>259</v>
      </c>
      <c r="U544" s="11">
        <v>4758.3</v>
      </c>
    </row>
    <row r="545" spans="1:21" ht="20.399999999999999" x14ac:dyDescent="0.3">
      <c r="A545" s="19">
        <v>202510</v>
      </c>
      <c r="B545" s="8" t="s">
        <v>7</v>
      </c>
      <c r="C545" s="8" t="s">
        <v>645</v>
      </c>
      <c r="D545" s="8" t="s">
        <v>62</v>
      </c>
      <c r="E545" s="8" t="s">
        <v>62</v>
      </c>
      <c r="F545" s="8" t="s">
        <v>61</v>
      </c>
      <c r="G545" s="8" t="s">
        <v>125</v>
      </c>
      <c r="H545" s="8" t="s">
        <v>721</v>
      </c>
      <c r="I545" s="8" t="s">
        <v>720</v>
      </c>
      <c r="J545" s="8" t="s">
        <v>57</v>
      </c>
      <c r="K545" s="8" t="s">
        <v>56</v>
      </c>
      <c r="L545" s="8" t="s">
        <v>55</v>
      </c>
      <c r="M545" s="18">
        <v>45658</v>
      </c>
      <c r="N545" s="18">
        <v>45931</v>
      </c>
      <c r="O545" s="8" t="s">
        <v>261</v>
      </c>
      <c r="P545" s="8" t="s">
        <v>22</v>
      </c>
      <c r="Q545" s="8" t="s">
        <v>267</v>
      </c>
      <c r="R545" s="8" t="str">
        <f t="shared" si="8"/>
        <v>253382A</v>
      </c>
      <c r="S545" s="8" t="str">
        <f>IFERROR(VLOOKUP(R545,'UNSG Projects'!$C$8:$D$305,2,FALSE),0)</f>
        <v>Meter Installations -Bl - Pres</v>
      </c>
      <c r="T545" s="8" t="s">
        <v>266</v>
      </c>
      <c r="U545" s="11">
        <v>20283.759999999998</v>
      </c>
    </row>
    <row r="546" spans="1:21" ht="20.399999999999999" x14ac:dyDescent="0.3">
      <c r="A546" s="19">
        <v>202510</v>
      </c>
      <c r="B546" s="8" t="s">
        <v>7</v>
      </c>
      <c r="C546" s="8" t="s">
        <v>645</v>
      </c>
      <c r="D546" s="8" t="s">
        <v>62</v>
      </c>
      <c r="E546" s="8" t="s">
        <v>62</v>
      </c>
      <c r="F546" s="8" t="s">
        <v>61</v>
      </c>
      <c r="G546" s="8" t="s">
        <v>125</v>
      </c>
      <c r="H546" s="8" t="s">
        <v>721</v>
      </c>
      <c r="I546" s="8" t="s">
        <v>720</v>
      </c>
      <c r="J546" s="8" t="s">
        <v>57</v>
      </c>
      <c r="K546" s="8" t="s">
        <v>56</v>
      </c>
      <c r="L546" s="8" t="s">
        <v>55</v>
      </c>
      <c r="M546" s="18">
        <v>45689</v>
      </c>
      <c r="N546" s="18">
        <v>45931</v>
      </c>
      <c r="O546" s="8" t="s">
        <v>261</v>
      </c>
      <c r="P546" s="8" t="s">
        <v>22</v>
      </c>
      <c r="Q546" s="8" t="s">
        <v>263</v>
      </c>
      <c r="R546" s="8" t="str">
        <f t="shared" si="8"/>
        <v>257382A</v>
      </c>
      <c r="S546" s="8" t="str">
        <f>IFERROR(VLOOKUP(R546,'UNSG Projects'!$C$8:$D$305,2,FALSE),0)</f>
        <v>Meter Installations - Bl -SL</v>
      </c>
      <c r="T546" s="8" t="s">
        <v>262</v>
      </c>
      <c r="U546" s="11">
        <v>7554.51</v>
      </c>
    </row>
    <row r="547" spans="1:21" ht="20.399999999999999" x14ac:dyDescent="0.3">
      <c r="A547" s="19">
        <v>202510</v>
      </c>
      <c r="B547" s="8" t="s">
        <v>7</v>
      </c>
      <c r="C547" s="8" t="s">
        <v>645</v>
      </c>
      <c r="D547" s="8" t="s">
        <v>62</v>
      </c>
      <c r="E547" s="8" t="s">
        <v>62</v>
      </c>
      <c r="F547" s="8" t="s">
        <v>61</v>
      </c>
      <c r="G547" s="8" t="s">
        <v>125</v>
      </c>
      <c r="H547" s="8" t="s">
        <v>721</v>
      </c>
      <c r="I547" s="8" t="s">
        <v>720</v>
      </c>
      <c r="J547" s="8" t="s">
        <v>57</v>
      </c>
      <c r="K547" s="8" t="s">
        <v>56</v>
      </c>
      <c r="L547" s="8" t="s">
        <v>55</v>
      </c>
      <c r="M547" s="18">
        <v>45931</v>
      </c>
      <c r="N547" s="18">
        <v>45931</v>
      </c>
      <c r="O547" s="8" t="s">
        <v>261</v>
      </c>
      <c r="P547" s="8" t="s">
        <v>22</v>
      </c>
      <c r="Q547" s="8" t="s">
        <v>271</v>
      </c>
      <c r="R547" s="8" t="str">
        <f t="shared" si="8"/>
        <v>251382A</v>
      </c>
      <c r="S547" s="8" t="str">
        <f>IFERROR(VLOOKUP(R547,'UNSG Projects'!$C$8:$D$305,2,FALSE),0)</f>
        <v>Meter Installations - Bl -Flag</v>
      </c>
      <c r="T547" s="8" t="s">
        <v>270</v>
      </c>
      <c r="U547" s="11">
        <v>13888.47</v>
      </c>
    </row>
    <row r="548" spans="1:21" ht="20.399999999999999" x14ac:dyDescent="0.3">
      <c r="A548" s="19">
        <v>202510</v>
      </c>
      <c r="B548" s="8" t="s">
        <v>7</v>
      </c>
      <c r="C548" s="8" t="s">
        <v>645</v>
      </c>
      <c r="D548" s="8" t="s">
        <v>62</v>
      </c>
      <c r="E548" s="8" t="s">
        <v>62</v>
      </c>
      <c r="F548" s="8" t="s">
        <v>61</v>
      </c>
      <c r="G548" s="8" t="s">
        <v>125</v>
      </c>
      <c r="H548" s="8" t="s">
        <v>721</v>
      </c>
      <c r="I548" s="8" t="s">
        <v>720</v>
      </c>
      <c r="J548" s="8" t="s">
        <v>57</v>
      </c>
      <c r="K548" s="8" t="s">
        <v>56</v>
      </c>
      <c r="L548" s="8" t="s">
        <v>55</v>
      </c>
      <c r="M548" s="18">
        <v>45931</v>
      </c>
      <c r="N548" s="18">
        <v>45931</v>
      </c>
      <c r="O548" s="8" t="s">
        <v>261</v>
      </c>
      <c r="P548" s="8" t="s">
        <v>22</v>
      </c>
      <c r="Q548" s="8" t="s">
        <v>269</v>
      </c>
      <c r="R548" s="8" t="str">
        <f t="shared" si="8"/>
        <v>252382A</v>
      </c>
      <c r="S548" s="8" t="str">
        <f>IFERROR(VLOOKUP(R548,'UNSG Projects'!$C$8:$D$305,2,FALSE),0)</f>
        <v>Meter Installations -Bl - King</v>
      </c>
      <c r="T548" s="8" t="s">
        <v>268</v>
      </c>
      <c r="U548" s="11">
        <v>5941.06</v>
      </c>
    </row>
    <row r="549" spans="1:21" ht="20.399999999999999" x14ac:dyDescent="0.3">
      <c r="A549" s="19">
        <v>202510</v>
      </c>
      <c r="B549" s="8" t="s">
        <v>7</v>
      </c>
      <c r="C549" s="8" t="s">
        <v>645</v>
      </c>
      <c r="D549" s="8" t="s">
        <v>62</v>
      </c>
      <c r="E549" s="8" t="s">
        <v>62</v>
      </c>
      <c r="F549" s="8" t="s">
        <v>61</v>
      </c>
      <c r="G549" s="8" t="s">
        <v>125</v>
      </c>
      <c r="H549" s="8" t="s">
        <v>721</v>
      </c>
      <c r="I549" s="8" t="s">
        <v>720</v>
      </c>
      <c r="J549" s="8" t="s">
        <v>57</v>
      </c>
      <c r="K549" s="8" t="s">
        <v>56</v>
      </c>
      <c r="L549" s="8" t="s">
        <v>55</v>
      </c>
      <c r="M549" s="18">
        <v>45931</v>
      </c>
      <c r="N549" s="18">
        <v>45931</v>
      </c>
      <c r="O549" s="8" t="s">
        <v>261</v>
      </c>
      <c r="P549" s="8" t="s">
        <v>22</v>
      </c>
      <c r="Q549" s="8" t="s">
        <v>265</v>
      </c>
      <c r="R549" s="8" t="str">
        <f t="shared" si="8"/>
        <v>255382A</v>
      </c>
      <c r="S549" s="8" t="str">
        <f>IFERROR(VLOOKUP(R549,'UNSG Projects'!$C$8:$D$305,2,FALSE),0)</f>
        <v>Meter Installations-Bl - Verde</v>
      </c>
      <c r="T549" s="8" t="s">
        <v>264</v>
      </c>
      <c r="U549" s="11">
        <v>4295.13</v>
      </c>
    </row>
    <row r="550" spans="1:21" ht="20.399999999999999" x14ac:dyDescent="0.3">
      <c r="A550" s="19">
        <v>202510</v>
      </c>
      <c r="B550" s="8" t="s">
        <v>7</v>
      </c>
      <c r="C550" s="8" t="s">
        <v>645</v>
      </c>
      <c r="D550" s="8" t="s">
        <v>62</v>
      </c>
      <c r="E550" s="8" t="s">
        <v>62</v>
      </c>
      <c r="F550" s="8" t="s">
        <v>61</v>
      </c>
      <c r="G550" s="8" t="s">
        <v>125</v>
      </c>
      <c r="H550" s="8" t="s">
        <v>721</v>
      </c>
      <c r="I550" s="8" t="s">
        <v>720</v>
      </c>
      <c r="J550" s="8" t="s">
        <v>57</v>
      </c>
      <c r="K550" s="8" t="s">
        <v>56</v>
      </c>
      <c r="L550" s="8" t="s">
        <v>55</v>
      </c>
      <c r="M550" s="18">
        <v>45931</v>
      </c>
      <c r="N550" s="18">
        <v>45931</v>
      </c>
      <c r="O550" s="8" t="s">
        <v>261</v>
      </c>
      <c r="P550" s="8" t="s">
        <v>22</v>
      </c>
      <c r="Q550" s="8" t="s">
        <v>260</v>
      </c>
      <c r="R550" s="8" t="str">
        <f t="shared" si="8"/>
        <v>256382A</v>
      </c>
      <c r="S550" s="8" t="str">
        <f>IFERROR(VLOOKUP(R550,'UNSG Projects'!$C$8:$D$305,2,FALSE),0)</f>
        <v>Meter Installations - Bl - Nog</v>
      </c>
      <c r="T550" s="8" t="s">
        <v>259</v>
      </c>
      <c r="U550" s="11">
        <v>1216.74</v>
      </c>
    </row>
    <row r="551" spans="1:21" ht="20.399999999999999" x14ac:dyDescent="0.3">
      <c r="A551" s="19">
        <v>202511</v>
      </c>
      <c r="B551" s="8" t="s">
        <v>7</v>
      </c>
      <c r="C551" s="8" t="s">
        <v>645</v>
      </c>
      <c r="D551" s="8" t="s">
        <v>62</v>
      </c>
      <c r="E551" s="8" t="s">
        <v>62</v>
      </c>
      <c r="F551" s="8" t="s">
        <v>61</v>
      </c>
      <c r="G551" s="8" t="s">
        <v>125</v>
      </c>
      <c r="H551" s="8" t="s">
        <v>721</v>
      </c>
      <c r="I551" s="8" t="s">
        <v>720</v>
      </c>
      <c r="J551" s="8" t="s">
        <v>57</v>
      </c>
      <c r="K551" s="8" t="s">
        <v>56</v>
      </c>
      <c r="L551" s="8" t="s">
        <v>55</v>
      </c>
      <c r="M551" s="18">
        <v>45658</v>
      </c>
      <c r="N551" s="18">
        <v>45962</v>
      </c>
      <c r="O551" s="8" t="s">
        <v>261</v>
      </c>
      <c r="P551" s="8" t="s">
        <v>22</v>
      </c>
      <c r="Q551" s="8" t="s">
        <v>271</v>
      </c>
      <c r="R551" s="8" t="str">
        <f t="shared" si="8"/>
        <v>251382A</v>
      </c>
      <c r="S551" s="8" t="str">
        <f>IFERROR(VLOOKUP(R551,'UNSG Projects'!$C$8:$D$305,2,FALSE),0)</f>
        <v>Meter Installations - Bl -Flag</v>
      </c>
      <c r="T551" s="8" t="s">
        <v>270</v>
      </c>
      <c r="U551" s="11">
        <v>12946.88</v>
      </c>
    </row>
    <row r="552" spans="1:21" ht="20.399999999999999" x14ac:dyDescent="0.3">
      <c r="A552" s="19">
        <v>202511</v>
      </c>
      <c r="B552" s="8" t="s">
        <v>7</v>
      </c>
      <c r="C552" s="8" t="s">
        <v>645</v>
      </c>
      <c r="D552" s="8" t="s">
        <v>62</v>
      </c>
      <c r="E552" s="8" t="s">
        <v>62</v>
      </c>
      <c r="F552" s="8" t="s">
        <v>61</v>
      </c>
      <c r="G552" s="8" t="s">
        <v>125</v>
      </c>
      <c r="H552" s="8" t="s">
        <v>721</v>
      </c>
      <c r="I552" s="8" t="s">
        <v>720</v>
      </c>
      <c r="J552" s="8" t="s">
        <v>57</v>
      </c>
      <c r="K552" s="8" t="s">
        <v>56</v>
      </c>
      <c r="L552" s="8" t="s">
        <v>55</v>
      </c>
      <c r="M552" s="18">
        <v>45658</v>
      </c>
      <c r="N552" s="18">
        <v>45962</v>
      </c>
      <c r="O552" s="8" t="s">
        <v>261</v>
      </c>
      <c r="P552" s="8" t="s">
        <v>22</v>
      </c>
      <c r="Q552" s="8" t="s">
        <v>267</v>
      </c>
      <c r="R552" s="8" t="str">
        <f t="shared" si="8"/>
        <v>253382A</v>
      </c>
      <c r="S552" s="8" t="str">
        <f>IFERROR(VLOOKUP(R552,'UNSG Projects'!$C$8:$D$305,2,FALSE),0)</f>
        <v>Meter Installations -Bl - Pres</v>
      </c>
      <c r="T552" s="8" t="s">
        <v>266</v>
      </c>
      <c r="U552" s="11">
        <v>19741.439999999999</v>
      </c>
    </row>
    <row r="553" spans="1:21" ht="20.399999999999999" x14ac:dyDescent="0.3">
      <c r="A553" s="19">
        <v>202511</v>
      </c>
      <c r="B553" s="8" t="s">
        <v>7</v>
      </c>
      <c r="C553" s="8" t="s">
        <v>645</v>
      </c>
      <c r="D553" s="8" t="s">
        <v>62</v>
      </c>
      <c r="E553" s="8" t="s">
        <v>62</v>
      </c>
      <c r="F553" s="8" t="s">
        <v>61</v>
      </c>
      <c r="G553" s="8" t="s">
        <v>125</v>
      </c>
      <c r="H553" s="8" t="s">
        <v>721</v>
      </c>
      <c r="I553" s="8" t="s">
        <v>720</v>
      </c>
      <c r="J553" s="8" t="s">
        <v>57</v>
      </c>
      <c r="K553" s="8" t="s">
        <v>56</v>
      </c>
      <c r="L553" s="8" t="s">
        <v>55</v>
      </c>
      <c r="M553" s="18">
        <v>45689</v>
      </c>
      <c r="N553" s="18">
        <v>45962</v>
      </c>
      <c r="O553" s="8" t="s">
        <v>261</v>
      </c>
      <c r="P553" s="8" t="s">
        <v>22</v>
      </c>
      <c r="Q553" s="8" t="s">
        <v>269</v>
      </c>
      <c r="R553" s="8" t="str">
        <f t="shared" si="8"/>
        <v>252382A</v>
      </c>
      <c r="S553" s="8" t="str">
        <f>IFERROR(VLOOKUP(R553,'UNSG Projects'!$C$8:$D$305,2,FALSE),0)</f>
        <v>Meter Installations -Bl - King</v>
      </c>
      <c r="T553" s="8" t="s">
        <v>268</v>
      </c>
      <c r="U553" s="11">
        <v>11282.68</v>
      </c>
    </row>
    <row r="554" spans="1:21" ht="20.399999999999999" x14ac:dyDescent="0.3">
      <c r="A554" s="19">
        <v>202511</v>
      </c>
      <c r="B554" s="8" t="s">
        <v>7</v>
      </c>
      <c r="C554" s="8" t="s">
        <v>645</v>
      </c>
      <c r="D554" s="8" t="s">
        <v>62</v>
      </c>
      <c r="E554" s="8" t="s">
        <v>62</v>
      </c>
      <c r="F554" s="8" t="s">
        <v>61</v>
      </c>
      <c r="G554" s="8" t="s">
        <v>125</v>
      </c>
      <c r="H554" s="8" t="s">
        <v>721</v>
      </c>
      <c r="I554" s="8" t="s">
        <v>720</v>
      </c>
      <c r="J554" s="8" t="s">
        <v>57</v>
      </c>
      <c r="K554" s="8" t="s">
        <v>56</v>
      </c>
      <c r="L554" s="8" t="s">
        <v>55</v>
      </c>
      <c r="M554" s="18">
        <v>45689</v>
      </c>
      <c r="N554" s="18">
        <v>45962</v>
      </c>
      <c r="O554" s="8" t="s">
        <v>261</v>
      </c>
      <c r="P554" s="8" t="s">
        <v>22</v>
      </c>
      <c r="Q554" s="8" t="s">
        <v>265</v>
      </c>
      <c r="R554" s="8" t="str">
        <f t="shared" si="8"/>
        <v>255382A</v>
      </c>
      <c r="S554" s="8" t="str">
        <f>IFERROR(VLOOKUP(R554,'UNSG Projects'!$C$8:$D$305,2,FALSE),0)</f>
        <v>Meter Installations-Bl - Verde</v>
      </c>
      <c r="T554" s="8" t="s">
        <v>264</v>
      </c>
      <c r="U554" s="11">
        <v>5164.96</v>
      </c>
    </row>
    <row r="555" spans="1:21" ht="20.399999999999999" x14ac:dyDescent="0.3">
      <c r="A555" s="19">
        <v>202511</v>
      </c>
      <c r="B555" s="8" t="s">
        <v>7</v>
      </c>
      <c r="C555" s="8" t="s">
        <v>645</v>
      </c>
      <c r="D555" s="8" t="s">
        <v>62</v>
      </c>
      <c r="E555" s="8" t="s">
        <v>62</v>
      </c>
      <c r="F555" s="8" t="s">
        <v>61</v>
      </c>
      <c r="G555" s="8" t="s">
        <v>125</v>
      </c>
      <c r="H555" s="8" t="s">
        <v>721</v>
      </c>
      <c r="I555" s="8" t="s">
        <v>720</v>
      </c>
      <c r="J555" s="8" t="s">
        <v>57</v>
      </c>
      <c r="K555" s="8" t="s">
        <v>56</v>
      </c>
      <c r="L555" s="8" t="s">
        <v>55</v>
      </c>
      <c r="M555" s="18">
        <v>45689</v>
      </c>
      <c r="N555" s="18">
        <v>45962</v>
      </c>
      <c r="O555" s="8" t="s">
        <v>261</v>
      </c>
      <c r="P555" s="8" t="s">
        <v>22</v>
      </c>
      <c r="Q555" s="8" t="s">
        <v>263</v>
      </c>
      <c r="R555" s="8" t="str">
        <f t="shared" si="8"/>
        <v>257382A</v>
      </c>
      <c r="S555" s="8" t="str">
        <f>IFERROR(VLOOKUP(R555,'UNSG Projects'!$C$8:$D$305,2,FALSE),0)</f>
        <v>Meter Installations - Bl -SL</v>
      </c>
      <c r="T555" s="8" t="s">
        <v>262</v>
      </c>
      <c r="U555" s="11">
        <v>9124.49</v>
      </c>
    </row>
    <row r="556" spans="1:21" ht="20.399999999999999" x14ac:dyDescent="0.3">
      <c r="A556" s="19">
        <v>202511</v>
      </c>
      <c r="B556" s="8" t="s">
        <v>7</v>
      </c>
      <c r="C556" s="8" t="s">
        <v>645</v>
      </c>
      <c r="D556" s="8" t="s">
        <v>62</v>
      </c>
      <c r="E556" s="8" t="s">
        <v>62</v>
      </c>
      <c r="F556" s="8" t="s">
        <v>61</v>
      </c>
      <c r="G556" s="8" t="s">
        <v>125</v>
      </c>
      <c r="H556" s="8" t="s">
        <v>721</v>
      </c>
      <c r="I556" s="8" t="s">
        <v>720</v>
      </c>
      <c r="J556" s="8" t="s">
        <v>57</v>
      </c>
      <c r="K556" s="8" t="s">
        <v>56</v>
      </c>
      <c r="L556" s="8" t="s">
        <v>55</v>
      </c>
      <c r="M556" s="18">
        <v>45809</v>
      </c>
      <c r="N556" s="18">
        <v>45962</v>
      </c>
      <c r="O556" s="8" t="s">
        <v>261</v>
      </c>
      <c r="P556" s="8" t="s">
        <v>22</v>
      </c>
      <c r="Q556" s="8" t="s">
        <v>260</v>
      </c>
      <c r="R556" s="8" t="str">
        <f t="shared" si="8"/>
        <v>256382A</v>
      </c>
      <c r="S556" s="8" t="str">
        <f>IFERROR(VLOOKUP(R556,'UNSG Projects'!$C$8:$D$305,2,FALSE),0)</f>
        <v>Meter Installations - Bl - Nog</v>
      </c>
      <c r="T556" s="8" t="s">
        <v>259</v>
      </c>
      <c r="U556" s="11">
        <v>890.57</v>
      </c>
    </row>
    <row r="557" spans="1:21" ht="20.399999999999999" x14ac:dyDescent="0.3">
      <c r="A557" s="19">
        <v>202512</v>
      </c>
      <c r="B557" s="8" t="s">
        <v>7</v>
      </c>
      <c r="C557" s="8" t="s">
        <v>645</v>
      </c>
      <c r="D557" s="8" t="s">
        <v>62</v>
      </c>
      <c r="E557" s="8" t="s">
        <v>62</v>
      </c>
      <c r="F557" s="8" t="s">
        <v>61</v>
      </c>
      <c r="G557" s="8" t="s">
        <v>125</v>
      </c>
      <c r="H557" s="8" t="s">
        <v>721</v>
      </c>
      <c r="I557" s="8" t="s">
        <v>720</v>
      </c>
      <c r="J557" s="8" t="s">
        <v>57</v>
      </c>
      <c r="K557" s="8" t="s">
        <v>56</v>
      </c>
      <c r="L557" s="8" t="s">
        <v>55</v>
      </c>
      <c r="M557" s="18">
        <v>45658</v>
      </c>
      <c r="N557" s="18">
        <v>45992</v>
      </c>
      <c r="O557" s="8" t="s">
        <v>261</v>
      </c>
      <c r="P557" s="8" t="s">
        <v>22</v>
      </c>
      <c r="Q557" s="8" t="s">
        <v>271</v>
      </c>
      <c r="R557" s="8" t="str">
        <f t="shared" si="8"/>
        <v>251382A</v>
      </c>
      <c r="S557" s="8" t="str">
        <f>IFERROR(VLOOKUP(R557,'UNSG Projects'!$C$8:$D$305,2,FALSE),0)</f>
        <v>Meter Installations - Bl -Flag</v>
      </c>
      <c r="T557" s="8" t="s">
        <v>270</v>
      </c>
      <c r="U557" s="11">
        <v>12785.94</v>
      </c>
    </row>
    <row r="558" spans="1:21" ht="20.399999999999999" x14ac:dyDescent="0.3">
      <c r="A558" s="19">
        <v>202512</v>
      </c>
      <c r="B558" s="8" t="s">
        <v>7</v>
      </c>
      <c r="C558" s="8" t="s">
        <v>645</v>
      </c>
      <c r="D558" s="8" t="s">
        <v>62</v>
      </c>
      <c r="E558" s="8" t="s">
        <v>62</v>
      </c>
      <c r="F558" s="8" t="s">
        <v>61</v>
      </c>
      <c r="G558" s="8" t="s">
        <v>125</v>
      </c>
      <c r="H558" s="8" t="s">
        <v>721</v>
      </c>
      <c r="I558" s="8" t="s">
        <v>720</v>
      </c>
      <c r="J558" s="8" t="s">
        <v>57</v>
      </c>
      <c r="K558" s="8" t="s">
        <v>56</v>
      </c>
      <c r="L558" s="8" t="s">
        <v>55</v>
      </c>
      <c r="M558" s="18">
        <v>45658</v>
      </c>
      <c r="N558" s="18">
        <v>45992</v>
      </c>
      <c r="O558" s="8" t="s">
        <v>261</v>
      </c>
      <c r="P558" s="8" t="s">
        <v>22</v>
      </c>
      <c r="Q558" s="8" t="s">
        <v>267</v>
      </c>
      <c r="R558" s="8" t="str">
        <f t="shared" si="8"/>
        <v>253382A</v>
      </c>
      <c r="S558" s="8" t="str">
        <f>IFERROR(VLOOKUP(R558,'UNSG Projects'!$C$8:$D$305,2,FALSE),0)</f>
        <v>Meter Installations -Bl - Pres</v>
      </c>
      <c r="T558" s="8" t="s">
        <v>266</v>
      </c>
      <c r="U558" s="11">
        <v>32005.69</v>
      </c>
    </row>
    <row r="559" spans="1:21" ht="20.399999999999999" x14ac:dyDescent="0.3">
      <c r="A559" s="19">
        <v>202512</v>
      </c>
      <c r="B559" s="8" t="s">
        <v>7</v>
      </c>
      <c r="C559" s="8" t="s">
        <v>645</v>
      </c>
      <c r="D559" s="8" t="s">
        <v>62</v>
      </c>
      <c r="E559" s="8" t="s">
        <v>62</v>
      </c>
      <c r="F559" s="8" t="s">
        <v>61</v>
      </c>
      <c r="G559" s="8" t="s">
        <v>125</v>
      </c>
      <c r="H559" s="8" t="s">
        <v>721</v>
      </c>
      <c r="I559" s="8" t="s">
        <v>720</v>
      </c>
      <c r="J559" s="8" t="s">
        <v>57</v>
      </c>
      <c r="K559" s="8" t="s">
        <v>56</v>
      </c>
      <c r="L559" s="8" t="s">
        <v>55</v>
      </c>
      <c r="M559" s="18">
        <v>45689</v>
      </c>
      <c r="N559" s="18">
        <v>45992</v>
      </c>
      <c r="O559" s="8" t="s">
        <v>261</v>
      </c>
      <c r="P559" s="8" t="s">
        <v>22</v>
      </c>
      <c r="Q559" s="8" t="s">
        <v>269</v>
      </c>
      <c r="R559" s="8" t="str">
        <f t="shared" si="8"/>
        <v>252382A</v>
      </c>
      <c r="S559" s="8" t="str">
        <f>IFERROR(VLOOKUP(R559,'UNSG Projects'!$C$8:$D$305,2,FALSE),0)</f>
        <v>Meter Installations -Bl - King</v>
      </c>
      <c r="T559" s="8" t="s">
        <v>268</v>
      </c>
      <c r="U559" s="11">
        <v>9893.99</v>
      </c>
    </row>
    <row r="560" spans="1:21" ht="20.399999999999999" x14ac:dyDescent="0.3">
      <c r="A560" s="19">
        <v>202512</v>
      </c>
      <c r="B560" s="8" t="s">
        <v>7</v>
      </c>
      <c r="C560" s="8" t="s">
        <v>645</v>
      </c>
      <c r="D560" s="8" t="s">
        <v>62</v>
      </c>
      <c r="E560" s="8" t="s">
        <v>62</v>
      </c>
      <c r="F560" s="8" t="s">
        <v>61</v>
      </c>
      <c r="G560" s="8" t="s">
        <v>125</v>
      </c>
      <c r="H560" s="8" t="s">
        <v>721</v>
      </c>
      <c r="I560" s="8" t="s">
        <v>720</v>
      </c>
      <c r="J560" s="8" t="s">
        <v>57</v>
      </c>
      <c r="K560" s="8" t="s">
        <v>56</v>
      </c>
      <c r="L560" s="8" t="s">
        <v>55</v>
      </c>
      <c r="M560" s="18">
        <v>45689</v>
      </c>
      <c r="N560" s="18">
        <v>45992</v>
      </c>
      <c r="O560" s="8" t="s">
        <v>261</v>
      </c>
      <c r="P560" s="8" t="s">
        <v>22</v>
      </c>
      <c r="Q560" s="8" t="s">
        <v>265</v>
      </c>
      <c r="R560" s="8" t="str">
        <f t="shared" si="8"/>
        <v>255382A</v>
      </c>
      <c r="S560" s="8" t="str">
        <f>IFERROR(VLOOKUP(R560,'UNSG Projects'!$C$8:$D$305,2,FALSE),0)</f>
        <v>Meter Installations-Bl - Verde</v>
      </c>
      <c r="T560" s="8" t="s">
        <v>264</v>
      </c>
      <c r="U560" s="11">
        <v>7165.69</v>
      </c>
    </row>
    <row r="561" spans="1:21" ht="20.399999999999999" x14ac:dyDescent="0.3">
      <c r="A561" s="19">
        <v>202512</v>
      </c>
      <c r="B561" s="8" t="s">
        <v>7</v>
      </c>
      <c r="C561" s="8" t="s">
        <v>645</v>
      </c>
      <c r="D561" s="8" t="s">
        <v>62</v>
      </c>
      <c r="E561" s="8" t="s">
        <v>62</v>
      </c>
      <c r="F561" s="8" t="s">
        <v>61</v>
      </c>
      <c r="G561" s="8" t="s">
        <v>125</v>
      </c>
      <c r="H561" s="8" t="s">
        <v>721</v>
      </c>
      <c r="I561" s="8" t="s">
        <v>720</v>
      </c>
      <c r="J561" s="8" t="s">
        <v>57</v>
      </c>
      <c r="K561" s="8" t="s">
        <v>56</v>
      </c>
      <c r="L561" s="8" t="s">
        <v>55</v>
      </c>
      <c r="M561" s="18">
        <v>45689</v>
      </c>
      <c r="N561" s="18">
        <v>45992</v>
      </c>
      <c r="O561" s="8" t="s">
        <v>261</v>
      </c>
      <c r="P561" s="8" t="s">
        <v>22</v>
      </c>
      <c r="Q561" s="8" t="s">
        <v>263</v>
      </c>
      <c r="R561" s="8" t="str">
        <f t="shared" si="8"/>
        <v>257382A</v>
      </c>
      <c r="S561" s="8" t="str">
        <f>IFERROR(VLOOKUP(R561,'UNSG Projects'!$C$8:$D$305,2,FALSE),0)</f>
        <v>Meter Installations - Bl -SL</v>
      </c>
      <c r="T561" s="8" t="s">
        <v>262</v>
      </c>
      <c r="U561" s="11">
        <v>9615.49</v>
      </c>
    </row>
    <row r="562" spans="1:21" ht="20.399999999999999" x14ac:dyDescent="0.3">
      <c r="A562" s="19">
        <v>202512</v>
      </c>
      <c r="B562" s="8" t="s">
        <v>7</v>
      </c>
      <c r="C562" s="8" t="s">
        <v>645</v>
      </c>
      <c r="D562" s="8" t="s">
        <v>62</v>
      </c>
      <c r="E562" s="8" t="s">
        <v>62</v>
      </c>
      <c r="F562" s="8" t="s">
        <v>61</v>
      </c>
      <c r="G562" s="8" t="s">
        <v>125</v>
      </c>
      <c r="H562" s="8" t="s">
        <v>721</v>
      </c>
      <c r="I562" s="8" t="s">
        <v>720</v>
      </c>
      <c r="J562" s="8" t="s">
        <v>57</v>
      </c>
      <c r="K562" s="8" t="s">
        <v>56</v>
      </c>
      <c r="L562" s="8" t="s">
        <v>55</v>
      </c>
      <c r="M562" s="18">
        <v>45809</v>
      </c>
      <c r="N562" s="18">
        <v>45992</v>
      </c>
      <c r="O562" s="8" t="s">
        <v>261</v>
      </c>
      <c r="P562" s="8" t="s">
        <v>22</v>
      </c>
      <c r="Q562" s="8" t="s">
        <v>260</v>
      </c>
      <c r="R562" s="8" t="str">
        <f t="shared" si="8"/>
        <v>256382A</v>
      </c>
      <c r="S562" s="8" t="str">
        <f>IFERROR(VLOOKUP(R562,'UNSG Projects'!$C$8:$D$305,2,FALSE),0)</f>
        <v>Meter Installations - Bl - Nog</v>
      </c>
      <c r="T562" s="8" t="s">
        <v>259</v>
      </c>
      <c r="U562" s="11">
        <v>573.47</v>
      </c>
    </row>
    <row r="563" spans="1:21" ht="20.399999999999999" x14ac:dyDescent="0.3">
      <c r="A563" s="19">
        <v>202601</v>
      </c>
      <c r="B563" s="8" t="s">
        <v>7</v>
      </c>
      <c r="C563" s="8" t="s">
        <v>645</v>
      </c>
      <c r="D563" s="8" t="s">
        <v>62</v>
      </c>
      <c r="E563" s="8" t="s">
        <v>62</v>
      </c>
      <c r="F563" s="8" t="s">
        <v>61</v>
      </c>
      <c r="G563" s="8" t="s">
        <v>125</v>
      </c>
      <c r="H563" s="8" t="s">
        <v>721</v>
      </c>
      <c r="I563" s="8" t="s">
        <v>720</v>
      </c>
      <c r="J563" s="8" t="s">
        <v>57</v>
      </c>
      <c r="K563" s="8" t="s">
        <v>56</v>
      </c>
      <c r="L563" s="8" t="s">
        <v>55</v>
      </c>
      <c r="M563" s="18">
        <v>46023</v>
      </c>
      <c r="N563" s="18">
        <v>46023</v>
      </c>
      <c r="O563" s="8" t="s">
        <v>261</v>
      </c>
      <c r="P563" s="8" t="s">
        <v>22</v>
      </c>
      <c r="Q563" s="8" t="s">
        <v>271</v>
      </c>
      <c r="R563" s="8" t="str">
        <f t="shared" si="8"/>
        <v>251382A</v>
      </c>
      <c r="S563" s="8" t="str">
        <f>IFERROR(VLOOKUP(R563,'UNSG Projects'!$C$8:$D$305,2,FALSE),0)</f>
        <v>Meter Installations - Bl -Flag</v>
      </c>
      <c r="T563" s="8" t="s">
        <v>270</v>
      </c>
      <c r="U563" s="11">
        <v>7457.4</v>
      </c>
    </row>
    <row r="564" spans="1:21" ht="20.399999999999999" x14ac:dyDescent="0.3">
      <c r="A564" s="19">
        <v>202601</v>
      </c>
      <c r="B564" s="8" t="s">
        <v>7</v>
      </c>
      <c r="C564" s="8" t="s">
        <v>645</v>
      </c>
      <c r="D564" s="8" t="s">
        <v>62</v>
      </c>
      <c r="E564" s="8" t="s">
        <v>62</v>
      </c>
      <c r="F564" s="8" t="s">
        <v>61</v>
      </c>
      <c r="G564" s="8" t="s">
        <v>125</v>
      </c>
      <c r="H564" s="8" t="s">
        <v>721</v>
      </c>
      <c r="I564" s="8" t="s">
        <v>720</v>
      </c>
      <c r="J564" s="8" t="s">
        <v>57</v>
      </c>
      <c r="K564" s="8" t="s">
        <v>56</v>
      </c>
      <c r="L564" s="8" t="s">
        <v>55</v>
      </c>
      <c r="M564" s="18">
        <v>46023</v>
      </c>
      <c r="N564" s="18">
        <v>46023</v>
      </c>
      <c r="O564" s="8" t="s">
        <v>261</v>
      </c>
      <c r="P564" s="8" t="s">
        <v>22</v>
      </c>
      <c r="Q564" s="8" t="s">
        <v>269</v>
      </c>
      <c r="R564" s="8" t="str">
        <f t="shared" si="8"/>
        <v>252382A</v>
      </c>
      <c r="S564" s="8" t="str">
        <f>IFERROR(VLOOKUP(R564,'UNSG Projects'!$C$8:$D$305,2,FALSE),0)</f>
        <v>Meter Installations -Bl - King</v>
      </c>
      <c r="T564" s="8" t="s">
        <v>268</v>
      </c>
      <c r="U564" s="11">
        <v>5803.62</v>
      </c>
    </row>
    <row r="565" spans="1:21" ht="20.399999999999999" x14ac:dyDescent="0.3">
      <c r="A565" s="19">
        <v>202601</v>
      </c>
      <c r="B565" s="8" t="s">
        <v>7</v>
      </c>
      <c r="C565" s="8" t="s">
        <v>645</v>
      </c>
      <c r="D565" s="8" t="s">
        <v>62</v>
      </c>
      <c r="E565" s="8" t="s">
        <v>62</v>
      </c>
      <c r="F565" s="8" t="s">
        <v>61</v>
      </c>
      <c r="G565" s="8" t="s">
        <v>125</v>
      </c>
      <c r="H565" s="8" t="s">
        <v>721</v>
      </c>
      <c r="I565" s="8" t="s">
        <v>720</v>
      </c>
      <c r="J565" s="8" t="s">
        <v>57</v>
      </c>
      <c r="K565" s="8" t="s">
        <v>56</v>
      </c>
      <c r="L565" s="8" t="s">
        <v>55</v>
      </c>
      <c r="M565" s="18">
        <v>46023</v>
      </c>
      <c r="N565" s="18">
        <v>46023</v>
      </c>
      <c r="O565" s="8" t="s">
        <v>261</v>
      </c>
      <c r="P565" s="8" t="s">
        <v>22</v>
      </c>
      <c r="Q565" s="8" t="s">
        <v>267</v>
      </c>
      <c r="R565" s="8" t="str">
        <f t="shared" si="8"/>
        <v>253382A</v>
      </c>
      <c r="S565" s="8" t="str">
        <f>IFERROR(VLOOKUP(R565,'UNSG Projects'!$C$8:$D$305,2,FALSE),0)</f>
        <v>Meter Installations -Bl - Pres</v>
      </c>
      <c r="T565" s="8" t="s">
        <v>266</v>
      </c>
      <c r="U565" s="11">
        <v>12435.33</v>
      </c>
    </row>
    <row r="566" spans="1:21" ht="20.399999999999999" x14ac:dyDescent="0.3">
      <c r="A566" s="19">
        <v>202601</v>
      </c>
      <c r="B566" s="8" t="s">
        <v>7</v>
      </c>
      <c r="C566" s="8" t="s">
        <v>645</v>
      </c>
      <c r="D566" s="8" t="s">
        <v>62</v>
      </c>
      <c r="E566" s="8" t="s">
        <v>62</v>
      </c>
      <c r="F566" s="8" t="s">
        <v>61</v>
      </c>
      <c r="G566" s="8" t="s">
        <v>125</v>
      </c>
      <c r="H566" s="8" t="s">
        <v>721</v>
      </c>
      <c r="I566" s="8" t="s">
        <v>720</v>
      </c>
      <c r="J566" s="8" t="s">
        <v>57</v>
      </c>
      <c r="K566" s="8" t="s">
        <v>56</v>
      </c>
      <c r="L566" s="8" t="s">
        <v>55</v>
      </c>
      <c r="M566" s="18">
        <v>46023</v>
      </c>
      <c r="N566" s="18">
        <v>46023</v>
      </c>
      <c r="O566" s="8" t="s">
        <v>261</v>
      </c>
      <c r="P566" s="8" t="s">
        <v>22</v>
      </c>
      <c r="Q566" s="8" t="s">
        <v>265</v>
      </c>
      <c r="R566" s="8" t="str">
        <f t="shared" si="8"/>
        <v>255382A</v>
      </c>
      <c r="S566" s="8" t="str">
        <f>IFERROR(VLOOKUP(R566,'UNSG Projects'!$C$8:$D$305,2,FALSE),0)</f>
        <v>Meter Installations-Bl - Verde</v>
      </c>
      <c r="T566" s="8" t="s">
        <v>264</v>
      </c>
      <c r="U566" s="11">
        <v>2963.67</v>
      </c>
    </row>
    <row r="567" spans="1:21" ht="20.399999999999999" x14ac:dyDescent="0.3">
      <c r="A567" s="19">
        <v>202601</v>
      </c>
      <c r="B567" s="8" t="s">
        <v>7</v>
      </c>
      <c r="C567" s="8" t="s">
        <v>645</v>
      </c>
      <c r="D567" s="8" t="s">
        <v>62</v>
      </c>
      <c r="E567" s="8" t="s">
        <v>62</v>
      </c>
      <c r="F567" s="8" t="s">
        <v>61</v>
      </c>
      <c r="G567" s="8" t="s">
        <v>125</v>
      </c>
      <c r="H567" s="8" t="s">
        <v>721</v>
      </c>
      <c r="I567" s="8" t="s">
        <v>720</v>
      </c>
      <c r="J567" s="8" t="s">
        <v>57</v>
      </c>
      <c r="K567" s="8" t="s">
        <v>56</v>
      </c>
      <c r="L567" s="8" t="s">
        <v>55</v>
      </c>
      <c r="M567" s="18">
        <v>46023</v>
      </c>
      <c r="N567" s="18">
        <v>46023</v>
      </c>
      <c r="O567" s="8" t="s">
        <v>261</v>
      </c>
      <c r="P567" s="8" t="s">
        <v>22</v>
      </c>
      <c r="Q567" s="8" t="s">
        <v>260</v>
      </c>
      <c r="R567" s="8" t="str">
        <f t="shared" si="8"/>
        <v>256382A</v>
      </c>
      <c r="S567" s="8" t="str">
        <f>IFERROR(VLOOKUP(R567,'UNSG Projects'!$C$8:$D$305,2,FALSE),0)</f>
        <v>Meter Installations - Bl - Nog</v>
      </c>
      <c r="T567" s="8" t="s">
        <v>259</v>
      </c>
      <c r="U567" s="11">
        <v>1371.88</v>
      </c>
    </row>
    <row r="568" spans="1:21" ht="20.399999999999999" x14ac:dyDescent="0.3">
      <c r="A568" s="19">
        <v>202601</v>
      </c>
      <c r="B568" s="8" t="s">
        <v>7</v>
      </c>
      <c r="C568" s="8" t="s">
        <v>645</v>
      </c>
      <c r="D568" s="8" t="s">
        <v>62</v>
      </c>
      <c r="E568" s="8" t="s">
        <v>62</v>
      </c>
      <c r="F568" s="8" t="s">
        <v>61</v>
      </c>
      <c r="G568" s="8" t="s">
        <v>125</v>
      </c>
      <c r="H568" s="8" t="s">
        <v>721</v>
      </c>
      <c r="I568" s="8" t="s">
        <v>720</v>
      </c>
      <c r="J568" s="8" t="s">
        <v>57</v>
      </c>
      <c r="K568" s="8" t="s">
        <v>56</v>
      </c>
      <c r="L568" s="8" t="s">
        <v>55</v>
      </c>
      <c r="M568" s="18">
        <v>46023</v>
      </c>
      <c r="N568" s="18">
        <v>46023</v>
      </c>
      <c r="O568" s="8" t="s">
        <v>261</v>
      </c>
      <c r="P568" s="8" t="s">
        <v>22</v>
      </c>
      <c r="Q568" s="8" t="s">
        <v>263</v>
      </c>
      <c r="R568" s="8" t="str">
        <f t="shared" si="8"/>
        <v>257382A</v>
      </c>
      <c r="S568" s="8" t="str">
        <f>IFERROR(VLOOKUP(R568,'UNSG Projects'!$C$8:$D$305,2,FALSE),0)</f>
        <v>Meter Installations - Bl -SL</v>
      </c>
      <c r="T568" s="8" t="s">
        <v>262</v>
      </c>
      <c r="U568" s="11">
        <v>6560.83</v>
      </c>
    </row>
    <row r="569" spans="1:21" ht="20.399999999999999" x14ac:dyDescent="0.3">
      <c r="A569" s="19">
        <v>202602</v>
      </c>
      <c r="B569" s="8" t="s">
        <v>7</v>
      </c>
      <c r="C569" s="8" t="s">
        <v>645</v>
      </c>
      <c r="D569" s="8" t="s">
        <v>62</v>
      </c>
      <c r="E569" s="8" t="s">
        <v>62</v>
      </c>
      <c r="F569" s="8" t="s">
        <v>61</v>
      </c>
      <c r="G569" s="8" t="s">
        <v>125</v>
      </c>
      <c r="H569" s="8" t="s">
        <v>721</v>
      </c>
      <c r="I569" s="8" t="s">
        <v>720</v>
      </c>
      <c r="J569" s="8" t="s">
        <v>57</v>
      </c>
      <c r="K569" s="8" t="s">
        <v>56</v>
      </c>
      <c r="L569" s="8" t="s">
        <v>55</v>
      </c>
      <c r="M569" s="18">
        <v>46023</v>
      </c>
      <c r="N569" s="18">
        <v>46054</v>
      </c>
      <c r="O569" s="8" t="s">
        <v>261</v>
      </c>
      <c r="P569" s="8" t="s">
        <v>22</v>
      </c>
      <c r="Q569" s="8" t="s">
        <v>271</v>
      </c>
      <c r="R569" s="8" t="str">
        <f t="shared" si="8"/>
        <v>251382A</v>
      </c>
      <c r="S569" s="8" t="str">
        <f>IFERROR(VLOOKUP(R569,'UNSG Projects'!$C$8:$D$305,2,FALSE),0)</f>
        <v>Meter Installations - Bl -Flag</v>
      </c>
      <c r="T569" s="8" t="s">
        <v>270</v>
      </c>
      <c r="U569" s="11">
        <v>6573.78</v>
      </c>
    </row>
    <row r="570" spans="1:21" ht="20.399999999999999" x14ac:dyDescent="0.3">
      <c r="A570" s="19">
        <v>202602</v>
      </c>
      <c r="B570" s="8" t="s">
        <v>7</v>
      </c>
      <c r="C570" s="8" t="s">
        <v>645</v>
      </c>
      <c r="D570" s="8" t="s">
        <v>62</v>
      </c>
      <c r="E570" s="8" t="s">
        <v>62</v>
      </c>
      <c r="F570" s="8" t="s">
        <v>61</v>
      </c>
      <c r="G570" s="8" t="s">
        <v>125</v>
      </c>
      <c r="H570" s="8" t="s">
        <v>721</v>
      </c>
      <c r="I570" s="8" t="s">
        <v>720</v>
      </c>
      <c r="J570" s="8" t="s">
        <v>57</v>
      </c>
      <c r="K570" s="8" t="s">
        <v>56</v>
      </c>
      <c r="L570" s="8" t="s">
        <v>55</v>
      </c>
      <c r="M570" s="18">
        <v>46023</v>
      </c>
      <c r="N570" s="18">
        <v>46054</v>
      </c>
      <c r="O570" s="8" t="s">
        <v>261</v>
      </c>
      <c r="P570" s="8" t="s">
        <v>22</v>
      </c>
      <c r="Q570" s="8" t="s">
        <v>269</v>
      </c>
      <c r="R570" s="8" t="str">
        <f t="shared" si="8"/>
        <v>252382A</v>
      </c>
      <c r="S570" s="8" t="str">
        <f>IFERROR(VLOOKUP(R570,'UNSG Projects'!$C$8:$D$305,2,FALSE),0)</f>
        <v>Meter Installations -Bl - King</v>
      </c>
      <c r="T570" s="8" t="s">
        <v>268</v>
      </c>
      <c r="U570" s="11">
        <v>7576.59</v>
      </c>
    </row>
    <row r="571" spans="1:21" ht="20.399999999999999" x14ac:dyDescent="0.3">
      <c r="A571" s="19">
        <v>202602</v>
      </c>
      <c r="B571" s="8" t="s">
        <v>7</v>
      </c>
      <c r="C571" s="8" t="s">
        <v>645</v>
      </c>
      <c r="D571" s="8" t="s">
        <v>62</v>
      </c>
      <c r="E571" s="8" t="s">
        <v>62</v>
      </c>
      <c r="F571" s="8" t="s">
        <v>61</v>
      </c>
      <c r="G571" s="8" t="s">
        <v>125</v>
      </c>
      <c r="H571" s="8" t="s">
        <v>721</v>
      </c>
      <c r="I571" s="8" t="s">
        <v>720</v>
      </c>
      <c r="J571" s="8" t="s">
        <v>57</v>
      </c>
      <c r="K571" s="8" t="s">
        <v>56</v>
      </c>
      <c r="L571" s="8" t="s">
        <v>55</v>
      </c>
      <c r="M571" s="18">
        <v>46023</v>
      </c>
      <c r="N571" s="18">
        <v>46054</v>
      </c>
      <c r="O571" s="8" t="s">
        <v>261</v>
      </c>
      <c r="P571" s="8" t="s">
        <v>22</v>
      </c>
      <c r="Q571" s="8" t="s">
        <v>267</v>
      </c>
      <c r="R571" s="8" t="str">
        <f t="shared" si="8"/>
        <v>253382A</v>
      </c>
      <c r="S571" s="8" t="str">
        <f>IFERROR(VLOOKUP(R571,'UNSG Projects'!$C$8:$D$305,2,FALSE),0)</f>
        <v>Meter Installations -Bl - Pres</v>
      </c>
      <c r="T571" s="8" t="s">
        <v>266</v>
      </c>
      <c r="U571" s="11">
        <v>13722.57</v>
      </c>
    </row>
    <row r="572" spans="1:21" ht="20.399999999999999" x14ac:dyDescent="0.3">
      <c r="A572" s="19">
        <v>202602</v>
      </c>
      <c r="B572" s="8" t="s">
        <v>7</v>
      </c>
      <c r="C572" s="8" t="s">
        <v>645</v>
      </c>
      <c r="D572" s="8" t="s">
        <v>62</v>
      </c>
      <c r="E572" s="8" t="s">
        <v>62</v>
      </c>
      <c r="F572" s="8" t="s">
        <v>61</v>
      </c>
      <c r="G572" s="8" t="s">
        <v>125</v>
      </c>
      <c r="H572" s="8" t="s">
        <v>721</v>
      </c>
      <c r="I572" s="8" t="s">
        <v>720</v>
      </c>
      <c r="J572" s="8" t="s">
        <v>57</v>
      </c>
      <c r="K572" s="8" t="s">
        <v>56</v>
      </c>
      <c r="L572" s="8" t="s">
        <v>55</v>
      </c>
      <c r="M572" s="18">
        <v>46023</v>
      </c>
      <c r="N572" s="18">
        <v>46054</v>
      </c>
      <c r="O572" s="8" t="s">
        <v>261</v>
      </c>
      <c r="P572" s="8" t="s">
        <v>22</v>
      </c>
      <c r="Q572" s="8" t="s">
        <v>265</v>
      </c>
      <c r="R572" s="8" t="str">
        <f t="shared" si="8"/>
        <v>255382A</v>
      </c>
      <c r="S572" s="8" t="str">
        <f>IFERROR(VLOOKUP(R572,'UNSG Projects'!$C$8:$D$305,2,FALSE),0)</f>
        <v>Meter Installations-Bl - Verde</v>
      </c>
      <c r="T572" s="8" t="s">
        <v>264</v>
      </c>
      <c r="U572" s="11">
        <v>6480.74</v>
      </c>
    </row>
    <row r="573" spans="1:21" ht="20.399999999999999" x14ac:dyDescent="0.3">
      <c r="A573" s="19">
        <v>202602</v>
      </c>
      <c r="B573" s="8" t="s">
        <v>7</v>
      </c>
      <c r="C573" s="8" t="s">
        <v>645</v>
      </c>
      <c r="D573" s="8" t="s">
        <v>62</v>
      </c>
      <c r="E573" s="8" t="s">
        <v>62</v>
      </c>
      <c r="F573" s="8" t="s">
        <v>61</v>
      </c>
      <c r="G573" s="8" t="s">
        <v>125</v>
      </c>
      <c r="H573" s="8" t="s">
        <v>721</v>
      </c>
      <c r="I573" s="8" t="s">
        <v>720</v>
      </c>
      <c r="J573" s="8" t="s">
        <v>57</v>
      </c>
      <c r="K573" s="8" t="s">
        <v>56</v>
      </c>
      <c r="L573" s="8" t="s">
        <v>55</v>
      </c>
      <c r="M573" s="18">
        <v>46023</v>
      </c>
      <c r="N573" s="18">
        <v>46054</v>
      </c>
      <c r="O573" s="8" t="s">
        <v>261</v>
      </c>
      <c r="P573" s="8" t="s">
        <v>22</v>
      </c>
      <c r="Q573" s="8" t="s">
        <v>263</v>
      </c>
      <c r="R573" s="8" t="str">
        <f t="shared" si="8"/>
        <v>257382A</v>
      </c>
      <c r="S573" s="8" t="str">
        <f>IFERROR(VLOOKUP(R573,'UNSG Projects'!$C$8:$D$305,2,FALSE),0)</f>
        <v>Meter Installations - Bl -SL</v>
      </c>
      <c r="T573" s="8" t="s">
        <v>262</v>
      </c>
      <c r="U573" s="11">
        <v>3191.3</v>
      </c>
    </row>
    <row r="574" spans="1:21" ht="20.399999999999999" x14ac:dyDescent="0.3">
      <c r="A574" s="19">
        <v>202602</v>
      </c>
      <c r="B574" s="8" t="s">
        <v>7</v>
      </c>
      <c r="C574" s="8" t="s">
        <v>645</v>
      </c>
      <c r="D574" s="8" t="s">
        <v>62</v>
      </c>
      <c r="E574" s="8" t="s">
        <v>62</v>
      </c>
      <c r="F574" s="8" t="s">
        <v>61</v>
      </c>
      <c r="G574" s="8" t="s">
        <v>125</v>
      </c>
      <c r="H574" s="8" t="s">
        <v>721</v>
      </c>
      <c r="I574" s="8" t="s">
        <v>720</v>
      </c>
      <c r="J574" s="8" t="s">
        <v>57</v>
      </c>
      <c r="K574" s="8" t="s">
        <v>56</v>
      </c>
      <c r="L574" s="8" t="s">
        <v>55</v>
      </c>
      <c r="M574" s="18">
        <v>46054</v>
      </c>
      <c r="N574" s="18">
        <v>46054</v>
      </c>
      <c r="O574" s="8" t="s">
        <v>261</v>
      </c>
      <c r="P574" s="8" t="s">
        <v>22</v>
      </c>
      <c r="Q574" s="8" t="s">
        <v>260</v>
      </c>
      <c r="R574" s="8" t="str">
        <f t="shared" si="8"/>
        <v>256382A</v>
      </c>
      <c r="S574" s="8" t="str">
        <f>IFERROR(VLOOKUP(R574,'UNSG Projects'!$C$8:$D$305,2,FALSE),0)</f>
        <v>Meter Installations - Bl - Nog</v>
      </c>
      <c r="T574" s="8" t="s">
        <v>259</v>
      </c>
      <c r="U574" s="11">
        <v>869.23</v>
      </c>
    </row>
    <row r="575" spans="1:21" ht="20.399999999999999" x14ac:dyDescent="0.3">
      <c r="A575" s="19">
        <v>202603</v>
      </c>
      <c r="B575" s="8" t="s">
        <v>7</v>
      </c>
      <c r="C575" s="8" t="s">
        <v>645</v>
      </c>
      <c r="D575" s="8" t="s">
        <v>62</v>
      </c>
      <c r="E575" s="8" t="s">
        <v>62</v>
      </c>
      <c r="F575" s="8" t="s">
        <v>61</v>
      </c>
      <c r="G575" s="8" t="s">
        <v>125</v>
      </c>
      <c r="H575" s="8" t="s">
        <v>721</v>
      </c>
      <c r="I575" s="8" t="s">
        <v>720</v>
      </c>
      <c r="J575" s="8" t="s">
        <v>57</v>
      </c>
      <c r="K575" s="8" t="s">
        <v>56</v>
      </c>
      <c r="L575" s="8" t="s">
        <v>55</v>
      </c>
      <c r="M575" s="18">
        <v>46023</v>
      </c>
      <c r="N575" s="18">
        <v>46082</v>
      </c>
      <c r="O575" s="8" t="s">
        <v>261</v>
      </c>
      <c r="P575" s="8" t="s">
        <v>22</v>
      </c>
      <c r="Q575" s="8" t="s">
        <v>271</v>
      </c>
      <c r="R575" s="8" t="str">
        <f t="shared" si="8"/>
        <v>251382A</v>
      </c>
      <c r="S575" s="8" t="str">
        <f>IFERROR(VLOOKUP(R575,'UNSG Projects'!$C$8:$D$305,2,FALSE),0)</f>
        <v>Meter Installations - Bl -Flag</v>
      </c>
      <c r="T575" s="8" t="s">
        <v>270</v>
      </c>
      <c r="U575" s="11">
        <v>16975.97</v>
      </c>
    </row>
    <row r="576" spans="1:21" ht="20.399999999999999" x14ac:dyDescent="0.3">
      <c r="A576" s="19">
        <v>202603</v>
      </c>
      <c r="B576" s="8" t="s">
        <v>7</v>
      </c>
      <c r="C576" s="8" t="s">
        <v>645</v>
      </c>
      <c r="D576" s="8" t="s">
        <v>62</v>
      </c>
      <c r="E576" s="8" t="s">
        <v>62</v>
      </c>
      <c r="F576" s="8" t="s">
        <v>61</v>
      </c>
      <c r="G576" s="8" t="s">
        <v>125</v>
      </c>
      <c r="H576" s="8" t="s">
        <v>721</v>
      </c>
      <c r="I576" s="8" t="s">
        <v>720</v>
      </c>
      <c r="J576" s="8" t="s">
        <v>57</v>
      </c>
      <c r="K576" s="8" t="s">
        <v>56</v>
      </c>
      <c r="L576" s="8" t="s">
        <v>55</v>
      </c>
      <c r="M576" s="18">
        <v>46023</v>
      </c>
      <c r="N576" s="18">
        <v>46082</v>
      </c>
      <c r="O576" s="8" t="s">
        <v>261</v>
      </c>
      <c r="P576" s="8" t="s">
        <v>22</v>
      </c>
      <c r="Q576" s="8" t="s">
        <v>269</v>
      </c>
      <c r="R576" s="8" t="str">
        <f t="shared" si="8"/>
        <v>252382A</v>
      </c>
      <c r="S576" s="8" t="str">
        <f>IFERROR(VLOOKUP(R576,'UNSG Projects'!$C$8:$D$305,2,FALSE),0)</f>
        <v>Meter Installations -Bl - King</v>
      </c>
      <c r="T576" s="8" t="s">
        <v>268</v>
      </c>
      <c r="U576" s="11">
        <v>12976.51</v>
      </c>
    </row>
    <row r="577" spans="1:21" ht="20.399999999999999" x14ac:dyDescent="0.3">
      <c r="A577" s="19">
        <v>202603</v>
      </c>
      <c r="B577" s="8" t="s">
        <v>7</v>
      </c>
      <c r="C577" s="8" t="s">
        <v>645</v>
      </c>
      <c r="D577" s="8" t="s">
        <v>62</v>
      </c>
      <c r="E577" s="8" t="s">
        <v>62</v>
      </c>
      <c r="F577" s="8" t="s">
        <v>61</v>
      </c>
      <c r="G577" s="8" t="s">
        <v>125</v>
      </c>
      <c r="H577" s="8" t="s">
        <v>721</v>
      </c>
      <c r="I577" s="8" t="s">
        <v>720</v>
      </c>
      <c r="J577" s="8" t="s">
        <v>57</v>
      </c>
      <c r="K577" s="8" t="s">
        <v>56</v>
      </c>
      <c r="L577" s="8" t="s">
        <v>55</v>
      </c>
      <c r="M577" s="18">
        <v>46023</v>
      </c>
      <c r="N577" s="18">
        <v>46082</v>
      </c>
      <c r="O577" s="8" t="s">
        <v>261</v>
      </c>
      <c r="P577" s="8" t="s">
        <v>22</v>
      </c>
      <c r="Q577" s="8" t="s">
        <v>267</v>
      </c>
      <c r="R577" s="8" t="str">
        <f t="shared" si="8"/>
        <v>253382A</v>
      </c>
      <c r="S577" s="8" t="str">
        <f>IFERROR(VLOOKUP(R577,'UNSG Projects'!$C$8:$D$305,2,FALSE),0)</f>
        <v>Meter Installations -Bl - Pres</v>
      </c>
      <c r="T577" s="8" t="s">
        <v>266</v>
      </c>
      <c r="U577" s="11">
        <v>20935.900000000001</v>
      </c>
    </row>
    <row r="578" spans="1:21" ht="20.399999999999999" x14ac:dyDescent="0.3">
      <c r="A578" s="19">
        <v>202603</v>
      </c>
      <c r="B578" s="8" t="s">
        <v>7</v>
      </c>
      <c r="C578" s="8" t="s">
        <v>645</v>
      </c>
      <c r="D578" s="8" t="s">
        <v>62</v>
      </c>
      <c r="E578" s="8" t="s">
        <v>62</v>
      </c>
      <c r="F578" s="8" t="s">
        <v>61</v>
      </c>
      <c r="G578" s="8" t="s">
        <v>125</v>
      </c>
      <c r="H578" s="8" t="s">
        <v>721</v>
      </c>
      <c r="I578" s="8" t="s">
        <v>720</v>
      </c>
      <c r="J578" s="8" t="s">
        <v>57</v>
      </c>
      <c r="K578" s="8" t="s">
        <v>56</v>
      </c>
      <c r="L578" s="8" t="s">
        <v>55</v>
      </c>
      <c r="M578" s="18">
        <v>46023</v>
      </c>
      <c r="N578" s="18">
        <v>46082</v>
      </c>
      <c r="O578" s="8" t="s">
        <v>261</v>
      </c>
      <c r="P578" s="8" t="s">
        <v>22</v>
      </c>
      <c r="Q578" s="8" t="s">
        <v>265</v>
      </c>
      <c r="R578" s="8" t="str">
        <f t="shared" si="8"/>
        <v>255382A</v>
      </c>
      <c r="S578" s="8" t="str">
        <f>IFERROR(VLOOKUP(R578,'UNSG Projects'!$C$8:$D$305,2,FALSE),0)</f>
        <v>Meter Installations-Bl - Verde</v>
      </c>
      <c r="T578" s="8" t="s">
        <v>264</v>
      </c>
      <c r="U578" s="11">
        <v>6585.8</v>
      </c>
    </row>
    <row r="579" spans="1:21" ht="20.399999999999999" x14ac:dyDescent="0.3">
      <c r="A579" s="19">
        <v>202603</v>
      </c>
      <c r="B579" s="8" t="s">
        <v>7</v>
      </c>
      <c r="C579" s="8" t="s">
        <v>645</v>
      </c>
      <c r="D579" s="8" t="s">
        <v>62</v>
      </c>
      <c r="E579" s="8" t="s">
        <v>62</v>
      </c>
      <c r="F579" s="8" t="s">
        <v>61</v>
      </c>
      <c r="G579" s="8" t="s">
        <v>125</v>
      </c>
      <c r="H579" s="8" t="s">
        <v>721</v>
      </c>
      <c r="I579" s="8" t="s">
        <v>720</v>
      </c>
      <c r="J579" s="8" t="s">
        <v>57</v>
      </c>
      <c r="K579" s="8" t="s">
        <v>56</v>
      </c>
      <c r="L579" s="8" t="s">
        <v>55</v>
      </c>
      <c r="M579" s="18">
        <v>46023</v>
      </c>
      <c r="N579" s="18">
        <v>46082</v>
      </c>
      <c r="O579" s="8" t="s">
        <v>261</v>
      </c>
      <c r="P579" s="8" t="s">
        <v>22</v>
      </c>
      <c r="Q579" s="8" t="s">
        <v>263</v>
      </c>
      <c r="R579" s="8" t="str">
        <f t="shared" si="8"/>
        <v>257382A</v>
      </c>
      <c r="S579" s="8" t="str">
        <f>IFERROR(VLOOKUP(R579,'UNSG Projects'!$C$8:$D$305,2,FALSE),0)</f>
        <v>Meter Installations - Bl -SL</v>
      </c>
      <c r="T579" s="8" t="s">
        <v>262</v>
      </c>
      <c r="U579" s="11">
        <v>11324.71</v>
      </c>
    </row>
    <row r="580" spans="1:21" ht="20.399999999999999" x14ac:dyDescent="0.3">
      <c r="A580" s="19">
        <v>202603</v>
      </c>
      <c r="B580" s="8" t="s">
        <v>7</v>
      </c>
      <c r="C580" s="8" t="s">
        <v>645</v>
      </c>
      <c r="D580" s="8" t="s">
        <v>62</v>
      </c>
      <c r="E580" s="8" t="s">
        <v>62</v>
      </c>
      <c r="F580" s="8" t="s">
        <v>61</v>
      </c>
      <c r="G580" s="8" t="s">
        <v>125</v>
      </c>
      <c r="H580" s="8" t="s">
        <v>721</v>
      </c>
      <c r="I580" s="8" t="s">
        <v>720</v>
      </c>
      <c r="J580" s="8" t="s">
        <v>57</v>
      </c>
      <c r="K580" s="8" t="s">
        <v>56</v>
      </c>
      <c r="L580" s="8" t="s">
        <v>55</v>
      </c>
      <c r="M580" s="18">
        <v>46054</v>
      </c>
      <c r="N580" s="18">
        <v>46082</v>
      </c>
      <c r="O580" s="8" t="s">
        <v>261</v>
      </c>
      <c r="P580" s="8" t="s">
        <v>22</v>
      </c>
      <c r="Q580" s="8" t="s">
        <v>260</v>
      </c>
      <c r="R580" s="8" t="str">
        <f t="shared" si="8"/>
        <v>256382A</v>
      </c>
      <c r="S580" s="8" t="str">
        <f>IFERROR(VLOOKUP(R580,'UNSG Projects'!$C$8:$D$305,2,FALSE),0)</f>
        <v>Meter Installations - Bl - Nog</v>
      </c>
      <c r="T580" s="8" t="s">
        <v>259</v>
      </c>
      <c r="U580" s="11">
        <v>5000.33</v>
      </c>
    </row>
    <row r="581" spans="1:21" ht="20.399999999999999" x14ac:dyDescent="0.3">
      <c r="A581" s="19">
        <v>202507</v>
      </c>
      <c r="B581" s="8" t="s">
        <v>7</v>
      </c>
      <c r="C581" s="8" t="s">
        <v>645</v>
      </c>
      <c r="D581" s="8" t="s">
        <v>62</v>
      </c>
      <c r="E581" s="8" t="s">
        <v>62</v>
      </c>
      <c r="F581" s="8" t="s">
        <v>61</v>
      </c>
      <c r="G581" s="8" t="s">
        <v>125</v>
      </c>
      <c r="H581" s="8" t="s">
        <v>719</v>
      </c>
      <c r="I581" s="8" t="s">
        <v>718</v>
      </c>
      <c r="J581" s="8" t="s">
        <v>57</v>
      </c>
      <c r="K581" s="8" t="s">
        <v>56</v>
      </c>
      <c r="L581" s="8" t="s">
        <v>55</v>
      </c>
      <c r="M581" s="18">
        <v>45658</v>
      </c>
      <c r="N581" s="18">
        <v>45717</v>
      </c>
      <c r="O581" s="8" t="s">
        <v>248</v>
      </c>
      <c r="P581" s="8" t="s">
        <v>23</v>
      </c>
      <c r="Q581" s="8" t="s">
        <v>254</v>
      </c>
      <c r="R581" s="8" t="str">
        <f t="shared" si="8"/>
        <v>251383A</v>
      </c>
      <c r="S581" s="8" t="str">
        <f>IFERROR(VLOOKUP(R581,'UNSG Projects'!$C$8:$D$305,2,FALSE),0)</f>
        <v>Regulators - Blanket - Flag</v>
      </c>
      <c r="T581" s="8" t="s">
        <v>253</v>
      </c>
      <c r="U581" s="11">
        <v>1812.7</v>
      </c>
    </row>
    <row r="582" spans="1:21" ht="20.399999999999999" x14ac:dyDescent="0.3">
      <c r="A582" s="19">
        <v>202507</v>
      </c>
      <c r="B582" s="8" t="s">
        <v>7</v>
      </c>
      <c r="C582" s="8" t="s">
        <v>645</v>
      </c>
      <c r="D582" s="8" t="s">
        <v>62</v>
      </c>
      <c r="E582" s="8" t="s">
        <v>62</v>
      </c>
      <c r="F582" s="8" t="s">
        <v>61</v>
      </c>
      <c r="G582" s="8" t="s">
        <v>125</v>
      </c>
      <c r="H582" s="8" t="s">
        <v>719</v>
      </c>
      <c r="I582" s="8" t="s">
        <v>718</v>
      </c>
      <c r="J582" s="8" t="s">
        <v>57</v>
      </c>
      <c r="K582" s="8" t="s">
        <v>56</v>
      </c>
      <c r="L582" s="8" t="s">
        <v>55</v>
      </c>
      <c r="M582" s="18">
        <v>45658</v>
      </c>
      <c r="N582" s="18">
        <v>45717</v>
      </c>
      <c r="O582" s="8" t="s">
        <v>248</v>
      </c>
      <c r="P582" s="8" t="s">
        <v>23</v>
      </c>
      <c r="Q582" s="8" t="s">
        <v>252</v>
      </c>
      <c r="R582" s="8" t="str">
        <f t="shared" si="8"/>
        <v>252383A</v>
      </c>
      <c r="S582" s="8" t="str">
        <f>IFERROR(VLOOKUP(R582,'UNSG Projects'!$C$8:$D$305,2,FALSE),0)</f>
        <v>Regulators - Blanket - King</v>
      </c>
      <c r="T582" s="8" t="s">
        <v>251</v>
      </c>
      <c r="U582" s="11">
        <v>7778.85</v>
      </c>
    </row>
    <row r="583" spans="1:21" ht="20.399999999999999" x14ac:dyDescent="0.3">
      <c r="A583" s="19">
        <v>202507</v>
      </c>
      <c r="B583" s="8" t="s">
        <v>7</v>
      </c>
      <c r="C583" s="8" t="s">
        <v>645</v>
      </c>
      <c r="D583" s="8" t="s">
        <v>62</v>
      </c>
      <c r="E583" s="8" t="s">
        <v>62</v>
      </c>
      <c r="F583" s="8" t="s">
        <v>61</v>
      </c>
      <c r="G583" s="8" t="s">
        <v>125</v>
      </c>
      <c r="H583" s="8" t="s">
        <v>719</v>
      </c>
      <c r="I583" s="8" t="s">
        <v>718</v>
      </c>
      <c r="J583" s="8" t="s">
        <v>57</v>
      </c>
      <c r="K583" s="8" t="s">
        <v>56</v>
      </c>
      <c r="L583" s="8" t="s">
        <v>55</v>
      </c>
      <c r="M583" s="18">
        <v>45658</v>
      </c>
      <c r="N583" s="18">
        <v>45717</v>
      </c>
      <c r="O583" s="8" t="s">
        <v>248</v>
      </c>
      <c r="P583" s="8" t="s">
        <v>23</v>
      </c>
      <c r="Q583" s="8" t="s">
        <v>258</v>
      </c>
      <c r="R583" s="8" t="str">
        <f t="shared" si="8"/>
        <v>253383A</v>
      </c>
      <c r="S583" s="8" t="str">
        <f>IFERROR(VLOOKUP(R583,'UNSG Projects'!$C$8:$D$305,2,FALSE),0)</f>
        <v>Regulators - Blanket - Pres</v>
      </c>
      <c r="T583" s="8" t="s">
        <v>257</v>
      </c>
      <c r="U583" s="11">
        <v>85.13</v>
      </c>
    </row>
    <row r="584" spans="1:21" ht="20.399999999999999" x14ac:dyDescent="0.3">
      <c r="A584" s="19">
        <v>202507</v>
      </c>
      <c r="B584" s="8" t="s">
        <v>7</v>
      </c>
      <c r="C584" s="8" t="s">
        <v>645</v>
      </c>
      <c r="D584" s="8" t="s">
        <v>62</v>
      </c>
      <c r="E584" s="8" t="s">
        <v>62</v>
      </c>
      <c r="F584" s="8" t="s">
        <v>61</v>
      </c>
      <c r="G584" s="8" t="s">
        <v>125</v>
      </c>
      <c r="H584" s="8" t="s">
        <v>719</v>
      </c>
      <c r="I584" s="8" t="s">
        <v>718</v>
      </c>
      <c r="J584" s="8" t="s">
        <v>57</v>
      </c>
      <c r="K584" s="8" t="s">
        <v>56</v>
      </c>
      <c r="L584" s="8" t="s">
        <v>55</v>
      </c>
      <c r="M584" s="18">
        <v>45658</v>
      </c>
      <c r="N584" s="18">
        <v>45717</v>
      </c>
      <c r="O584" s="8" t="s">
        <v>248</v>
      </c>
      <c r="P584" s="8" t="s">
        <v>23</v>
      </c>
      <c r="Q584" s="8" t="s">
        <v>256</v>
      </c>
      <c r="R584" s="8" t="str">
        <f t="shared" si="8"/>
        <v>255383A</v>
      </c>
      <c r="S584" s="8" t="str">
        <f>IFERROR(VLOOKUP(R584,'UNSG Projects'!$C$8:$D$305,2,FALSE),0)</f>
        <v>Regulators - Blanket - Verde</v>
      </c>
      <c r="T584" s="8" t="s">
        <v>255</v>
      </c>
      <c r="U584" s="11">
        <v>517.91</v>
      </c>
    </row>
    <row r="585" spans="1:21" ht="20.399999999999999" x14ac:dyDescent="0.3">
      <c r="A585" s="19">
        <v>202507</v>
      </c>
      <c r="B585" s="8" t="s">
        <v>7</v>
      </c>
      <c r="C585" s="8" t="s">
        <v>645</v>
      </c>
      <c r="D585" s="8" t="s">
        <v>62</v>
      </c>
      <c r="E585" s="8" t="s">
        <v>62</v>
      </c>
      <c r="F585" s="8" t="s">
        <v>61</v>
      </c>
      <c r="G585" s="8" t="s">
        <v>125</v>
      </c>
      <c r="H585" s="8" t="s">
        <v>719</v>
      </c>
      <c r="I585" s="8" t="s">
        <v>718</v>
      </c>
      <c r="J585" s="8" t="s">
        <v>57</v>
      </c>
      <c r="K585" s="8" t="s">
        <v>56</v>
      </c>
      <c r="L585" s="8" t="s">
        <v>55</v>
      </c>
      <c r="M585" s="18">
        <v>45658</v>
      </c>
      <c r="N585" s="18">
        <v>45717</v>
      </c>
      <c r="O585" s="8" t="s">
        <v>248</v>
      </c>
      <c r="P585" s="8" t="s">
        <v>23</v>
      </c>
      <c r="Q585" s="8" t="s">
        <v>247</v>
      </c>
      <c r="R585" s="8" t="str">
        <f t="shared" si="8"/>
        <v>257383A</v>
      </c>
      <c r="S585" s="8" t="str">
        <f>IFERROR(VLOOKUP(R585,'UNSG Projects'!$C$8:$D$305,2,FALSE),0)</f>
        <v>Regulators - Blanket - SL</v>
      </c>
      <c r="T585" s="8" t="s">
        <v>246</v>
      </c>
      <c r="U585" s="11">
        <v>2118.4299999999998</v>
      </c>
    </row>
    <row r="586" spans="1:21" ht="20.399999999999999" x14ac:dyDescent="0.3">
      <c r="A586" s="19">
        <v>202508</v>
      </c>
      <c r="B586" s="8" t="s">
        <v>7</v>
      </c>
      <c r="C586" s="8" t="s">
        <v>645</v>
      </c>
      <c r="D586" s="8" t="s">
        <v>62</v>
      </c>
      <c r="E586" s="8" t="s">
        <v>62</v>
      </c>
      <c r="F586" s="8" t="s">
        <v>61</v>
      </c>
      <c r="G586" s="8" t="s">
        <v>125</v>
      </c>
      <c r="H586" s="8" t="s">
        <v>719</v>
      </c>
      <c r="I586" s="8" t="s">
        <v>718</v>
      </c>
      <c r="J586" s="8" t="s">
        <v>57</v>
      </c>
      <c r="K586" s="8" t="s">
        <v>56</v>
      </c>
      <c r="L586" s="8" t="s">
        <v>55</v>
      </c>
      <c r="M586" s="18">
        <v>45658</v>
      </c>
      <c r="N586" s="18">
        <v>45717</v>
      </c>
      <c r="O586" s="8" t="s">
        <v>248</v>
      </c>
      <c r="P586" s="8" t="s">
        <v>23</v>
      </c>
      <c r="Q586" s="8" t="s">
        <v>254</v>
      </c>
      <c r="R586" s="8" t="str">
        <f t="shared" ref="R586:R649" si="9">RIGHT(Q586,7)</f>
        <v>251383A</v>
      </c>
      <c r="S586" s="8" t="str">
        <f>IFERROR(VLOOKUP(R586,'UNSG Projects'!$C$8:$D$305,2,FALSE),0)</f>
        <v>Regulators - Blanket - Flag</v>
      </c>
      <c r="T586" s="8" t="s">
        <v>253</v>
      </c>
      <c r="U586" s="11">
        <v>2274.3200000000002</v>
      </c>
    </row>
    <row r="587" spans="1:21" ht="20.399999999999999" x14ac:dyDescent="0.3">
      <c r="A587" s="19">
        <v>202508</v>
      </c>
      <c r="B587" s="8" t="s">
        <v>7</v>
      </c>
      <c r="C587" s="8" t="s">
        <v>645</v>
      </c>
      <c r="D587" s="8" t="s">
        <v>62</v>
      </c>
      <c r="E587" s="8" t="s">
        <v>62</v>
      </c>
      <c r="F587" s="8" t="s">
        <v>61</v>
      </c>
      <c r="G587" s="8" t="s">
        <v>125</v>
      </c>
      <c r="H587" s="8" t="s">
        <v>719</v>
      </c>
      <c r="I587" s="8" t="s">
        <v>718</v>
      </c>
      <c r="J587" s="8" t="s">
        <v>57</v>
      </c>
      <c r="K587" s="8" t="s">
        <v>56</v>
      </c>
      <c r="L587" s="8" t="s">
        <v>55</v>
      </c>
      <c r="M587" s="18">
        <v>45658</v>
      </c>
      <c r="N587" s="18">
        <v>45717</v>
      </c>
      <c r="O587" s="8" t="s">
        <v>248</v>
      </c>
      <c r="P587" s="8" t="s">
        <v>23</v>
      </c>
      <c r="Q587" s="8" t="s">
        <v>252</v>
      </c>
      <c r="R587" s="8" t="str">
        <f t="shared" si="9"/>
        <v>252383A</v>
      </c>
      <c r="S587" s="8" t="str">
        <f>IFERROR(VLOOKUP(R587,'UNSG Projects'!$C$8:$D$305,2,FALSE),0)</f>
        <v>Regulators - Blanket - King</v>
      </c>
      <c r="T587" s="8" t="s">
        <v>251</v>
      </c>
      <c r="U587" s="11">
        <v>5305.01</v>
      </c>
    </row>
    <row r="588" spans="1:21" ht="20.399999999999999" x14ac:dyDescent="0.3">
      <c r="A588" s="19">
        <v>202508</v>
      </c>
      <c r="B588" s="8" t="s">
        <v>7</v>
      </c>
      <c r="C588" s="8" t="s">
        <v>645</v>
      </c>
      <c r="D588" s="8" t="s">
        <v>62</v>
      </c>
      <c r="E588" s="8" t="s">
        <v>62</v>
      </c>
      <c r="F588" s="8" t="s">
        <v>61</v>
      </c>
      <c r="G588" s="8" t="s">
        <v>125</v>
      </c>
      <c r="H588" s="8" t="s">
        <v>719</v>
      </c>
      <c r="I588" s="8" t="s">
        <v>718</v>
      </c>
      <c r="J588" s="8" t="s">
        <v>57</v>
      </c>
      <c r="K588" s="8" t="s">
        <v>56</v>
      </c>
      <c r="L588" s="8" t="s">
        <v>55</v>
      </c>
      <c r="M588" s="18">
        <v>45658</v>
      </c>
      <c r="N588" s="18">
        <v>45717</v>
      </c>
      <c r="O588" s="8" t="s">
        <v>248</v>
      </c>
      <c r="P588" s="8" t="s">
        <v>23</v>
      </c>
      <c r="Q588" s="8" t="s">
        <v>258</v>
      </c>
      <c r="R588" s="8" t="str">
        <f t="shared" si="9"/>
        <v>253383A</v>
      </c>
      <c r="S588" s="8" t="str">
        <f>IFERROR(VLOOKUP(R588,'UNSG Projects'!$C$8:$D$305,2,FALSE),0)</f>
        <v>Regulators - Blanket - Pres</v>
      </c>
      <c r="T588" s="8" t="s">
        <v>257</v>
      </c>
      <c r="U588" s="11">
        <v>8370.5300000000007</v>
      </c>
    </row>
    <row r="589" spans="1:21" ht="20.399999999999999" x14ac:dyDescent="0.3">
      <c r="A589" s="19">
        <v>202508</v>
      </c>
      <c r="B589" s="8" t="s">
        <v>7</v>
      </c>
      <c r="C589" s="8" t="s">
        <v>645</v>
      </c>
      <c r="D589" s="8" t="s">
        <v>62</v>
      </c>
      <c r="E589" s="8" t="s">
        <v>62</v>
      </c>
      <c r="F589" s="8" t="s">
        <v>61</v>
      </c>
      <c r="G589" s="8" t="s">
        <v>125</v>
      </c>
      <c r="H589" s="8" t="s">
        <v>719</v>
      </c>
      <c r="I589" s="8" t="s">
        <v>718</v>
      </c>
      <c r="J589" s="8" t="s">
        <v>57</v>
      </c>
      <c r="K589" s="8" t="s">
        <v>56</v>
      </c>
      <c r="L589" s="8" t="s">
        <v>55</v>
      </c>
      <c r="M589" s="18">
        <v>45658</v>
      </c>
      <c r="N589" s="18">
        <v>45717</v>
      </c>
      <c r="O589" s="8" t="s">
        <v>248</v>
      </c>
      <c r="P589" s="8" t="s">
        <v>23</v>
      </c>
      <c r="Q589" s="8" t="s">
        <v>256</v>
      </c>
      <c r="R589" s="8" t="str">
        <f t="shared" si="9"/>
        <v>255383A</v>
      </c>
      <c r="S589" s="8" t="str">
        <f>IFERROR(VLOOKUP(R589,'UNSG Projects'!$C$8:$D$305,2,FALSE),0)</f>
        <v>Regulators - Blanket - Verde</v>
      </c>
      <c r="T589" s="8" t="s">
        <v>255</v>
      </c>
      <c r="U589" s="11">
        <v>1739.59</v>
      </c>
    </row>
    <row r="590" spans="1:21" ht="20.399999999999999" x14ac:dyDescent="0.3">
      <c r="A590" s="19">
        <v>202508</v>
      </c>
      <c r="B590" s="8" t="s">
        <v>7</v>
      </c>
      <c r="C590" s="8" t="s">
        <v>645</v>
      </c>
      <c r="D590" s="8" t="s">
        <v>62</v>
      </c>
      <c r="E590" s="8" t="s">
        <v>62</v>
      </c>
      <c r="F590" s="8" t="s">
        <v>61</v>
      </c>
      <c r="G590" s="8" t="s">
        <v>125</v>
      </c>
      <c r="H590" s="8" t="s">
        <v>719</v>
      </c>
      <c r="I590" s="8" t="s">
        <v>718</v>
      </c>
      <c r="J590" s="8" t="s">
        <v>57</v>
      </c>
      <c r="K590" s="8" t="s">
        <v>56</v>
      </c>
      <c r="L590" s="8" t="s">
        <v>55</v>
      </c>
      <c r="M590" s="18">
        <v>45658</v>
      </c>
      <c r="N590" s="18">
        <v>45717</v>
      </c>
      <c r="O590" s="8" t="s">
        <v>248</v>
      </c>
      <c r="P590" s="8" t="s">
        <v>23</v>
      </c>
      <c r="Q590" s="8" t="s">
        <v>250</v>
      </c>
      <c r="R590" s="8" t="str">
        <f t="shared" si="9"/>
        <v>256383A</v>
      </c>
      <c r="S590" s="8" t="str">
        <f>IFERROR(VLOOKUP(R590,'UNSG Projects'!$C$8:$D$305,2,FALSE),0)</f>
        <v>Regulators - Blanket - Nog</v>
      </c>
      <c r="T590" s="8" t="s">
        <v>249</v>
      </c>
      <c r="U590" s="11">
        <v>43.16</v>
      </c>
    </row>
    <row r="591" spans="1:21" ht="20.399999999999999" x14ac:dyDescent="0.3">
      <c r="A591" s="19">
        <v>202509</v>
      </c>
      <c r="B591" s="8" t="s">
        <v>7</v>
      </c>
      <c r="C591" s="8" t="s">
        <v>645</v>
      </c>
      <c r="D591" s="8" t="s">
        <v>62</v>
      </c>
      <c r="E591" s="8" t="s">
        <v>62</v>
      </c>
      <c r="F591" s="8" t="s">
        <v>61</v>
      </c>
      <c r="G591" s="8" t="s">
        <v>125</v>
      </c>
      <c r="H591" s="8" t="s">
        <v>719</v>
      </c>
      <c r="I591" s="8" t="s">
        <v>718</v>
      </c>
      <c r="J591" s="8" t="s">
        <v>57</v>
      </c>
      <c r="K591" s="8" t="s">
        <v>56</v>
      </c>
      <c r="L591" s="8" t="s">
        <v>55</v>
      </c>
      <c r="M591" s="18">
        <v>45658</v>
      </c>
      <c r="N591" s="18">
        <v>45901</v>
      </c>
      <c r="O591" s="8" t="s">
        <v>248</v>
      </c>
      <c r="P591" s="8" t="s">
        <v>23</v>
      </c>
      <c r="Q591" s="8" t="s">
        <v>254</v>
      </c>
      <c r="R591" s="8" t="str">
        <f t="shared" si="9"/>
        <v>251383A</v>
      </c>
      <c r="S591" s="8" t="str">
        <f>IFERROR(VLOOKUP(R591,'UNSG Projects'!$C$8:$D$305,2,FALSE),0)</f>
        <v>Regulators - Blanket - Flag</v>
      </c>
      <c r="T591" s="8" t="s">
        <v>253</v>
      </c>
      <c r="U591" s="11">
        <v>3107.47</v>
      </c>
    </row>
    <row r="592" spans="1:21" ht="20.399999999999999" x14ac:dyDescent="0.3">
      <c r="A592" s="19">
        <v>202509</v>
      </c>
      <c r="B592" s="8" t="s">
        <v>7</v>
      </c>
      <c r="C592" s="8" t="s">
        <v>645</v>
      </c>
      <c r="D592" s="8" t="s">
        <v>62</v>
      </c>
      <c r="E592" s="8" t="s">
        <v>62</v>
      </c>
      <c r="F592" s="8" t="s">
        <v>61</v>
      </c>
      <c r="G592" s="8" t="s">
        <v>125</v>
      </c>
      <c r="H592" s="8" t="s">
        <v>719</v>
      </c>
      <c r="I592" s="8" t="s">
        <v>718</v>
      </c>
      <c r="J592" s="8" t="s">
        <v>57</v>
      </c>
      <c r="K592" s="8" t="s">
        <v>56</v>
      </c>
      <c r="L592" s="8" t="s">
        <v>55</v>
      </c>
      <c r="M592" s="18">
        <v>45658</v>
      </c>
      <c r="N592" s="18">
        <v>45901</v>
      </c>
      <c r="O592" s="8" t="s">
        <v>248</v>
      </c>
      <c r="P592" s="8" t="s">
        <v>23</v>
      </c>
      <c r="Q592" s="8" t="s">
        <v>228</v>
      </c>
      <c r="R592" s="8" t="str">
        <f t="shared" si="9"/>
        <v>251385A</v>
      </c>
      <c r="S592" s="8" t="str">
        <f>IFERROR(VLOOKUP(R592,'UNSG Projects'!$C$8:$D$305,2,FALSE),0)</f>
        <v>Industrial Metering - Flag</v>
      </c>
      <c r="T592" s="8" t="s">
        <v>227</v>
      </c>
      <c r="U592" s="11">
        <v>715.39</v>
      </c>
    </row>
    <row r="593" spans="1:21" ht="20.399999999999999" x14ac:dyDescent="0.3">
      <c r="A593" s="19">
        <v>202509</v>
      </c>
      <c r="B593" s="8" t="s">
        <v>7</v>
      </c>
      <c r="C593" s="8" t="s">
        <v>645</v>
      </c>
      <c r="D593" s="8" t="s">
        <v>62</v>
      </c>
      <c r="E593" s="8" t="s">
        <v>62</v>
      </c>
      <c r="F593" s="8" t="s">
        <v>61</v>
      </c>
      <c r="G593" s="8" t="s">
        <v>125</v>
      </c>
      <c r="H593" s="8" t="s">
        <v>719</v>
      </c>
      <c r="I593" s="8" t="s">
        <v>718</v>
      </c>
      <c r="J593" s="8" t="s">
        <v>57</v>
      </c>
      <c r="K593" s="8" t="s">
        <v>56</v>
      </c>
      <c r="L593" s="8" t="s">
        <v>55</v>
      </c>
      <c r="M593" s="18">
        <v>45658</v>
      </c>
      <c r="N593" s="18">
        <v>45901</v>
      </c>
      <c r="O593" s="8" t="s">
        <v>248</v>
      </c>
      <c r="P593" s="8" t="s">
        <v>23</v>
      </c>
      <c r="Q593" s="8" t="s">
        <v>252</v>
      </c>
      <c r="R593" s="8" t="str">
        <f t="shared" si="9"/>
        <v>252383A</v>
      </c>
      <c r="S593" s="8" t="str">
        <f>IFERROR(VLOOKUP(R593,'UNSG Projects'!$C$8:$D$305,2,FALSE),0)</f>
        <v>Regulators - Blanket - King</v>
      </c>
      <c r="T593" s="8" t="s">
        <v>251</v>
      </c>
      <c r="U593" s="11">
        <v>2320.83</v>
      </c>
    </row>
    <row r="594" spans="1:21" ht="20.399999999999999" x14ac:dyDescent="0.3">
      <c r="A594" s="19">
        <v>202509</v>
      </c>
      <c r="B594" s="8" t="s">
        <v>7</v>
      </c>
      <c r="C594" s="8" t="s">
        <v>645</v>
      </c>
      <c r="D594" s="8" t="s">
        <v>62</v>
      </c>
      <c r="E594" s="8" t="s">
        <v>62</v>
      </c>
      <c r="F594" s="8" t="s">
        <v>61</v>
      </c>
      <c r="G594" s="8" t="s">
        <v>125</v>
      </c>
      <c r="H594" s="8" t="s">
        <v>719</v>
      </c>
      <c r="I594" s="8" t="s">
        <v>718</v>
      </c>
      <c r="J594" s="8" t="s">
        <v>57</v>
      </c>
      <c r="K594" s="8" t="s">
        <v>56</v>
      </c>
      <c r="L594" s="8" t="s">
        <v>55</v>
      </c>
      <c r="M594" s="18">
        <v>45658</v>
      </c>
      <c r="N594" s="18">
        <v>45901</v>
      </c>
      <c r="O594" s="8" t="s">
        <v>248</v>
      </c>
      <c r="P594" s="8" t="s">
        <v>23</v>
      </c>
      <c r="Q594" s="8" t="s">
        <v>258</v>
      </c>
      <c r="R594" s="8" t="str">
        <f t="shared" si="9"/>
        <v>253383A</v>
      </c>
      <c r="S594" s="8" t="str">
        <f>IFERROR(VLOOKUP(R594,'UNSG Projects'!$C$8:$D$305,2,FALSE),0)</f>
        <v>Regulators - Blanket - Pres</v>
      </c>
      <c r="T594" s="8" t="s">
        <v>257</v>
      </c>
      <c r="U594" s="11">
        <v>2276.3000000000002</v>
      </c>
    </row>
    <row r="595" spans="1:21" ht="20.399999999999999" x14ac:dyDescent="0.3">
      <c r="A595" s="19">
        <v>202509</v>
      </c>
      <c r="B595" s="8" t="s">
        <v>7</v>
      </c>
      <c r="C595" s="8" t="s">
        <v>645</v>
      </c>
      <c r="D595" s="8" t="s">
        <v>62</v>
      </c>
      <c r="E595" s="8" t="s">
        <v>62</v>
      </c>
      <c r="F595" s="8" t="s">
        <v>61</v>
      </c>
      <c r="G595" s="8" t="s">
        <v>125</v>
      </c>
      <c r="H595" s="8" t="s">
        <v>719</v>
      </c>
      <c r="I595" s="8" t="s">
        <v>718</v>
      </c>
      <c r="J595" s="8" t="s">
        <v>57</v>
      </c>
      <c r="K595" s="8" t="s">
        <v>56</v>
      </c>
      <c r="L595" s="8" t="s">
        <v>55</v>
      </c>
      <c r="M595" s="18">
        <v>45658</v>
      </c>
      <c r="N595" s="18">
        <v>45901</v>
      </c>
      <c r="O595" s="8" t="s">
        <v>248</v>
      </c>
      <c r="P595" s="8" t="s">
        <v>23</v>
      </c>
      <c r="Q595" s="8" t="s">
        <v>256</v>
      </c>
      <c r="R595" s="8" t="str">
        <f t="shared" si="9"/>
        <v>255383A</v>
      </c>
      <c r="S595" s="8" t="str">
        <f>IFERROR(VLOOKUP(R595,'UNSG Projects'!$C$8:$D$305,2,FALSE),0)</f>
        <v>Regulators - Blanket - Verde</v>
      </c>
      <c r="T595" s="8" t="s">
        <v>255</v>
      </c>
      <c r="U595" s="11">
        <v>559.89</v>
      </c>
    </row>
    <row r="596" spans="1:21" ht="20.399999999999999" x14ac:dyDescent="0.3">
      <c r="A596" s="19">
        <v>202509</v>
      </c>
      <c r="B596" s="8" t="s">
        <v>7</v>
      </c>
      <c r="C596" s="8" t="s">
        <v>645</v>
      </c>
      <c r="D596" s="8" t="s">
        <v>62</v>
      </c>
      <c r="E596" s="8" t="s">
        <v>62</v>
      </c>
      <c r="F596" s="8" t="s">
        <v>61</v>
      </c>
      <c r="G596" s="8" t="s">
        <v>125</v>
      </c>
      <c r="H596" s="8" t="s">
        <v>719</v>
      </c>
      <c r="I596" s="8" t="s">
        <v>718</v>
      </c>
      <c r="J596" s="8" t="s">
        <v>57</v>
      </c>
      <c r="K596" s="8" t="s">
        <v>56</v>
      </c>
      <c r="L596" s="8" t="s">
        <v>55</v>
      </c>
      <c r="M596" s="18">
        <v>45658</v>
      </c>
      <c r="N596" s="18">
        <v>45901</v>
      </c>
      <c r="O596" s="8" t="s">
        <v>248</v>
      </c>
      <c r="P596" s="8" t="s">
        <v>23</v>
      </c>
      <c r="Q596" s="8" t="s">
        <v>250</v>
      </c>
      <c r="R596" s="8" t="str">
        <f t="shared" si="9"/>
        <v>256383A</v>
      </c>
      <c r="S596" s="8" t="str">
        <f>IFERROR(VLOOKUP(R596,'UNSG Projects'!$C$8:$D$305,2,FALSE),0)</f>
        <v>Regulators - Blanket - Nog</v>
      </c>
      <c r="T596" s="8" t="s">
        <v>249</v>
      </c>
      <c r="U596" s="11">
        <v>469.99</v>
      </c>
    </row>
    <row r="597" spans="1:21" ht="20.399999999999999" x14ac:dyDescent="0.3">
      <c r="A597" s="19">
        <v>202510</v>
      </c>
      <c r="B597" s="8" t="s">
        <v>7</v>
      </c>
      <c r="C597" s="8" t="s">
        <v>645</v>
      </c>
      <c r="D597" s="8" t="s">
        <v>62</v>
      </c>
      <c r="E597" s="8" t="s">
        <v>62</v>
      </c>
      <c r="F597" s="8" t="s">
        <v>61</v>
      </c>
      <c r="G597" s="8" t="s">
        <v>125</v>
      </c>
      <c r="H597" s="8" t="s">
        <v>719</v>
      </c>
      <c r="I597" s="8" t="s">
        <v>718</v>
      </c>
      <c r="J597" s="8" t="s">
        <v>57</v>
      </c>
      <c r="K597" s="8" t="s">
        <v>56</v>
      </c>
      <c r="L597" s="8" t="s">
        <v>55</v>
      </c>
      <c r="M597" s="18">
        <v>45658</v>
      </c>
      <c r="N597" s="18">
        <v>45901</v>
      </c>
      <c r="O597" s="8" t="s">
        <v>248</v>
      </c>
      <c r="P597" s="8" t="s">
        <v>23</v>
      </c>
      <c r="Q597" s="8" t="s">
        <v>254</v>
      </c>
      <c r="R597" s="8" t="str">
        <f t="shared" si="9"/>
        <v>251383A</v>
      </c>
      <c r="S597" s="8" t="str">
        <f>IFERROR(VLOOKUP(R597,'UNSG Projects'!$C$8:$D$305,2,FALSE),0)</f>
        <v>Regulators - Blanket - Flag</v>
      </c>
      <c r="T597" s="8" t="s">
        <v>253</v>
      </c>
      <c r="U597" s="11">
        <v>2338.81</v>
      </c>
    </row>
    <row r="598" spans="1:21" ht="20.399999999999999" x14ac:dyDescent="0.3">
      <c r="A598" s="19">
        <v>202510</v>
      </c>
      <c r="B598" s="8" t="s">
        <v>7</v>
      </c>
      <c r="C598" s="8" t="s">
        <v>645</v>
      </c>
      <c r="D598" s="8" t="s">
        <v>62</v>
      </c>
      <c r="E598" s="8" t="s">
        <v>62</v>
      </c>
      <c r="F598" s="8" t="s">
        <v>61</v>
      </c>
      <c r="G598" s="8" t="s">
        <v>125</v>
      </c>
      <c r="H598" s="8" t="s">
        <v>719</v>
      </c>
      <c r="I598" s="8" t="s">
        <v>718</v>
      </c>
      <c r="J598" s="8" t="s">
        <v>57</v>
      </c>
      <c r="K598" s="8" t="s">
        <v>56</v>
      </c>
      <c r="L598" s="8" t="s">
        <v>55</v>
      </c>
      <c r="M598" s="18">
        <v>45658</v>
      </c>
      <c r="N598" s="18">
        <v>45901</v>
      </c>
      <c r="O598" s="8" t="s">
        <v>248</v>
      </c>
      <c r="P598" s="8" t="s">
        <v>23</v>
      </c>
      <c r="Q598" s="8" t="s">
        <v>252</v>
      </c>
      <c r="R598" s="8" t="str">
        <f t="shared" si="9"/>
        <v>252383A</v>
      </c>
      <c r="S598" s="8" t="str">
        <f>IFERROR(VLOOKUP(R598,'UNSG Projects'!$C$8:$D$305,2,FALSE),0)</f>
        <v>Regulators - Blanket - King</v>
      </c>
      <c r="T598" s="8" t="s">
        <v>251</v>
      </c>
      <c r="U598" s="11">
        <v>3670.17</v>
      </c>
    </row>
    <row r="599" spans="1:21" ht="20.399999999999999" x14ac:dyDescent="0.3">
      <c r="A599" s="19">
        <v>202510</v>
      </c>
      <c r="B599" s="8" t="s">
        <v>7</v>
      </c>
      <c r="C599" s="8" t="s">
        <v>645</v>
      </c>
      <c r="D599" s="8" t="s">
        <v>62</v>
      </c>
      <c r="E599" s="8" t="s">
        <v>62</v>
      </c>
      <c r="F599" s="8" t="s">
        <v>61</v>
      </c>
      <c r="G599" s="8" t="s">
        <v>125</v>
      </c>
      <c r="H599" s="8" t="s">
        <v>719</v>
      </c>
      <c r="I599" s="8" t="s">
        <v>718</v>
      </c>
      <c r="J599" s="8" t="s">
        <v>57</v>
      </c>
      <c r="K599" s="8" t="s">
        <v>56</v>
      </c>
      <c r="L599" s="8" t="s">
        <v>55</v>
      </c>
      <c r="M599" s="18">
        <v>45658</v>
      </c>
      <c r="N599" s="18">
        <v>45901</v>
      </c>
      <c r="O599" s="8" t="s">
        <v>248</v>
      </c>
      <c r="P599" s="8" t="s">
        <v>23</v>
      </c>
      <c r="Q599" s="8" t="s">
        <v>258</v>
      </c>
      <c r="R599" s="8" t="str">
        <f t="shared" si="9"/>
        <v>253383A</v>
      </c>
      <c r="S599" s="8" t="str">
        <f>IFERROR(VLOOKUP(R599,'UNSG Projects'!$C$8:$D$305,2,FALSE),0)</f>
        <v>Regulators - Blanket - Pres</v>
      </c>
      <c r="T599" s="8" t="s">
        <v>257</v>
      </c>
      <c r="U599" s="11">
        <v>4157.8900000000003</v>
      </c>
    </row>
    <row r="600" spans="1:21" ht="20.399999999999999" x14ac:dyDescent="0.3">
      <c r="A600" s="19">
        <v>202510</v>
      </c>
      <c r="B600" s="8" t="s">
        <v>7</v>
      </c>
      <c r="C600" s="8" t="s">
        <v>645</v>
      </c>
      <c r="D600" s="8" t="s">
        <v>62</v>
      </c>
      <c r="E600" s="8" t="s">
        <v>62</v>
      </c>
      <c r="F600" s="8" t="s">
        <v>61</v>
      </c>
      <c r="G600" s="8" t="s">
        <v>125</v>
      </c>
      <c r="H600" s="8" t="s">
        <v>719</v>
      </c>
      <c r="I600" s="8" t="s">
        <v>718</v>
      </c>
      <c r="J600" s="8" t="s">
        <v>57</v>
      </c>
      <c r="K600" s="8" t="s">
        <v>56</v>
      </c>
      <c r="L600" s="8" t="s">
        <v>55</v>
      </c>
      <c r="M600" s="18">
        <v>45658</v>
      </c>
      <c r="N600" s="18">
        <v>45901</v>
      </c>
      <c r="O600" s="8" t="s">
        <v>248</v>
      </c>
      <c r="P600" s="8" t="s">
        <v>23</v>
      </c>
      <c r="Q600" s="8" t="s">
        <v>256</v>
      </c>
      <c r="R600" s="8" t="str">
        <f t="shared" si="9"/>
        <v>255383A</v>
      </c>
      <c r="S600" s="8" t="str">
        <f>IFERROR(VLOOKUP(R600,'UNSG Projects'!$C$8:$D$305,2,FALSE),0)</f>
        <v>Regulators - Blanket - Verde</v>
      </c>
      <c r="T600" s="8" t="s">
        <v>255</v>
      </c>
      <c r="U600" s="11">
        <v>1231.1600000000001</v>
      </c>
    </row>
    <row r="601" spans="1:21" ht="20.399999999999999" x14ac:dyDescent="0.3">
      <c r="A601" s="19">
        <v>202510</v>
      </c>
      <c r="B601" s="8" t="s">
        <v>7</v>
      </c>
      <c r="C601" s="8" t="s">
        <v>645</v>
      </c>
      <c r="D601" s="8" t="s">
        <v>62</v>
      </c>
      <c r="E601" s="8" t="s">
        <v>62</v>
      </c>
      <c r="F601" s="8" t="s">
        <v>61</v>
      </c>
      <c r="G601" s="8" t="s">
        <v>125</v>
      </c>
      <c r="H601" s="8" t="s">
        <v>719</v>
      </c>
      <c r="I601" s="8" t="s">
        <v>718</v>
      </c>
      <c r="J601" s="8" t="s">
        <v>57</v>
      </c>
      <c r="K601" s="8" t="s">
        <v>56</v>
      </c>
      <c r="L601" s="8" t="s">
        <v>55</v>
      </c>
      <c r="M601" s="18">
        <v>45658</v>
      </c>
      <c r="N601" s="18">
        <v>45901</v>
      </c>
      <c r="O601" s="8" t="s">
        <v>248</v>
      </c>
      <c r="P601" s="8" t="s">
        <v>23</v>
      </c>
      <c r="Q601" s="8" t="s">
        <v>276</v>
      </c>
      <c r="R601" s="8" t="str">
        <f t="shared" si="9"/>
        <v>256381A</v>
      </c>
      <c r="S601" s="8" t="str">
        <f>IFERROR(VLOOKUP(R601,'UNSG Projects'!$C$8:$D$305,2,FALSE),0)</f>
        <v>Meters - Bl - Nog</v>
      </c>
      <c r="T601" s="8" t="s">
        <v>275</v>
      </c>
      <c r="U601" s="11">
        <v>820.66</v>
      </c>
    </row>
    <row r="602" spans="1:21" ht="20.399999999999999" x14ac:dyDescent="0.3">
      <c r="A602" s="19">
        <v>202510</v>
      </c>
      <c r="B602" s="8" t="s">
        <v>7</v>
      </c>
      <c r="C602" s="8" t="s">
        <v>645</v>
      </c>
      <c r="D602" s="8" t="s">
        <v>62</v>
      </c>
      <c r="E602" s="8" t="s">
        <v>62</v>
      </c>
      <c r="F602" s="8" t="s">
        <v>61</v>
      </c>
      <c r="G602" s="8" t="s">
        <v>125</v>
      </c>
      <c r="H602" s="8" t="s">
        <v>719</v>
      </c>
      <c r="I602" s="8" t="s">
        <v>718</v>
      </c>
      <c r="J602" s="8" t="s">
        <v>57</v>
      </c>
      <c r="K602" s="8" t="s">
        <v>56</v>
      </c>
      <c r="L602" s="8" t="s">
        <v>55</v>
      </c>
      <c r="M602" s="18">
        <v>45658</v>
      </c>
      <c r="N602" s="18">
        <v>45901</v>
      </c>
      <c r="O602" s="8" t="s">
        <v>248</v>
      </c>
      <c r="P602" s="8" t="s">
        <v>23</v>
      </c>
      <c r="Q602" s="8" t="s">
        <v>250</v>
      </c>
      <c r="R602" s="8" t="str">
        <f t="shared" si="9"/>
        <v>256383A</v>
      </c>
      <c r="S602" s="8" t="str">
        <f>IFERROR(VLOOKUP(R602,'UNSG Projects'!$C$8:$D$305,2,FALSE),0)</f>
        <v>Regulators - Blanket - Nog</v>
      </c>
      <c r="T602" s="8" t="s">
        <v>249</v>
      </c>
      <c r="U602" s="11">
        <v>383.82</v>
      </c>
    </row>
    <row r="603" spans="1:21" ht="20.399999999999999" x14ac:dyDescent="0.3">
      <c r="A603" s="19">
        <v>202510</v>
      </c>
      <c r="B603" s="8" t="s">
        <v>7</v>
      </c>
      <c r="C603" s="8" t="s">
        <v>645</v>
      </c>
      <c r="D603" s="8" t="s">
        <v>62</v>
      </c>
      <c r="E603" s="8" t="s">
        <v>62</v>
      </c>
      <c r="F603" s="8" t="s">
        <v>61</v>
      </c>
      <c r="G603" s="8" t="s">
        <v>125</v>
      </c>
      <c r="H603" s="8" t="s">
        <v>719</v>
      </c>
      <c r="I603" s="8" t="s">
        <v>718</v>
      </c>
      <c r="J603" s="8" t="s">
        <v>57</v>
      </c>
      <c r="K603" s="8" t="s">
        <v>56</v>
      </c>
      <c r="L603" s="8" t="s">
        <v>55</v>
      </c>
      <c r="M603" s="18">
        <v>45658</v>
      </c>
      <c r="N603" s="18">
        <v>45901</v>
      </c>
      <c r="O603" s="8" t="s">
        <v>248</v>
      </c>
      <c r="P603" s="8" t="s">
        <v>23</v>
      </c>
      <c r="Q603" s="8" t="s">
        <v>247</v>
      </c>
      <c r="R603" s="8" t="str">
        <f t="shared" si="9"/>
        <v>257383A</v>
      </c>
      <c r="S603" s="8" t="str">
        <f>IFERROR(VLOOKUP(R603,'UNSG Projects'!$C$8:$D$305,2,FALSE),0)</f>
        <v>Regulators - Blanket - SL</v>
      </c>
      <c r="T603" s="8" t="s">
        <v>246</v>
      </c>
      <c r="U603" s="11">
        <v>5294.36</v>
      </c>
    </row>
    <row r="604" spans="1:21" ht="20.399999999999999" x14ac:dyDescent="0.3">
      <c r="A604" s="19">
        <v>202511</v>
      </c>
      <c r="B604" s="8" t="s">
        <v>7</v>
      </c>
      <c r="C604" s="8" t="s">
        <v>645</v>
      </c>
      <c r="D604" s="8" t="s">
        <v>62</v>
      </c>
      <c r="E604" s="8" t="s">
        <v>62</v>
      </c>
      <c r="F604" s="8" t="s">
        <v>61</v>
      </c>
      <c r="G604" s="8" t="s">
        <v>125</v>
      </c>
      <c r="H604" s="8" t="s">
        <v>719</v>
      </c>
      <c r="I604" s="8" t="s">
        <v>718</v>
      </c>
      <c r="J604" s="8" t="s">
        <v>57</v>
      </c>
      <c r="K604" s="8" t="s">
        <v>56</v>
      </c>
      <c r="L604" s="8" t="s">
        <v>55</v>
      </c>
      <c r="M604" s="18">
        <v>45658</v>
      </c>
      <c r="N604" s="18">
        <v>45901</v>
      </c>
      <c r="O604" s="8" t="s">
        <v>248</v>
      </c>
      <c r="P604" s="8" t="s">
        <v>23</v>
      </c>
      <c r="Q604" s="8" t="s">
        <v>252</v>
      </c>
      <c r="R604" s="8" t="str">
        <f t="shared" si="9"/>
        <v>252383A</v>
      </c>
      <c r="S604" s="8" t="str">
        <f>IFERROR(VLOOKUP(R604,'UNSG Projects'!$C$8:$D$305,2,FALSE),0)</f>
        <v>Regulators - Blanket - King</v>
      </c>
      <c r="T604" s="8" t="s">
        <v>251</v>
      </c>
      <c r="U604" s="11">
        <v>2848.71</v>
      </c>
    </row>
    <row r="605" spans="1:21" ht="20.399999999999999" x14ac:dyDescent="0.3">
      <c r="A605" s="19">
        <v>202511</v>
      </c>
      <c r="B605" s="8" t="s">
        <v>7</v>
      </c>
      <c r="C605" s="8" t="s">
        <v>645</v>
      </c>
      <c r="D605" s="8" t="s">
        <v>62</v>
      </c>
      <c r="E605" s="8" t="s">
        <v>62</v>
      </c>
      <c r="F605" s="8" t="s">
        <v>61</v>
      </c>
      <c r="G605" s="8" t="s">
        <v>125</v>
      </c>
      <c r="H605" s="8" t="s">
        <v>719</v>
      </c>
      <c r="I605" s="8" t="s">
        <v>718</v>
      </c>
      <c r="J605" s="8" t="s">
        <v>57</v>
      </c>
      <c r="K605" s="8" t="s">
        <v>56</v>
      </c>
      <c r="L605" s="8" t="s">
        <v>55</v>
      </c>
      <c r="M605" s="18">
        <v>45658</v>
      </c>
      <c r="N605" s="18">
        <v>45901</v>
      </c>
      <c r="O605" s="8" t="s">
        <v>248</v>
      </c>
      <c r="P605" s="8" t="s">
        <v>23</v>
      </c>
      <c r="Q605" s="8" t="s">
        <v>258</v>
      </c>
      <c r="R605" s="8" t="str">
        <f t="shared" si="9"/>
        <v>253383A</v>
      </c>
      <c r="S605" s="8" t="str">
        <f>IFERROR(VLOOKUP(R605,'UNSG Projects'!$C$8:$D$305,2,FALSE),0)</f>
        <v>Regulators - Blanket - Pres</v>
      </c>
      <c r="T605" s="8" t="s">
        <v>257</v>
      </c>
      <c r="U605" s="11">
        <v>4200</v>
      </c>
    </row>
    <row r="606" spans="1:21" ht="20.399999999999999" x14ac:dyDescent="0.3">
      <c r="A606" s="19">
        <v>202511</v>
      </c>
      <c r="B606" s="8" t="s">
        <v>7</v>
      </c>
      <c r="C606" s="8" t="s">
        <v>645</v>
      </c>
      <c r="D606" s="8" t="s">
        <v>62</v>
      </c>
      <c r="E606" s="8" t="s">
        <v>62</v>
      </c>
      <c r="F606" s="8" t="s">
        <v>61</v>
      </c>
      <c r="G606" s="8" t="s">
        <v>125</v>
      </c>
      <c r="H606" s="8" t="s">
        <v>719</v>
      </c>
      <c r="I606" s="8" t="s">
        <v>718</v>
      </c>
      <c r="J606" s="8" t="s">
        <v>57</v>
      </c>
      <c r="K606" s="8" t="s">
        <v>56</v>
      </c>
      <c r="L606" s="8" t="s">
        <v>55</v>
      </c>
      <c r="M606" s="18">
        <v>45658</v>
      </c>
      <c r="N606" s="18">
        <v>45901</v>
      </c>
      <c r="O606" s="8" t="s">
        <v>248</v>
      </c>
      <c r="P606" s="8" t="s">
        <v>23</v>
      </c>
      <c r="Q606" s="8" t="s">
        <v>256</v>
      </c>
      <c r="R606" s="8" t="str">
        <f t="shared" si="9"/>
        <v>255383A</v>
      </c>
      <c r="S606" s="8" t="str">
        <f>IFERROR(VLOOKUP(R606,'UNSG Projects'!$C$8:$D$305,2,FALSE),0)</f>
        <v>Regulators - Blanket - Verde</v>
      </c>
      <c r="T606" s="8" t="s">
        <v>255</v>
      </c>
      <c r="U606" s="11">
        <v>1039.46</v>
      </c>
    </row>
    <row r="607" spans="1:21" ht="20.399999999999999" x14ac:dyDescent="0.3">
      <c r="A607" s="19">
        <v>202511</v>
      </c>
      <c r="B607" s="8" t="s">
        <v>7</v>
      </c>
      <c r="C607" s="8" t="s">
        <v>645</v>
      </c>
      <c r="D607" s="8" t="s">
        <v>62</v>
      </c>
      <c r="E607" s="8" t="s">
        <v>62</v>
      </c>
      <c r="F607" s="8" t="s">
        <v>61</v>
      </c>
      <c r="G607" s="8" t="s">
        <v>125</v>
      </c>
      <c r="H607" s="8" t="s">
        <v>719</v>
      </c>
      <c r="I607" s="8" t="s">
        <v>718</v>
      </c>
      <c r="J607" s="8" t="s">
        <v>57</v>
      </c>
      <c r="K607" s="8" t="s">
        <v>56</v>
      </c>
      <c r="L607" s="8" t="s">
        <v>55</v>
      </c>
      <c r="M607" s="18">
        <v>45658</v>
      </c>
      <c r="N607" s="18">
        <v>45901</v>
      </c>
      <c r="O607" s="8" t="s">
        <v>248</v>
      </c>
      <c r="P607" s="8" t="s">
        <v>23</v>
      </c>
      <c r="Q607" s="8" t="s">
        <v>250</v>
      </c>
      <c r="R607" s="8" t="str">
        <f t="shared" si="9"/>
        <v>256383A</v>
      </c>
      <c r="S607" s="8" t="str">
        <f>IFERROR(VLOOKUP(R607,'UNSG Projects'!$C$8:$D$305,2,FALSE),0)</f>
        <v>Regulators - Blanket - Nog</v>
      </c>
      <c r="T607" s="8" t="s">
        <v>249</v>
      </c>
      <c r="U607" s="11">
        <v>255.06</v>
      </c>
    </row>
    <row r="608" spans="1:21" ht="20.399999999999999" x14ac:dyDescent="0.3">
      <c r="A608" s="19">
        <v>202512</v>
      </c>
      <c r="B608" s="8" t="s">
        <v>7</v>
      </c>
      <c r="C608" s="8" t="s">
        <v>645</v>
      </c>
      <c r="D608" s="8" t="s">
        <v>62</v>
      </c>
      <c r="E608" s="8" t="s">
        <v>62</v>
      </c>
      <c r="F608" s="8" t="s">
        <v>61</v>
      </c>
      <c r="G608" s="8" t="s">
        <v>125</v>
      </c>
      <c r="H608" s="8" t="s">
        <v>719</v>
      </c>
      <c r="I608" s="8" t="s">
        <v>718</v>
      </c>
      <c r="J608" s="8" t="s">
        <v>57</v>
      </c>
      <c r="K608" s="8" t="s">
        <v>56</v>
      </c>
      <c r="L608" s="8" t="s">
        <v>55</v>
      </c>
      <c r="M608" s="18">
        <v>45658</v>
      </c>
      <c r="N608" s="18">
        <v>45901</v>
      </c>
      <c r="O608" s="8" t="s">
        <v>248</v>
      </c>
      <c r="P608" s="8" t="s">
        <v>23</v>
      </c>
      <c r="Q608" s="8" t="s">
        <v>228</v>
      </c>
      <c r="R608" s="8" t="str">
        <f t="shared" si="9"/>
        <v>251385A</v>
      </c>
      <c r="S608" s="8" t="str">
        <f>IFERROR(VLOOKUP(R608,'UNSG Projects'!$C$8:$D$305,2,FALSE),0)</f>
        <v>Industrial Metering - Flag</v>
      </c>
      <c r="T608" s="8" t="s">
        <v>227</v>
      </c>
      <c r="U608" s="11">
        <v>939.39</v>
      </c>
    </row>
    <row r="609" spans="1:21" ht="20.399999999999999" x14ac:dyDescent="0.3">
      <c r="A609" s="19">
        <v>202512</v>
      </c>
      <c r="B609" s="8" t="s">
        <v>7</v>
      </c>
      <c r="C609" s="8" t="s">
        <v>645</v>
      </c>
      <c r="D609" s="8" t="s">
        <v>62</v>
      </c>
      <c r="E609" s="8" t="s">
        <v>62</v>
      </c>
      <c r="F609" s="8" t="s">
        <v>61</v>
      </c>
      <c r="G609" s="8" t="s">
        <v>125</v>
      </c>
      <c r="H609" s="8" t="s">
        <v>719</v>
      </c>
      <c r="I609" s="8" t="s">
        <v>718</v>
      </c>
      <c r="J609" s="8" t="s">
        <v>57</v>
      </c>
      <c r="K609" s="8" t="s">
        <v>56</v>
      </c>
      <c r="L609" s="8" t="s">
        <v>55</v>
      </c>
      <c r="M609" s="18">
        <v>45658</v>
      </c>
      <c r="N609" s="18">
        <v>45901</v>
      </c>
      <c r="O609" s="8" t="s">
        <v>248</v>
      </c>
      <c r="P609" s="8" t="s">
        <v>23</v>
      </c>
      <c r="Q609" s="8" t="s">
        <v>252</v>
      </c>
      <c r="R609" s="8" t="str">
        <f t="shared" si="9"/>
        <v>252383A</v>
      </c>
      <c r="S609" s="8" t="str">
        <f>IFERROR(VLOOKUP(R609,'UNSG Projects'!$C$8:$D$305,2,FALSE),0)</f>
        <v>Regulators - Blanket - King</v>
      </c>
      <c r="T609" s="8" t="s">
        <v>251</v>
      </c>
      <c r="U609" s="11">
        <v>2598.66</v>
      </c>
    </row>
    <row r="610" spans="1:21" ht="20.399999999999999" x14ac:dyDescent="0.3">
      <c r="A610" s="19">
        <v>202512</v>
      </c>
      <c r="B610" s="8" t="s">
        <v>7</v>
      </c>
      <c r="C610" s="8" t="s">
        <v>645</v>
      </c>
      <c r="D610" s="8" t="s">
        <v>62</v>
      </c>
      <c r="E610" s="8" t="s">
        <v>62</v>
      </c>
      <c r="F610" s="8" t="s">
        <v>61</v>
      </c>
      <c r="G610" s="8" t="s">
        <v>125</v>
      </c>
      <c r="H610" s="8" t="s">
        <v>719</v>
      </c>
      <c r="I610" s="8" t="s">
        <v>718</v>
      </c>
      <c r="J610" s="8" t="s">
        <v>57</v>
      </c>
      <c r="K610" s="8" t="s">
        <v>56</v>
      </c>
      <c r="L610" s="8" t="s">
        <v>55</v>
      </c>
      <c r="M610" s="18">
        <v>45658</v>
      </c>
      <c r="N610" s="18">
        <v>45901</v>
      </c>
      <c r="O610" s="8" t="s">
        <v>248</v>
      </c>
      <c r="P610" s="8" t="s">
        <v>23</v>
      </c>
      <c r="Q610" s="8" t="s">
        <v>258</v>
      </c>
      <c r="R610" s="8" t="str">
        <f t="shared" si="9"/>
        <v>253383A</v>
      </c>
      <c r="S610" s="8" t="str">
        <f>IFERROR(VLOOKUP(R610,'UNSG Projects'!$C$8:$D$305,2,FALSE),0)</f>
        <v>Regulators - Blanket - Pres</v>
      </c>
      <c r="T610" s="8" t="s">
        <v>257</v>
      </c>
      <c r="U610" s="11">
        <v>8543.0499999999993</v>
      </c>
    </row>
    <row r="611" spans="1:21" ht="20.399999999999999" x14ac:dyDescent="0.3">
      <c r="A611" s="19">
        <v>202512</v>
      </c>
      <c r="B611" s="8" t="s">
        <v>7</v>
      </c>
      <c r="C611" s="8" t="s">
        <v>645</v>
      </c>
      <c r="D611" s="8" t="s">
        <v>62</v>
      </c>
      <c r="E611" s="8" t="s">
        <v>62</v>
      </c>
      <c r="F611" s="8" t="s">
        <v>61</v>
      </c>
      <c r="G611" s="8" t="s">
        <v>125</v>
      </c>
      <c r="H611" s="8" t="s">
        <v>719</v>
      </c>
      <c r="I611" s="8" t="s">
        <v>718</v>
      </c>
      <c r="J611" s="8" t="s">
        <v>57</v>
      </c>
      <c r="K611" s="8" t="s">
        <v>56</v>
      </c>
      <c r="L611" s="8" t="s">
        <v>55</v>
      </c>
      <c r="M611" s="18">
        <v>45658</v>
      </c>
      <c r="N611" s="18">
        <v>45901</v>
      </c>
      <c r="O611" s="8" t="s">
        <v>248</v>
      </c>
      <c r="P611" s="8" t="s">
        <v>23</v>
      </c>
      <c r="Q611" s="8" t="s">
        <v>256</v>
      </c>
      <c r="R611" s="8" t="str">
        <f t="shared" si="9"/>
        <v>255383A</v>
      </c>
      <c r="S611" s="8" t="str">
        <f>IFERROR(VLOOKUP(R611,'UNSG Projects'!$C$8:$D$305,2,FALSE),0)</f>
        <v>Regulators - Blanket - Verde</v>
      </c>
      <c r="T611" s="8" t="s">
        <v>255</v>
      </c>
      <c r="U611" s="11">
        <v>603.97</v>
      </c>
    </row>
    <row r="612" spans="1:21" ht="20.399999999999999" x14ac:dyDescent="0.3">
      <c r="A612" s="19">
        <v>202512</v>
      </c>
      <c r="B612" s="8" t="s">
        <v>7</v>
      </c>
      <c r="C612" s="8" t="s">
        <v>645</v>
      </c>
      <c r="D612" s="8" t="s">
        <v>62</v>
      </c>
      <c r="E612" s="8" t="s">
        <v>62</v>
      </c>
      <c r="F612" s="8" t="s">
        <v>61</v>
      </c>
      <c r="G612" s="8" t="s">
        <v>125</v>
      </c>
      <c r="H612" s="8" t="s">
        <v>719</v>
      </c>
      <c r="I612" s="8" t="s">
        <v>718</v>
      </c>
      <c r="J612" s="8" t="s">
        <v>57</v>
      </c>
      <c r="K612" s="8" t="s">
        <v>56</v>
      </c>
      <c r="L612" s="8" t="s">
        <v>55</v>
      </c>
      <c r="M612" s="18">
        <v>45658</v>
      </c>
      <c r="N612" s="18">
        <v>45901</v>
      </c>
      <c r="O612" s="8" t="s">
        <v>248</v>
      </c>
      <c r="P612" s="8" t="s">
        <v>23</v>
      </c>
      <c r="Q612" s="8" t="s">
        <v>250</v>
      </c>
      <c r="R612" s="8" t="str">
        <f t="shared" si="9"/>
        <v>256383A</v>
      </c>
      <c r="S612" s="8" t="str">
        <f>IFERROR(VLOOKUP(R612,'UNSG Projects'!$C$8:$D$305,2,FALSE),0)</f>
        <v>Regulators - Blanket - Nog</v>
      </c>
      <c r="T612" s="8" t="s">
        <v>249</v>
      </c>
      <c r="U612" s="11">
        <v>85.43</v>
      </c>
    </row>
    <row r="613" spans="1:21" ht="20.399999999999999" x14ac:dyDescent="0.3">
      <c r="A613" s="19">
        <v>202512</v>
      </c>
      <c r="B613" s="8" t="s">
        <v>7</v>
      </c>
      <c r="C613" s="8" t="s">
        <v>645</v>
      </c>
      <c r="D613" s="8" t="s">
        <v>62</v>
      </c>
      <c r="E613" s="8" t="s">
        <v>62</v>
      </c>
      <c r="F613" s="8" t="s">
        <v>61</v>
      </c>
      <c r="G613" s="8" t="s">
        <v>125</v>
      </c>
      <c r="H613" s="8" t="s">
        <v>719</v>
      </c>
      <c r="I613" s="8" t="s">
        <v>718</v>
      </c>
      <c r="J613" s="8" t="s">
        <v>57</v>
      </c>
      <c r="K613" s="8" t="s">
        <v>56</v>
      </c>
      <c r="L613" s="8" t="s">
        <v>55</v>
      </c>
      <c r="M613" s="18">
        <v>45658</v>
      </c>
      <c r="N613" s="18">
        <v>45901</v>
      </c>
      <c r="O613" s="8" t="s">
        <v>248</v>
      </c>
      <c r="P613" s="8" t="s">
        <v>23</v>
      </c>
      <c r="Q613" s="8" t="s">
        <v>247</v>
      </c>
      <c r="R613" s="8" t="str">
        <f t="shared" si="9"/>
        <v>257383A</v>
      </c>
      <c r="S613" s="8" t="str">
        <f>IFERROR(VLOOKUP(R613,'UNSG Projects'!$C$8:$D$305,2,FALSE),0)</f>
        <v>Regulators - Blanket - SL</v>
      </c>
      <c r="T613" s="8" t="s">
        <v>246</v>
      </c>
      <c r="U613" s="11">
        <v>1685.54</v>
      </c>
    </row>
    <row r="614" spans="1:21" ht="20.399999999999999" x14ac:dyDescent="0.3">
      <c r="A614" s="19">
        <v>202601</v>
      </c>
      <c r="B614" s="8" t="s">
        <v>7</v>
      </c>
      <c r="C614" s="8" t="s">
        <v>645</v>
      </c>
      <c r="D614" s="8" t="s">
        <v>62</v>
      </c>
      <c r="E614" s="8" t="s">
        <v>62</v>
      </c>
      <c r="F614" s="8" t="s">
        <v>61</v>
      </c>
      <c r="G614" s="8" t="s">
        <v>125</v>
      </c>
      <c r="H614" s="8" t="s">
        <v>719</v>
      </c>
      <c r="I614" s="8" t="s">
        <v>718</v>
      </c>
      <c r="J614" s="8" t="s">
        <v>57</v>
      </c>
      <c r="K614" s="8" t="s">
        <v>56</v>
      </c>
      <c r="L614" s="8" t="s">
        <v>55</v>
      </c>
      <c r="M614" s="18">
        <v>46023</v>
      </c>
      <c r="N614" s="18">
        <v>46023</v>
      </c>
      <c r="O614" s="8" t="s">
        <v>248</v>
      </c>
      <c r="P614" s="8" t="s">
        <v>23</v>
      </c>
      <c r="Q614" s="8" t="s">
        <v>254</v>
      </c>
      <c r="R614" s="8" t="str">
        <f t="shared" si="9"/>
        <v>251383A</v>
      </c>
      <c r="S614" s="8" t="str">
        <f>IFERROR(VLOOKUP(R614,'UNSG Projects'!$C$8:$D$305,2,FALSE),0)</f>
        <v>Regulators - Blanket - Flag</v>
      </c>
      <c r="T614" s="8" t="s">
        <v>253</v>
      </c>
      <c r="U614" s="11">
        <v>7133.94</v>
      </c>
    </row>
    <row r="615" spans="1:21" ht="20.399999999999999" x14ac:dyDescent="0.3">
      <c r="A615" s="19">
        <v>202601</v>
      </c>
      <c r="B615" s="8" t="s">
        <v>7</v>
      </c>
      <c r="C615" s="8" t="s">
        <v>645</v>
      </c>
      <c r="D615" s="8" t="s">
        <v>62</v>
      </c>
      <c r="E615" s="8" t="s">
        <v>62</v>
      </c>
      <c r="F615" s="8" t="s">
        <v>61</v>
      </c>
      <c r="G615" s="8" t="s">
        <v>125</v>
      </c>
      <c r="H615" s="8" t="s">
        <v>719</v>
      </c>
      <c r="I615" s="8" t="s">
        <v>718</v>
      </c>
      <c r="J615" s="8" t="s">
        <v>57</v>
      </c>
      <c r="K615" s="8" t="s">
        <v>56</v>
      </c>
      <c r="L615" s="8" t="s">
        <v>55</v>
      </c>
      <c r="M615" s="18">
        <v>46023</v>
      </c>
      <c r="N615" s="18">
        <v>46023</v>
      </c>
      <c r="O615" s="8" t="s">
        <v>248</v>
      </c>
      <c r="P615" s="8" t="s">
        <v>23</v>
      </c>
      <c r="Q615" s="8" t="s">
        <v>252</v>
      </c>
      <c r="R615" s="8" t="str">
        <f t="shared" si="9"/>
        <v>252383A</v>
      </c>
      <c r="S615" s="8" t="str">
        <f>IFERROR(VLOOKUP(R615,'UNSG Projects'!$C$8:$D$305,2,FALSE),0)</f>
        <v>Regulators - Blanket - King</v>
      </c>
      <c r="T615" s="8" t="s">
        <v>251</v>
      </c>
      <c r="U615" s="11">
        <v>4685.54</v>
      </c>
    </row>
    <row r="616" spans="1:21" ht="20.399999999999999" x14ac:dyDescent="0.3">
      <c r="A616" s="19">
        <v>202601</v>
      </c>
      <c r="B616" s="8" t="s">
        <v>7</v>
      </c>
      <c r="C616" s="8" t="s">
        <v>645</v>
      </c>
      <c r="D616" s="8" t="s">
        <v>62</v>
      </c>
      <c r="E616" s="8" t="s">
        <v>62</v>
      </c>
      <c r="F616" s="8" t="s">
        <v>61</v>
      </c>
      <c r="G616" s="8" t="s">
        <v>125</v>
      </c>
      <c r="H616" s="8" t="s">
        <v>719</v>
      </c>
      <c r="I616" s="8" t="s">
        <v>718</v>
      </c>
      <c r="J616" s="8" t="s">
        <v>57</v>
      </c>
      <c r="K616" s="8" t="s">
        <v>56</v>
      </c>
      <c r="L616" s="8" t="s">
        <v>55</v>
      </c>
      <c r="M616" s="18">
        <v>46023</v>
      </c>
      <c r="N616" s="18">
        <v>46023</v>
      </c>
      <c r="O616" s="8" t="s">
        <v>248</v>
      </c>
      <c r="P616" s="8" t="s">
        <v>23</v>
      </c>
      <c r="Q616" s="8" t="s">
        <v>258</v>
      </c>
      <c r="R616" s="8" t="str">
        <f t="shared" si="9"/>
        <v>253383A</v>
      </c>
      <c r="S616" s="8" t="str">
        <f>IFERROR(VLOOKUP(R616,'UNSG Projects'!$C$8:$D$305,2,FALSE),0)</f>
        <v>Regulators - Blanket - Pres</v>
      </c>
      <c r="T616" s="8" t="s">
        <v>257</v>
      </c>
      <c r="U616" s="11">
        <v>1127.3699999999999</v>
      </c>
    </row>
    <row r="617" spans="1:21" ht="20.399999999999999" x14ac:dyDescent="0.3">
      <c r="A617" s="19">
        <v>202601</v>
      </c>
      <c r="B617" s="8" t="s">
        <v>7</v>
      </c>
      <c r="C617" s="8" t="s">
        <v>645</v>
      </c>
      <c r="D617" s="8" t="s">
        <v>62</v>
      </c>
      <c r="E617" s="8" t="s">
        <v>62</v>
      </c>
      <c r="F617" s="8" t="s">
        <v>61</v>
      </c>
      <c r="G617" s="8" t="s">
        <v>125</v>
      </c>
      <c r="H617" s="8" t="s">
        <v>719</v>
      </c>
      <c r="I617" s="8" t="s">
        <v>718</v>
      </c>
      <c r="J617" s="8" t="s">
        <v>57</v>
      </c>
      <c r="K617" s="8" t="s">
        <v>56</v>
      </c>
      <c r="L617" s="8" t="s">
        <v>55</v>
      </c>
      <c r="M617" s="18">
        <v>46023</v>
      </c>
      <c r="N617" s="18">
        <v>46023</v>
      </c>
      <c r="O617" s="8" t="s">
        <v>248</v>
      </c>
      <c r="P617" s="8" t="s">
        <v>23</v>
      </c>
      <c r="Q617" s="8" t="s">
        <v>256</v>
      </c>
      <c r="R617" s="8" t="str">
        <f t="shared" si="9"/>
        <v>255383A</v>
      </c>
      <c r="S617" s="8" t="str">
        <f>IFERROR(VLOOKUP(R617,'UNSG Projects'!$C$8:$D$305,2,FALSE),0)</f>
        <v>Regulators - Blanket - Verde</v>
      </c>
      <c r="T617" s="8" t="s">
        <v>255</v>
      </c>
      <c r="U617" s="11">
        <v>589.99</v>
      </c>
    </row>
    <row r="618" spans="1:21" ht="20.399999999999999" x14ac:dyDescent="0.3">
      <c r="A618" s="19">
        <v>202601</v>
      </c>
      <c r="B618" s="8" t="s">
        <v>7</v>
      </c>
      <c r="C618" s="8" t="s">
        <v>645</v>
      </c>
      <c r="D618" s="8" t="s">
        <v>62</v>
      </c>
      <c r="E618" s="8" t="s">
        <v>62</v>
      </c>
      <c r="F618" s="8" t="s">
        <v>61</v>
      </c>
      <c r="G618" s="8" t="s">
        <v>125</v>
      </c>
      <c r="H618" s="8" t="s">
        <v>719</v>
      </c>
      <c r="I618" s="8" t="s">
        <v>718</v>
      </c>
      <c r="J618" s="8" t="s">
        <v>57</v>
      </c>
      <c r="K618" s="8" t="s">
        <v>56</v>
      </c>
      <c r="L618" s="8" t="s">
        <v>55</v>
      </c>
      <c r="M618" s="18">
        <v>46023</v>
      </c>
      <c r="N618" s="18">
        <v>46023</v>
      </c>
      <c r="O618" s="8" t="s">
        <v>248</v>
      </c>
      <c r="P618" s="8" t="s">
        <v>23</v>
      </c>
      <c r="Q618" s="8" t="s">
        <v>250</v>
      </c>
      <c r="R618" s="8" t="str">
        <f t="shared" si="9"/>
        <v>256383A</v>
      </c>
      <c r="S618" s="8" t="str">
        <f>IFERROR(VLOOKUP(R618,'UNSG Projects'!$C$8:$D$305,2,FALSE),0)</f>
        <v>Regulators - Blanket - Nog</v>
      </c>
      <c r="T618" s="8" t="s">
        <v>249</v>
      </c>
      <c r="U618" s="11">
        <v>195.01</v>
      </c>
    </row>
    <row r="619" spans="1:21" ht="20.399999999999999" x14ac:dyDescent="0.3">
      <c r="A619" s="19">
        <v>202601</v>
      </c>
      <c r="B619" s="8" t="s">
        <v>7</v>
      </c>
      <c r="C619" s="8" t="s">
        <v>645</v>
      </c>
      <c r="D619" s="8" t="s">
        <v>62</v>
      </c>
      <c r="E619" s="8" t="s">
        <v>62</v>
      </c>
      <c r="F619" s="8" t="s">
        <v>61</v>
      </c>
      <c r="G619" s="8" t="s">
        <v>125</v>
      </c>
      <c r="H619" s="8" t="s">
        <v>719</v>
      </c>
      <c r="I619" s="8" t="s">
        <v>718</v>
      </c>
      <c r="J619" s="8" t="s">
        <v>57</v>
      </c>
      <c r="K619" s="8" t="s">
        <v>56</v>
      </c>
      <c r="L619" s="8" t="s">
        <v>55</v>
      </c>
      <c r="M619" s="18">
        <v>46023</v>
      </c>
      <c r="N619" s="18">
        <v>46023</v>
      </c>
      <c r="O619" s="8" t="s">
        <v>248</v>
      </c>
      <c r="P619" s="8" t="s">
        <v>23</v>
      </c>
      <c r="Q619" s="8" t="s">
        <v>247</v>
      </c>
      <c r="R619" s="8" t="str">
        <f t="shared" si="9"/>
        <v>257383A</v>
      </c>
      <c r="S619" s="8" t="str">
        <f>IFERROR(VLOOKUP(R619,'UNSG Projects'!$C$8:$D$305,2,FALSE),0)</f>
        <v>Regulators - Blanket - SL</v>
      </c>
      <c r="T619" s="8" t="s">
        <v>246</v>
      </c>
      <c r="U619" s="11">
        <v>3061.98</v>
      </c>
    </row>
    <row r="620" spans="1:21" ht="20.399999999999999" x14ac:dyDescent="0.3">
      <c r="A620" s="19">
        <v>202602</v>
      </c>
      <c r="B620" s="8" t="s">
        <v>7</v>
      </c>
      <c r="C620" s="8" t="s">
        <v>645</v>
      </c>
      <c r="D620" s="8" t="s">
        <v>62</v>
      </c>
      <c r="E620" s="8" t="s">
        <v>62</v>
      </c>
      <c r="F620" s="8" t="s">
        <v>61</v>
      </c>
      <c r="G620" s="8" t="s">
        <v>125</v>
      </c>
      <c r="H620" s="8" t="s">
        <v>719</v>
      </c>
      <c r="I620" s="8" t="s">
        <v>718</v>
      </c>
      <c r="J620" s="8" t="s">
        <v>57</v>
      </c>
      <c r="K620" s="8" t="s">
        <v>56</v>
      </c>
      <c r="L620" s="8" t="s">
        <v>55</v>
      </c>
      <c r="M620" s="18">
        <v>46023</v>
      </c>
      <c r="N620" s="18">
        <v>46054</v>
      </c>
      <c r="O620" s="8" t="s">
        <v>248</v>
      </c>
      <c r="P620" s="8" t="s">
        <v>23</v>
      </c>
      <c r="Q620" s="8" t="s">
        <v>254</v>
      </c>
      <c r="R620" s="8" t="str">
        <f t="shared" si="9"/>
        <v>251383A</v>
      </c>
      <c r="S620" s="8" t="str">
        <f>IFERROR(VLOOKUP(R620,'UNSG Projects'!$C$8:$D$305,2,FALSE),0)</f>
        <v>Regulators - Blanket - Flag</v>
      </c>
      <c r="T620" s="8" t="s">
        <v>253</v>
      </c>
      <c r="U620" s="11">
        <v>142.56</v>
      </c>
    </row>
    <row r="621" spans="1:21" ht="20.399999999999999" x14ac:dyDescent="0.3">
      <c r="A621" s="19">
        <v>202602</v>
      </c>
      <c r="B621" s="8" t="s">
        <v>7</v>
      </c>
      <c r="C621" s="8" t="s">
        <v>645</v>
      </c>
      <c r="D621" s="8" t="s">
        <v>62</v>
      </c>
      <c r="E621" s="8" t="s">
        <v>62</v>
      </c>
      <c r="F621" s="8" t="s">
        <v>61</v>
      </c>
      <c r="G621" s="8" t="s">
        <v>125</v>
      </c>
      <c r="H621" s="8" t="s">
        <v>719</v>
      </c>
      <c r="I621" s="8" t="s">
        <v>718</v>
      </c>
      <c r="J621" s="8" t="s">
        <v>57</v>
      </c>
      <c r="K621" s="8" t="s">
        <v>56</v>
      </c>
      <c r="L621" s="8" t="s">
        <v>55</v>
      </c>
      <c r="M621" s="18">
        <v>46023</v>
      </c>
      <c r="N621" s="18">
        <v>46054</v>
      </c>
      <c r="O621" s="8" t="s">
        <v>248</v>
      </c>
      <c r="P621" s="8" t="s">
        <v>23</v>
      </c>
      <c r="Q621" s="8" t="s">
        <v>252</v>
      </c>
      <c r="R621" s="8" t="str">
        <f t="shared" si="9"/>
        <v>252383A</v>
      </c>
      <c r="S621" s="8" t="str">
        <f>IFERROR(VLOOKUP(R621,'UNSG Projects'!$C$8:$D$305,2,FALSE),0)</f>
        <v>Regulators - Blanket - King</v>
      </c>
      <c r="T621" s="8" t="s">
        <v>251</v>
      </c>
      <c r="U621" s="11">
        <v>2022.18</v>
      </c>
    </row>
    <row r="622" spans="1:21" ht="20.399999999999999" x14ac:dyDescent="0.3">
      <c r="A622" s="19">
        <v>202602</v>
      </c>
      <c r="B622" s="8" t="s">
        <v>7</v>
      </c>
      <c r="C622" s="8" t="s">
        <v>645</v>
      </c>
      <c r="D622" s="8" t="s">
        <v>62</v>
      </c>
      <c r="E622" s="8" t="s">
        <v>62</v>
      </c>
      <c r="F622" s="8" t="s">
        <v>61</v>
      </c>
      <c r="G622" s="8" t="s">
        <v>125</v>
      </c>
      <c r="H622" s="8" t="s">
        <v>719</v>
      </c>
      <c r="I622" s="8" t="s">
        <v>718</v>
      </c>
      <c r="J622" s="8" t="s">
        <v>57</v>
      </c>
      <c r="K622" s="8" t="s">
        <v>56</v>
      </c>
      <c r="L622" s="8" t="s">
        <v>55</v>
      </c>
      <c r="M622" s="18">
        <v>46023</v>
      </c>
      <c r="N622" s="18">
        <v>46054</v>
      </c>
      <c r="O622" s="8" t="s">
        <v>248</v>
      </c>
      <c r="P622" s="8" t="s">
        <v>23</v>
      </c>
      <c r="Q622" s="8" t="s">
        <v>258</v>
      </c>
      <c r="R622" s="8" t="str">
        <f t="shared" si="9"/>
        <v>253383A</v>
      </c>
      <c r="S622" s="8" t="str">
        <f>IFERROR(VLOOKUP(R622,'UNSG Projects'!$C$8:$D$305,2,FALSE),0)</f>
        <v>Regulators - Blanket - Pres</v>
      </c>
      <c r="T622" s="8" t="s">
        <v>257</v>
      </c>
      <c r="U622" s="11">
        <v>9408.81</v>
      </c>
    </row>
    <row r="623" spans="1:21" ht="20.399999999999999" x14ac:dyDescent="0.3">
      <c r="A623" s="19">
        <v>202602</v>
      </c>
      <c r="B623" s="8" t="s">
        <v>7</v>
      </c>
      <c r="C623" s="8" t="s">
        <v>645</v>
      </c>
      <c r="D623" s="8" t="s">
        <v>62</v>
      </c>
      <c r="E623" s="8" t="s">
        <v>62</v>
      </c>
      <c r="F623" s="8" t="s">
        <v>61</v>
      </c>
      <c r="G623" s="8" t="s">
        <v>125</v>
      </c>
      <c r="H623" s="8" t="s">
        <v>719</v>
      </c>
      <c r="I623" s="8" t="s">
        <v>718</v>
      </c>
      <c r="J623" s="8" t="s">
        <v>57</v>
      </c>
      <c r="K623" s="8" t="s">
        <v>56</v>
      </c>
      <c r="L623" s="8" t="s">
        <v>55</v>
      </c>
      <c r="M623" s="18">
        <v>46023</v>
      </c>
      <c r="N623" s="18">
        <v>46054</v>
      </c>
      <c r="O623" s="8" t="s">
        <v>248</v>
      </c>
      <c r="P623" s="8" t="s">
        <v>23</v>
      </c>
      <c r="Q623" s="8" t="s">
        <v>256</v>
      </c>
      <c r="R623" s="8" t="str">
        <f t="shared" si="9"/>
        <v>255383A</v>
      </c>
      <c r="S623" s="8" t="str">
        <f>IFERROR(VLOOKUP(R623,'UNSG Projects'!$C$8:$D$305,2,FALSE),0)</f>
        <v>Regulators - Blanket - Verde</v>
      </c>
      <c r="T623" s="8" t="s">
        <v>255</v>
      </c>
      <c r="U623" s="11">
        <v>2549.64</v>
      </c>
    </row>
    <row r="624" spans="1:21" ht="20.399999999999999" x14ac:dyDescent="0.3">
      <c r="A624" s="19">
        <v>202602</v>
      </c>
      <c r="B624" s="8" t="s">
        <v>7</v>
      </c>
      <c r="C624" s="8" t="s">
        <v>645</v>
      </c>
      <c r="D624" s="8" t="s">
        <v>62</v>
      </c>
      <c r="E624" s="8" t="s">
        <v>62</v>
      </c>
      <c r="F624" s="8" t="s">
        <v>61</v>
      </c>
      <c r="G624" s="8" t="s">
        <v>125</v>
      </c>
      <c r="H624" s="8" t="s">
        <v>719</v>
      </c>
      <c r="I624" s="8" t="s">
        <v>718</v>
      </c>
      <c r="J624" s="8" t="s">
        <v>57</v>
      </c>
      <c r="K624" s="8" t="s">
        <v>56</v>
      </c>
      <c r="L624" s="8" t="s">
        <v>55</v>
      </c>
      <c r="M624" s="18">
        <v>46023</v>
      </c>
      <c r="N624" s="18">
        <v>46054</v>
      </c>
      <c r="O624" s="8" t="s">
        <v>248</v>
      </c>
      <c r="P624" s="8" t="s">
        <v>23</v>
      </c>
      <c r="Q624" s="8" t="s">
        <v>250</v>
      </c>
      <c r="R624" s="8" t="str">
        <f t="shared" si="9"/>
        <v>256383A</v>
      </c>
      <c r="S624" s="8" t="str">
        <f>IFERROR(VLOOKUP(R624,'UNSG Projects'!$C$8:$D$305,2,FALSE),0)</f>
        <v>Regulators - Blanket - Nog</v>
      </c>
      <c r="T624" s="8" t="s">
        <v>249</v>
      </c>
      <c r="U624" s="11">
        <v>98.32</v>
      </c>
    </row>
    <row r="625" spans="1:21" ht="20.399999999999999" x14ac:dyDescent="0.3">
      <c r="A625" s="19">
        <v>202603</v>
      </c>
      <c r="B625" s="8" t="s">
        <v>7</v>
      </c>
      <c r="C625" s="8" t="s">
        <v>645</v>
      </c>
      <c r="D625" s="8" t="s">
        <v>62</v>
      </c>
      <c r="E625" s="8" t="s">
        <v>62</v>
      </c>
      <c r="F625" s="8" t="s">
        <v>61</v>
      </c>
      <c r="G625" s="8" t="s">
        <v>125</v>
      </c>
      <c r="H625" s="8" t="s">
        <v>719</v>
      </c>
      <c r="I625" s="8" t="s">
        <v>718</v>
      </c>
      <c r="J625" s="8" t="s">
        <v>57</v>
      </c>
      <c r="K625" s="8" t="s">
        <v>56</v>
      </c>
      <c r="L625" s="8" t="s">
        <v>55</v>
      </c>
      <c r="M625" s="18">
        <v>46023</v>
      </c>
      <c r="N625" s="18">
        <v>46082</v>
      </c>
      <c r="O625" s="8" t="s">
        <v>248</v>
      </c>
      <c r="P625" s="8" t="s">
        <v>23</v>
      </c>
      <c r="Q625" s="8" t="s">
        <v>254</v>
      </c>
      <c r="R625" s="8" t="str">
        <f t="shared" si="9"/>
        <v>251383A</v>
      </c>
      <c r="S625" s="8" t="str">
        <f>IFERROR(VLOOKUP(R625,'UNSG Projects'!$C$8:$D$305,2,FALSE),0)</f>
        <v>Regulators - Blanket - Flag</v>
      </c>
      <c r="T625" s="8" t="s">
        <v>253</v>
      </c>
      <c r="U625" s="11">
        <v>2064.9699999999998</v>
      </c>
    </row>
    <row r="626" spans="1:21" ht="20.399999999999999" x14ac:dyDescent="0.3">
      <c r="A626" s="19">
        <v>202603</v>
      </c>
      <c r="B626" s="8" t="s">
        <v>7</v>
      </c>
      <c r="C626" s="8" t="s">
        <v>645</v>
      </c>
      <c r="D626" s="8" t="s">
        <v>62</v>
      </c>
      <c r="E626" s="8" t="s">
        <v>62</v>
      </c>
      <c r="F626" s="8" t="s">
        <v>61</v>
      </c>
      <c r="G626" s="8" t="s">
        <v>125</v>
      </c>
      <c r="H626" s="8" t="s">
        <v>719</v>
      </c>
      <c r="I626" s="8" t="s">
        <v>718</v>
      </c>
      <c r="J626" s="8" t="s">
        <v>57</v>
      </c>
      <c r="K626" s="8" t="s">
        <v>56</v>
      </c>
      <c r="L626" s="8" t="s">
        <v>55</v>
      </c>
      <c r="M626" s="18">
        <v>46023</v>
      </c>
      <c r="N626" s="18">
        <v>46082</v>
      </c>
      <c r="O626" s="8" t="s">
        <v>248</v>
      </c>
      <c r="P626" s="8" t="s">
        <v>23</v>
      </c>
      <c r="Q626" s="8" t="s">
        <v>252</v>
      </c>
      <c r="R626" s="8" t="str">
        <f t="shared" si="9"/>
        <v>252383A</v>
      </c>
      <c r="S626" s="8" t="str">
        <f>IFERROR(VLOOKUP(R626,'UNSG Projects'!$C$8:$D$305,2,FALSE),0)</f>
        <v>Regulators - Blanket - King</v>
      </c>
      <c r="T626" s="8" t="s">
        <v>251</v>
      </c>
      <c r="U626" s="11">
        <v>4326.5600000000004</v>
      </c>
    </row>
    <row r="627" spans="1:21" ht="20.399999999999999" x14ac:dyDescent="0.3">
      <c r="A627" s="19">
        <v>202603</v>
      </c>
      <c r="B627" s="8" t="s">
        <v>7</v>
      </c>
      <c r="C627" s="8" t="s">
        <v>645</v>
      </c>
      <c r="D627" s="8" t="s">
        <v>62</v>
      </c>
      <c r="E627" s="8" t="s">
        <v>62</v>
      </c>
      <c r="F627" s="8" t="s">
        <v>61</v>
      </c>
      <c r="G627" s="8" t="s">
        <v>125</v>
      </c>
      <c r="H627" s="8" t="s">
        <v>719</v>
      </c>
      <c r="I627" s="8" t="s">
        <v>718</v>
      </c>
      <c r="J627" s="8" t="s">
        <v>57</v>
      </c>
      <c r="K627" s="8" t="s">
        <v>56</v>
      </c>
      <c r="L627" s="8" t="s">
        <v>55</v>
      </c>
      <c r="M627" s="18">
        <v>46023</v>
      </c>
      <c r="N627" s="18">
        <v>46082</v>
      </c>
      <c r="O627" s="8" t="s">
        <v>248</v>
      </c>
      <c r="P627" s="8" t="s">
        <v>23</v>
      </c>
      <c r="Q627" s="8" t="s">
        <v>258</v>
      </c>
      <c r="R627" s="8" t="str">
        <f t="shared" si="9"/>
        <v>253383A</v>
      </c>
      <c r="S627" s="8" t="str">
        <f>IFERROR(VLOOKUP(R627,'UNSG Projects'!$C$8:$D$305,2,FALSE),0)</f>
        <v>Regulators - Blanket - Pres</v>
      </c>
      <c r="T627" s="8" t="s">
        <v>257</v>
      </c>
      <c r="U627" s="11">
        <v>1257.3499999999999</v>
      </c>
    </row>
    <row r="628" spans="1:21" ht="20.399999999999999" x14ac:dyDescent="0.3">
      <c r="A628" s="19">
        <v>202603</v>
      </c>
      <c r="B628" s="8" t="s">
        <v>7</v>
      </c>
      <c r="C628" s="8" t="s">
        <v>645</v>
      </c>
      <c r="D628" s="8" t="s">
        <v>62</v>
      </c>
      <c r="E628" s="8" t="s">
        <v>62</v>
      </c>
      <c r="F628" s="8" t="s">
        <v>61</v>
      </c>
      <c r="G628" s="8" t="s">
        <v>125</v>
      </c>
      <c r="H628" s="8" t="s">
        <v>719</v>
      </c>
      <c r="I628" s="8" t="s">
        <v>718</v>
      </c>
      <c r="J628" s="8" t="s">
        <v>57</v>
      </c>
      <c r="K628" s="8" t="s">
        <v>56</v>
      </c>
      <c r="L628" s="8" t="s">
        <v>55</v>
      </c>
      <c r="M628" s="18">
        <v>46023</v>
      </c>
      <c r="N628" s="18">
        <v>46082</v>
      </c>
      <c r="O628" s="8" t="s">
        <v>248</v>
      </c>
      <c r="P628" s="8" t="s">
        <v>23</v>
      </c>
      <c r="Q628" s="8" t="s">
        <v>256</v>
      </c>
      <c r="R628" s="8" t="str">
        <f t="shared" si="9"/>
        <v>255383A</v>
      </c>
      <c r="S628" s="8" t="str">
        <f>IFERROR(VLOOKUP(R628,'UNSG Projects'!$C$8:$D$305,2,FALSE),0)</f>
        <v>Regulators - Blanket - Verde</v>
      </c>
      <c r="T628" s="8" t="s">
        <v>255</v>
      </c>
      <c r="U628" s="11">
        <v>955.86</v>
      </c>
    </row>
    <row r="629" spans="1:21" ht="20.399999999999999" x14ac:dyDescent="0.3">
      <c r="A629" s="19">
        <v>202603</v>
      </c>
      <c r="B629" s="8" t="s">
        <v>7</v>
      </c>
      <c r="C629" s="8" t="s">
        <v>645</v>
      </c>
      <c r="D629" s="8" t="s">
        <v>62</v>
      </c>
      <c r="E629" s="8" t="s">
        <v>62</v>
      </c>
      <c r="F629" s="8" t="s">
        <v>61</v>
      </c>
      <c r="G629" s="8" t="s">
        <v>125</v>
      </c>
      <c r="H629" s="8" t="s">
        <v>719</v>
      </c>
      <c r="I629" s="8" t="s">
        <v>718</v>
      </c>
      <c r="J629" s="8" t="s">
        <v>57</v>
      </c>
      <c r="K629" s="8" t="s">
        <v>56</v>
      </c>
      <c r="L629" s="8" t="s">
        <v>55</v>
      </c>
      <c r="M629" s="18">
        <v>46023</v>
      </c>
      <c r="N629" s="18">
        <v>46082</v>
      </c>
      <c r="O629" s="8" t="s">
        <v>248</v>
      </c>
      <c r="P629" s="8" t="s">
        <v>23</v>
      </c>
      <c r="Q629" s="8" t="s">
        <v>250</v>
      </c>
      <c r="R629" s="8" t="str">
        <f t="shared" si="9"/>
        <v>256383A</v>
      </c>
      <c r="S629" s="8" t="str">
        <f>IFERROR(VLOOKUP(R629,'UNSG Projects'!$C$8:$D$305,2,FALSE),0)</f>
        <v>Regulators - Blanket - Nog</v>
      </c>
      <c r="T629" s="8" t="s">
        <v>249</v>
      </c>
      <c r="U629" s="11">
        <v>629.27</v>
      </c>
    </row>
    <row r="630" spans="1:21" ht="20.399999999999999" x14ac:dyDescent="0.3">
      <c r="A630" s="19">
        <v>202603</v>
      </c>
      <c r="B630" s="8" t="s">
        <v>7</v>
      </c>
      <c r="C630" s="8" t="s">
        <v>645</v>
      </c>
      <c r="D630" s="8" t="s">
        <v>62</v>
      </c>
      <c r="E630" s="8" t="s">
        <v>62</v>
      </c>
      <c r="F630" s="8" t="s">
        <v>61</v>
      </c>
      <c r="G630" s="8" t="s">
        <v>125</v>
      </c>
      <c r="H630" s="8" t="s">
        <v>719</v>
      </c>
      <c r="I630" s="8" t="s">
        <v>718</v>
      </c>
      <c r="J630" s="8" t="s">
        <v>57</v>
      </c>
      <c r="K630" s="8" t="s">
        <v>56</v>
      </c>
      <c r="L630" s="8" t="s">
        <v>55</v>
      </c>
      <c r="M630" s="18">
        <v>46023</v>
      </c>
      <c r="N630" s="18">
        <v>46082</v>
      </c>
      <c r="O630" s="8" t="s">
        <v>248</v>
      </c>
      <c r="P630" s="8" t="s">
        <v>23</v>
      </c>
      <c r="Q630" s="8" t="s">
        <v>247</v>
      </c>
      <c r="R630" s="8" t="str">
        <f t="shared" si="9"/>
        <v>257383A</v>
      </c>
      <c r="S630" s="8" t="str">
        <f>IFERROR(VLOOKUP(R630,'UNSG Projects'!$C$8:$D$305,2,FALSE),0)</f>
        <v>Regulators - Blanket - SL</v>
      </c>
      <c r="T630" s="8" t="s">
        <v>246</v>
      </c>
      <c r="U630" s="11">
        <v>3059.84</v>
      </c>
    </row>
    <row r="631" spans="1:21" ht="20.399999999999999" x14ac:dyDescent="0.3">
      <c r="A631" s="19">
        <v>202507</v>
      </c>
      <c r="B631" s="8" t="s">
        <v>7</v>
      </c>
      <c r="C631" s="8" t="s">
        <v>645</v>
      </c>
      <c r="D631" s="8" t="s">
        <v>62</v>
      </c>
      <c r="E631" s="8" t="s">
        <v>62</v>
      </c>
      <c r="F631" s="8" t="s">
        <v>61</v>
      </c>
      <c r="G631" s="8" t="s">
        <v>125</v>
      </c>
      <c r="H631" s="8" t="s">
        <v>715</v>
      </c>
      <c r="I631" s="8" t="s">
        <v>714</v>
      </c>
      <c r="J631" s="8" t="s">
        <v>57</v>
      </c>
      <c r="K631" s="8" t="s">
        <v>56</v>
      </c>
      <c r="L631" s="8" t="s">
        <v>55</v>
      </c>
      <c r="M631" s="18">
        <v>45658</v>
      </c>
      <c r="N631" s="18">
        <v>45717</v>
      </c>
      <c r="O631" s="8" t="s">
        <v>237</v>
      </c>
      <c r="P631" s="8" t="s">
        <v>24</v>
      </c>
      <c r="Q631" s="8" t="s">
        <v>245</v>
      </c>
      <c r="R631" s="8" t="str">
        <f t="shared" si="9"/>
        <v>251384A</v>
      </c>
      <c r="S631" s="8" t="str">
        <f>IFERROR(VLOOKUP(R631,'UNSG Projects'!$C$8:$D$305,2,FALSE),0)</f>
        <v>Regulator Install - Bl - Flag</v>
      </c>
      <c r="T631" s="8" t="s">
        <v>244</v>
      </c>
      <c r="U631" s="11">
        <v>783.59</v>
      </c>
    </row>
    <row r="632" spans="1:21" ht="20.399999999999999" x14ac:dyDescent="0.3">
      <c r="A632" s="19">
        <v>202507</v>
      </c>
      <c r="B632" s="8" t="s">
        <v>7</v>
      </c>
      <c r="C632" s="8" t="s">
        <v>645</v>
      </c>
      <c r="D632" s="8" t="s">
        <v>62</v>
      </c>
      <c r="E632" s="8" t="s">
        <v>62</v>
      </c>
      <c r="F632" s="8" t="s">
        <v>61</v>
      </c>
      <c r="G632" s="8" t="s">
        <v>125</v>
      </c>
      <c r="H632" s="8" t="s">
        <v>715</v>
      </c>
      <c r="I632" s="8" t="s">
        <v>714</v>
      </c>
      <c r="J632" s="8" t="s">
        <v>57</v>
      </c>
      <c r="K632" s="8" t="s">
        <v>56</v>
      </c>
      <c r="L632" s="8" t="s">
        <v>55</v>
      </c>
      <c r="M632" s="18">
        <v>45658</v>
      </c>
      <c r="N632" s="18">
        <v>45717</v>
      </c>
      <c r="O632" s="8" t="s">
        <v>237</v>
      </c>
      <c r="P632" s="8" t="s">
        <v>24</v>
      </c>
      <c r="Q632" s="8" t="s">
        <v>243</v>
      </c>
      <c r="R632" s="8" t="str">
        <f t="shared" si="9"/>
        <v>252384A</v>
      </c>
      <c r="S632" s="8" t="str">
        <f>IFERROR(VLOOKUP(R632,'UNSG Projects'!$C$8:$D$305,2,FALSE),0)</f>
        <v>Regulator Install - Bl - King</v>
      </c>
      <c r="T632" s="8" t="s">
        <v>242</v>
      </c>
      <c r="U632" s="11">
        <v>3019.3</v>
      </c>
    </row>
    <row r="633" spans="1:21" ht="20.399999999999999" x14ac:dyDescent="0.3">
      <c r="A633" s="19">
        <v>202507</v>
      </c>
      <c r="B633" s="8" t="s">
        <v>7</v>
      </c>
      <c r="C633" s="8" t="s">
        <v>645</v>
      </c>
      <c r="D633" s="8" t="s">
        <v>62</v>
      </c>
      <c r="E633" s="8" t="s">
        <v>62</v>
      </c>
      <c r="F633" s="8" t="s">
        <v>61</v>
      </c>
      <c r="G633" s="8" t="s">
        <v>125</v>
      </c>
      <c r="H633" s="8" t="s">
        <v>715</v>
      </c>
      <c r="I633" s="8" t="s">
        <v>714</v>
      </c>
      <c r="J633" s="8" t="s">
        <v>57</v>
      </c>
      <c r="K633" s="8" t="s">
        <v>56</v>
      </c>
      <c r="L633" s="8" t="s">
        <v>55</v>
      </c>
      <c r="M633" s="18">
        <v>45658</v>
      </c>
      <c r="N633" s="18">
        <v>45717</v>
      </c>
      <c r="O633" s="8" t="s">
        <v>237</v>
      </c>
      <c r="P633" s="8" t="s">
        <v>24</v>
      </c>
      <c r="Q633" s="8" t="s">
        <v>241</v>
      </c>
      <c r="R633" s="8" t="str">
        <f t="shared" si="9"/>
        <v>253384A</v>
      </c>
      <c r="S633" s="8" t="str">
        <f>IFERROR(VLOOKUP(R633,'UNSG Projects'!$C$8:$D$305,2,FALSE),0)</f>
        <v>Regulator Install - Bl - Pres</v>
      </c>
      <c r="T633" s="8" t="s">
        <v>240</v>
      </c>
      <c r="U633" s="11">
        <v>8113.24</v>
      </c>
    </row>
    <row r="634" spans="1:21" ht="20.399999999999999" x14ac:dyDescent="0.3">
      <c r="A634" s="19">
        <v>202507</v>
      </c>
      <c r="B634" s="8" t="s">
        <v>7</v>
      </c>
      <c r="C634" s="8" t="s">
        <v>645</v>
      </c>
      <c r="D634" s="8" t="s">
        <v>62</v>
      </c>
      <c r="E634" s="8" t="s">
        <v>62</v>
      </c>
      <c r="F634" s="8" t="s">
        <v>61</v>
      </c>
      <c r="G634" s="8" t="s">
        <v>125</v>
      </c>
      <c r="H634" s="8" t="s">
        <v>715</v>
      </c>
      <c r="I634" s="8" t="s">
        <v>714</v>
      </c>
      <c r="J634" s="8" t="s">
        <v>57</v>
      </c>
      <c r="K634" s="8" t="s">
        <v>56</v>
      </c>
      <c r="L634" s="8" t="s">
        <v>55</v>
      </c>
      <c r="M634" s="18">
        <v>45658</v>
      </c>
      <c r="N634" s="18">
        <v>45717</v>
      </c>
      <c r="O634" s="8" t="s">
        <v>237</v>
      </c>
      <c r="P634" s="8" t="s">
        <v>24</v>
      </c>
      <c r="Q634" s="8" t="s">
        <v>239</v>
      </c>
      <c r="R634" s="8" t="str">
        <f t="shared" si="9"/>
        <v>255384A</v>
      </c>
      <c r="S634" s="8" t="str">
        <f>IFERROR(VLOOKUP(R634,'UNSG Projects'!$C$8:$D$305,2,FALSE),0)</f>
        <v>Regulator Install- Bl - Verde</v>
      </c>
      <c r="T634" s="8" t="s">
        <v>238</v>
      </c>
      <c r="U634" s="11">
        <v>2163.44</v>
      </c>
    </row>
    <row r="635" spans="1:21" ht="20.399999999999999" x14ac:dyDescent="0.3">
      <c r="A635" s="19">
        <v>202507</v>
      </c>
      <c r="B635" s="8" t="s">
        <v>7</v>
      </c>
      <c r="C635" s="8" t="s">
        <v>645</v>
      </c>
      <c r="D635" s="8" t="s">
        <v>62</v>
      </c>
      <c r="E635" s="8" t="s">
        <v>62</v>
      </c>
      <c r="F635" s="8" t="s">
        <v>61</v>
      </c>
      <c r="G635" s="8" t="s">
        <v>125</v>
      </c>
      <c r="H635" s="8" t="s">
        <v>715</v>
      </c>
      <c r="I635" s="8" t="s">
        <v>714</v>
      </c>
      <c r="J635" s="8" t="s">
        <v>57</v>
      </c>
      <c r="K635" s="8" t="s">
        <v>56</v>
      </c>
      <c r="L635" s="8" t="s">
        <v>55</v>
      </c>
      <c r="M635" s="18">
        <v>45658</v>
      </c>
      <c r="N635" s="18">
        <v>45717</v>
      </c>
      <c r="O635" s="8" t="s">
        <v>237</v>
      </c>
      <c r="P635" s="8" t="s">
        <v>24</v>
      </c>
      <c r="Q635" s="8" t="s">
        <v>236</v>
      </c>
      <c r="R635" s="8" t="str">
        <f t="shared" si="9"/>
        <v>257384A</v>
      </c>
      <c r="S635" s="8" t="str">
        <f>IFERROR(VLOOKUP(R635,'UNSG Projects'!$C$8:$D$305,2,FALSE),0)</f>
        <v>Regulator Install - Bl - SL</v>
      </c>
      <c r="T635" s="8" t="s">
        <v>235</v>
      </c>
      <c r="U635" s="11">
        <v>1469.5</v>
      </c>
    </row>
    <row r="636" spans="1:21" ht="20.399999999999999" x14ac:dyDescent="0.3">
      <c r="A636" s="19">
        <v>202508</v>
      </c>
      <c r="B636" s="8" t="s">
        <v>7</v>
      </c>
      <c r="C636" s="8" t="s">
        <v>645</v>
      </c>
      <c r="D636" s="8" t="s">
        <v>62</v>
      </c>
      <c r="E636" s="8" t="s">
        <v>62</v>
      </c>
      <c r="F636" s="8" t="s">
        <v>61</v>
      </c>
      <c r="G636" s="8" t="s">
        <v>125</v>
      </c>
      <c r="H636" s="8" t="s">
        <v>715</v>
      </c>
      <c r="I636" s="8" t="s">
        <v>714</v>
      </c>
      <c r="J636" s="8" t="s">
        <v>57</v>
      </c>
      <c r="K636" s="8" t="s">
        <v>56</v>
      </c>
      <c r="L636" s="8" t="s">
        <v>55</v>
      </c>
      <c r="M636" s="18">
        <v>45658</v>
      </c>
      <c r="N636" s="18">
        <v>45717</v>
      </c>
      <c r="O636" s="8" t="s">
        <v>237</v>
      </c>
      <c r="P636" s="8" t="s">
        <v>24</v>
      </c>
      <c r="Q636" s="8" t="s">
        <v>245</v>
      </c>
      <c r="R636" s="8" t="str">
        <f t="shared" si="9"/>
        <v>251384A</v>
      </c>
      <c r="S636" s="8" t="str">
        <f>IFERROR(VLOOKUP(R636,'UNSG Projects'!$C$8:$D$305,2,FALSE),0)</f>
        <v>Regulator Install - Bl - Flag</v>
      </c>
      <c r="T636" s="8" t="s">
        <v>244</v>
      </c>
      <c r="U636" s="11">
        <v>318.51</v>
      </c>
    </row>
    <row r="637" spans="1:21" ht="20.399999999999999" x14ac:dyDescent="0.3">
      <c r="A637" s="19">
        <v>202508</v>
      </c>
      <c r="B637" s="8" t="s">
        <v>7</v>
      </c>
      <c r="C637" s="8" t="s">
        <v>645</v>
      </c>
      <c r="D637" s="8" t="s">
        <v>62</v>
      </c>
      <c r="E637" s="8" t="s">
        <v>62</v>
      </c>
      <c r="F637" s="8" t="s">
        <v>61</v>
      </c>
      <c r="G637" s="8" t="s">
        <v>125</v>
      </c>
      <c r="H637" s="8" t="s">
        <v>715</v>
      </c>
      <c r="I637" s="8" t="s">
        <v>714</v>
      </c>
      <c r="J637" s="8" t="s">
        <v>57</v>
      </c>
      <c r="K637" s="8" t="s">
        <v>56</v>
      </c>
      <c r="L637" s="8" t="s">
        <v>55</v>
      </c>
      <c r="M637" s="18">
        <v>45658</v>
      </c>
      <c r="N637" s="18">
        <v>45717</v>
      </c>
      <c r="O637" s="8" t="s">
        <v>237</v>
      </c>
      <c r="P637" s="8" t="s">
        <v>24</v>
      </c>
      <c r="Q637" s="8" t="s">
        <v>243</v>
      </c>
      <c r="R637" s="8" t="str">
        <f t="shared" si="9"/>
        <v>252384A</v>
      </c>
      <c r="S637" s="8" t="str">
        <f>IFERROR(VLOOKUP(R637,'UNSG Projects'!$C$8:$D$305,2,FALSE),0)</f>
        <v>Regulator Install - Bl - King</v>
      </c>
      <c r="T637" s="8" t="s">
        <v>242</v>
      </c>
      <c r="U637" s="11">
        <v>2379.87</v>
      </c>
    </row>
    <row r="638" spans="1:21" ht="20.399999999999999" x14ac:dyDescent="0.3">
      <c r="A638" s="19">
        <v>202508</v>
      </c>
      <c r="B638" s="8" t="s">
        <v>7</v>
      </c>
      <c r="C638" s="8" t="s">
        <v>645</v>
      </c>
      <c r="D638" s="8" t="s">
        <v>62</v>
      </c>
      <c r="E638" s="8" t="s">
        <v>62</v>
      </c>
      <c r="F638" s="8" t="s">
        <v>61</v>
      </c>
      <c r="G638" s="8" t="s">
        <v>125</v>
      </c>
      <c r="H638" s="8" t="s">
        <v>715</v>
      </c>
      <c r="I638" s="8" t="s">
        <v>714</v>
      </c>
      <c r="J638" s="8" t="s">
        <v>57</v>
      </c>
      <c r="K638" s="8" t="s">
        <v>56</v>
      </c>
      <c r="L638" s="8" t="s">
        <v>55</v>
      </c>
      <c r="M638" s="18">
        <v>45658</v>
      </c>
      <c r="N638" s="18">
        <v>45717</v>
      </c>
      <c r="O638" s="8" t="s">
        <v>237</v>
      </c>
      <c r="P638" s="8" t="s">
        <v>24</v>
      </c>
      <c r="Q638" s="8" t="s">
        <v>241</v>
      </c>
      <c r="R638" s="8" t="str">
        <f t="shared" si="9"/>
        <v>253384A</v>
      </c>
      <c r="S638" s="8" t="str">
        <f>IFERROR(VLOOKUP(R638,'UNSG Projects'!$C$8:$D$305,2,FALSE),0)</f>
        <v>Regulator Install - Bl - Pres</v>
      </c>
      <c r="T638" s="8" t="s">
        <v>240</v>
      </c>
      <c r="U638" s="11">
        <v>5898.32</v>
      </c>
    </row>
    <row r="639" spans="1:21" ht="20.399999999999999" x14ac:dyDescent="0.3">
      <c r="A639" s="19">
        <v>202508</v>
      </c>
      <c r="B639" s="8" t="s">
        <v>7</v>
      </c>
      <c r="C639" s="8" t="s">
        <v>645</v>
      </c>
      <c r="D639" s="8" t="s">
        <v>62</v>
      </c>
      <c r="E639" s="8" t="s">
        <v>62</v>
      </c>
      <c r="F639" s="8" t="s">
        <v>61</v>
      </c>
      <c r="G639" s="8" t="s">
        <v>125</v>
      </c>
      <c r="H639" s="8" t="s">
        <v>715</v>
      </c>
      <c r="I639" s="8" t="s">
        <v>714</v>
      </c>
      <c r="J639" s="8" t="s">
        <v>57</v>
      </c>
      <c r="K639" s="8" t="s">
        <v>56</v>
      </c>
      <c r="L639" s="8" t="s">
        <v>55</v>
      </c>
      <c r="M639" s="18">
        <v>45658</v>
      </c>
      <c r="N639" s="18">
        <v>45717</v>
      </c>
      <c r="O639" s="8" t="s">
        <v>237</v>
      </c>
      <c r="P639" s="8" t="s">
        <v>24</v>
      </c>
      <c r="Q639" s="8" t="s">
        <v>239</v>
      </c>
      <c r="R639" s="8" t="str">
        <f t="shared" si="9"/>
        <v>255384A</v>
      </c>
      <c r="S639" s="8" t="str">
        <f>IFERROR(VLOOKUP(R639,'UNSG Projects'!$C$8:$D$305,2,FALSE),0)</f>
        <v>Regulator Install- Bl - Verde</v>
      </c>
      <c r="T639" s="8" t="s">
        <v>238</v>
      </c>
      <c r="U639" s="11">
        <v>5103.12</v>
      </c>
    </row>
    <row r="640" spans="1:21" ht="20.399999999999999" x14ac:dyDescent="0.3">
      <c r="A640" s="19">
        <v>202508</v>
      </c>
      <c r="B640" s="8" t="s">
        <v>7</v>
      </c>
      <c r="C640" s="8" t="s">
        <v>645</v>
      </c>
      <c r="D640" s="8" t="s">
        <v>62</v>
      </c>
      <c r="E640" s="8" t="s">
        <v>62</v>
      </c>
      <c r="F640" s="8" t="s">
        <v>61</v>
      </c>
      <c r="G640" s="8" t="s">
        <v>125</v>
      </c>
      <c r="H640" s="8" t="s">
        <v>715</v>
      </c>
      <c r="I640" s="8" t="s">
        <v>714</v>
      </c>
      <c r="J640" s="8" t="s">
        <v>57</v>
      </c>
      <c r="K640" s="8" t="s">
        <v>56</v>
      </c>
      <c r="L640" s="8" t="s">
        <v>55</v>
      </c>
      <c r="M640" s="18">
        <v>45658</v>
      </c>
      <c r="N640" s="18">
        <v>45717</v>
      </c>
      <c r="O640" s="8" t="s">
        <v>237</v>
      </c>
      <c r="P640" s="8" t="s">
        <v>24</v>
      </c>
      <c r="Q640" s="8" t="s">
        <v>236</v>
      </c>
      <c r="R640" s="8" t="str">
        <f t="shared" si="9"/>
        <v>257384A</v>
      </c>
      <c r="S640" s="8" t="str">
        <f>IFERROR(VLOOKUP(R640,'UNSG Projects'!$C$8:$D$305,2,FALSE),0)</f>
        <v>Regulator Install - Bl - SL</v>
      </c>
      <c r="T640" s="8" t="s">
        <v>235</v>
      </c>
      <c r="U640" s="11">
        <v>1505.62</v>
      </c>
    </row>
    <row r="641" spans="1:21" ht="20.399999999999999" x14ac:dyDescent="0.3">
      <c r="A641" s="19">
        <v>202509</v>
      </c>
      <c r="B641" s="8" t="s">
        <v>7</v>
      </c>
      <c r="C641" s="8" t="s">
        <v>645</v>
      </c>
      <c r="D641" s="8" t="s">
        <v>62</v>
      </c>
      <c r="E641" s="8" t="s">
        <v>62</v>
      </c>
      <c r="F641" s="8" t="s">
        <v>61</v>
      </c>
      <c r="G641" s="8" t="s">
        <v>125</v>
      </c>
      <c r="H641" s="8" t="s">
        <v>715</v>
      </c>
      <c r="I641" s="8" t="s">
        <v>714</v>
      </c>
      <c r="J641" s="8" t="s">
        <v>57</v>
      </c>
      <c r="K641" s="8" t="s">
        <v>56</v>
      </c>
      <c r="L641" s="8" t="s">
        <v>55</v>
      </c>
      <c r="M641" s="18">
        <v>45658</v>
      </c>
      <c r="N641" s="18">
        <v>45901</v>
      </c>
      <c r="O641" s="8" t="s">
        <v>237</v>
      </c>
      <c r="P641" s="8" t="s">
        <v>24</v>
      </c>
      <c r="Q641" s="8" t="s">
        <v>245</v>
      </c>
      <c r="R641" s="8" t="str">
        <f t="shared" si="9"/>
        <v>251384A</v>
      </c>
      <c r="S641" s="8" t="str">
        <f>IFERROR(VLOOKUP(R641,'UNSG Projects'!$C$8:$D$305,2,FALSE),0)</f>
        <v>Regulator Install - Bl - Flag</v>
      </c>
      <c r="T641" s="8" t="s">
        <v>244</v>
      </c>
      <c r="U641" s="11">
        <v>1564.66</v>
      </c>
    </row>
    <row r="642" spans="1:21" ht="20.399999999999999" x14ac:dyDescent="0.3">
      <c r="A642" s="19">
        <v>202509</v>
      </c>
      <c r="B642" s="8" t="s">
        <v>7</v>
      </c>
      <c r="C642" s="8" t="s">
        <v>645</v>
      </c>
      <c r="D642" s="8" t="s">
        <v>62</v>
      </c>
      <c r="E642" s="8" t="s">
        <v>62</v>
      </c>
      <c r="F642" s="8" t="s">
        <v>61</v>
      </c>
      <c r="G642" s="8" t="s">
        <v>125</v>
      </c>
      <c r="H642" s="8" t="s">
        <v>715</v>
      </c>
      <c r="I642" s="8" t="s">
        <v>714</v>
      </c>
      <c r="J642" s="8" t="s">
        <v>57</v>
      </c>
      <c r="K642" s="8" t="s">
        <v>56</v>
      </c>
      <c r="L642" s="8" t="s">
        <v>55</v>
      </c>
      <c r="M642" s="18">
        <v>45658</v>
      </c>
      <c r="N642" s="18">
        <v>45901</v>
      </c>
      <c r="O642" s="8" t="s">
        <v>237</v>
      </c>
      <c r="P642" s="8" t="s">
        <v>24</v>
      </c>
      <c r="Q642" s="8" t="s">
        <v>243</v>
      </c>
      <c r="R642" s="8" t="str">
        <f t="shared" si="9"/>
        <v>252384A</v>
      </c>
      <c r="S642" s="8" t="str">
        <f>IFERROR(VLOOKUP(R642,'UNSG Projects'!$C$8:$D$305,2,FALSE),0)</f>
        <v>Regulator Install - Bl - King</v>
      </c>
      <c r="T642" s="8" t="s">
        <v>242</v>
      </c>
      <c r="U642" s="11">
        <v>3182.09</v>
      </c>
    </row>
    <row r="643" spans="1:21" ht="20.399999999999999" x14ac:dyDescent="0.3">
      <c r="A643" s="19">
        <v>202509</v>
      </c>
      <c r="B643" s="8" t="s">
        <v>7</v>
      </c>
      <c r="C643" s="8" t="s">
        <v>645</v>
      </c>
      <c r="D643" s="8" t="s">
        <v>62</v>
      </c>
      <c r="E643" s="8" t="s">
        <v>62</v>
      </c>
      <c r="F643" s="8" t="s">
        <v>61</v>
      </c>
      <c r="G643" s="8" t="s">
        <v>125</v>
      </c>
      <c r="H643" s="8" t="s">
        <v>715</v>
      </c>
      <c r="I643" s="8" t="s">
        <v>714</v>
      </c>
      <c r="J643" s="8" t="s">
        <v>57</v>
      </c>
      <c r="K643" s="8" t="s">
        <v>56</v>
      </c>
      <c r="L643" s="8" t="s">
        <v>55</v>
      </c>
      <c r="M643" s="18">
        <v>45658</v>
      </c>
      <c r="N643" s="18">
        <v>45901</v>
      </c>
      <c r="O643" s="8" t="s">
        <v>237</v>
      </c>
      <c r="P643" s="8" t="s">
        <v>24</v>
      </c>
      <c r="Q643" s="8" t="s">
        <v>241</v>
      </c>
      <c r="R643" s="8" t="str">
        <f t="shared" si="9"/>
        <v>253384A</v>
      </c>
      <c r="S643" s="8" t="str">
        <f>IFERROR(VLOOKUP(R643,'UNSG Projects'!$C$8:$D$305,2,FALSE),0)</f>
        <v>Regulator Install - Bl - Pres</v>
      </c>
      <c r="T643" s="8" t="s">
        <v>240</v>
      </c>
      <c r="U643" s="11">
        <v>6431.55</v>
      </c>
    </row>
    <row r="644" spans="1:21" ht="20.399999999999999" x14ac:dyDescent="0.3">
      <c r="A644" s="19">
        <v>202509</v>
      </c>
      <c r="B644" s="8" t="s">
        <v>7</v>
      </c>
      <c r="C644" s="8" t="s">
        <v>645</v>
      </c>
      <c r="D644" s="8" t="s">
        <v>62</v>
      </c>
      <c r="E644" s="8" t="s">
        <v>62</v>
      </c>
      <c r="F644" s="8" t="s">
        <v>61</v>
      </c>
      <c r="G644" s="8" t="s">
        <v>125</v>
      </c>
      <c r="H644" s="8" t="s">
        <v>715</v>
      </c>
      <c r="I644" s="8" t="s">
        <v>714</v>
      </c>
      <c r="J644" s="8" t="s">
        <v>57</v>
      </c>
      <c r="K644" s="8" t="s">
        <v>56</v>
      </c>
      <c r="L644" s="8" t="s">
        <v>55</v>
      </c>
      <c r="M644" s="18">
        <v>45658</v>
      </c>
      <c r="N644" s="18">
        <v>45901</v>
      </c>
      <c r="O644" s="8" t="s">
        <v>237</v>
      </c>
      <c r="P644" s="8" t="s">
        <v>24</v>
      </c>
      <c r="Q644" s="8" t="s">
        <v>239</v>
      </c>
      <c r="R644" s="8" t="str">
        <f t="shared" si="9"/>
        <v>255384A</v>
      </c>
      <c r="S644" s="8" t="str">
        <f>IFERROR(VLOOKUP(R644,'UNSG Projects'!$C$8:$D$305,2,FALSE),0)</f>
        <v>Regulator Install- Bl - Verde</v>
      </c>
      <c r="T644" s="8" t="s">
        <v>238</v>
      </c>
      <c r="U644" s="11">
        <v>6811.68</v>
      </c>
    </row>
    <row r="645" spans="1:21" ht="20.399999999999999" x14ac:dyDescent="0.3">
      <c r="A645" s="19">
        <v>202509</v>
      </c>
      <c r="B645" s="8" t="s">
        <v>7</v>
      </c>
      <c r="C645" s="8" t="s">
        <v>645</v>
      </c>
      <c r="D645" s="8" t="s">
        <v>62</v>
      </c>
      <c r="E645" s="8" t="s">
        <v>62</v>
      </c>
      <c r="F645" s="8" t="s">
        <v>61</v>
      </c>
      <c r="G645" s="8" t="s">
        <v>125</v>
      </c>
      <c r="H645" s="8" t="s">
        <v>715</v>
      </c>
      <c r="I645" s="8" t="s">
        <v>714</v>
      </c>
      <c r="J645" s="8" t="s">
        <v>57</v>
      </c>
      <c r="K645" s="8" t="s">
        <v>56</v>
      </c>
      <c r="L645" s="8" t="s">
        <v>55</v>
      </c>
      <c r="M645" s="18">
        <v>45658</v>
      </c>
      <c r="N645" s="18">
        <v>45901</v>
      </c>
      <c r="O645" s="8" t="s">
        <v>237</v>
      </c>
      <c r="P645" s="8" t="s">
        <v>24</v>
      </c>
      <c r="Q645" s="8" t="s">
        <v>717</v>
      </c>
      <c r="R645" s="8" t="str">
        <f t="shared" si="9"/>
        <v>256384A</v>
      </c>
      <c r="S645" s="8" t="str">
        <f>IFERROR(VLOOKUP(R645,'UNSG Projects'!$C$8:$D$305,2,FALSE),0)</f>
        <v>Regulator Install - Bl - Nog</v>
      </c>
      <c r="T645" s="8" t="s">
        <v>716</v>
      </c>
      <c r="U645" s="11">
        <v>372.13</v>
      </c>
    </row>
    <row r="646" spans="1:21" ht="20.399999999999999" x14ac:dyDescent="0.3">
      <c r="A646" s="19">
        <v>202509</v>
      </c>
      <c r="B646" s="8" t="s">
        <v>7</v>
      </c>
      <c r="C646" s="8" t="s">
        <v>645</v>
      </c>
      <c r="D646" s="8" t="s">
        <v>62</v>
      </c>
      <c r="E646" s="8" t="s">
        <v>62</v>
      </c>
      <c r="F646" s="8" t="s">
        <v>61</v>
      </c>
      <c r="G646" s="8" t="s">
        <v>125</v>
      </c>
      <c r="H646" s="8" t="s">
        <v>715</v>
      </c>
      <c r="I646" s="8" t="s">
        <v>714</v>
      </c>
      <c r="J646" s="8" t="s">
        <v>57</v>
      </c>
      <c r="K646" s="8" t="s">
        <v>56</v>
      </c>
      <c r="L646" s="8" t="s">
        <v>55</v>
      </c>
      <c r="M646" s="18">
        <v>45658</v>
      </c>
      <c r="N646" s="18">
        <v>45901</v>
      </c>
      <c r="O646" s="8" t="s">
        <v>237</v>
      </c>
      <c r="P646" s="8" t="s">
        <v>24</v>
      </c>
      <c r="Q646" s="8" t="s">
        <v>236</v>
      </c>
      <c r="R646" s="8" t="str">
        <f t="shared" si="9"/>
        <v>257384A</v>
      </c>
      <c r="S646" s="8" t="str">
        <f>IFERROR(VLOOKUP(R646,'UNSG Projects'!$C$8:$D$305,2,FALSE),0)</f>
        <v>Regulator Install - Bl - SL</v>
      </c>
      <c r="T646" s="8" t="s">
        <v>235</v>
      </c>
      <c r="U646" s="11">
        <v>2169.29</v>
      </c>
    </row>
    <row r="647" spans="1:21" ht="20.399999999999999" x14ac:dyDescent="0.3">
      <c r="A647" s="19">
        <v>202510</v>
      </c>
      <c r="B647" s="8" t="s">
        <v>7</v>
      </c>
      <c r="C647" s="8" t="s">
        <v>645</v>
      </c>
      <c r="D647" s="8" t="s">
        <v>62</v>
      </c>
      <c r="E647" s="8" t="s">
        <v>62</v>
      </c>
      <c r="F647" s="8" t="s">
        <v>61</v>
      </c>
      <c r="G647" s="8" t="s">
        <v>125</v>
      </c>
      <c r="H647" s="8" t="s">
        <v>715</v>
      </c>
      <c r="I647" s="8" t="s">
        <v>714</v>
      </c>
      <c r="J647" s="8" t="s">
        <v>57</v>
      </c>
      <c r="K647" s="8" t="s">
        <v>56</v>
      </c>
      <c r="L647" s="8" t="s">
        <v>55</v>
      </c>
      <c r="M647" s="18">
        <v>45658</v>
      </c>
      <c r="N647" s="18">
        <v>45901</v>
      </c>
      <c r="O647" s="8" t="s">
        <v>237</v>
      </c>
      <c r="P647" s="8" t="s">
        <v>24</v>
      </c>
      <c r="Q647" s="8" t="s">
        <v>245</v>
      </c>
      <c r="R647" s="8" t="str">
        <f t="shared" si="9"/>
        <v>251384A</v>
      </c>
      <c r="S647" s="8" t="str">
        <f>IFERROR(VLOOKUP(R647,'UNSG Projects'!$C$8:$D$305,2,FALSE),0)</f>
        <v>Regulator Install - Bl - Flag</v>
      </c>
      <c r="T647" s="8" t="s">
        <v>244</v>
      </c>
      <c r="U647" s="11">
        <v>1813.27</v>
      </c>
    </row>
    <row r="648" spans="1:21" ht="20.399999999999999" x14ac:dyDescent="0.3">
      <c r="A648" s="19">
        <v>202510</v>
      </c>
      <c r="B648" s="8" t="s">
        <v>7</v>
      </c>
      <c r="C648" s="8" t="s">
        <v>645</v>
      </c>
      <c r="D648" s="8" t="s">
        <v>62</v>
      </c>
      <c r="E648" s="8" t="s">
        <v>62</v>
      </c>
      <c r="F648" s="8" t="s">
        <v>61</v>
      </c>
      <c r="G648" s="8" t="s">
        <v>125</v>
      </c>
      <c r="H648" s="8" t="s">
        <v>715</v>
      </c>
      <c r="I648" s="8" t="s">
        <v>714</v>
      </c>
      <c r="J648" s="8" t="s">
        <v>57</v>
      </c>
      <c r="K648" s="8" t="s">
        <v>56</v>
      </c>
      <c r="L648" s="8" t="s">
        <v>55</v>
      </c>
      <c r="M648" s="18">
        <v>45658</v>
      </c>
      <c r="N648" s="18">
        <v>45901</v>
      </c>
      <c r="O648" s="8" t="s">
        <v>237</v>
      </c>
      <c r="P648" s="8" t="s">
        <v>24</v>
      </c>
      <c r="Q648" s="8" t="s">
        <v>243</v>
      </c>
      <c r="R648" s="8" t="str">
        <f t="shared" si="9"/>
        <v>252384A</v>
      </c>
      <c r="S648" s="8" t="str">
        <f>IFERROR(VLOOKUP(R648,'UNSG Projects'!$C$8:$D$305,2,FALSE),0)</f>
        <v>Regulator Install - Bl - King</v>
      </c>
      <c r="T648" s="8" t="s">
        <v>242</v>
      </c>
      <c r="U648" s="11">
        <v>1650.77</v>
      </c>
    </row>
    <row r="649" spans="1:21" ht="20.399999999999999" x14ac:dyDescent="0.3">
      <c r="A649" s="19">
        <v>202510</v>
      </c>
      <c r="B649" s="8" t="s">
        <v>7</v>
      </c>
      <c r="C649" s="8" t="s">
        <v>645</v>
      </c>
      <c r="D649" s="8" t="s">
        <v>62</v>
      </c>
      <c r="E649" s="8" t="s">
        <v>62</v>
      </c>
      <c r="F649" s="8" t="s">
        <v>61</v>
      </c>
      <c r="G649" s="8" t="s">
        <v>125</v>
      </c>
      <c r="H649" s="8" t="s">
        <v>715</v>
      </c>
      <c r="I649" s="8" t="s">
        <v>714</v>
      </c>
      <c r="J649" s="8" t="s">
        <v>57</v>
      </c>
      <c r="K649" s="8" t="s">
        <v>56</v>
      </c>
      <c r="L649" s="8" t="s">
        <v>55</v>
      </c>
      <c r="M649" s="18">
        <v>45658</v>
      </c>
      <c r="N649" s="18">
        <v>45901</v>
      </c>
      <c r="O649" s="8" t="s">
        <v>237</v>
      </c>
      <c r="P649" s="8" t="s">
        <v>24</v>
      </c>
      <c r="Q649" s="8" t="s">
        <v>241</v>
      </c>
      <c r="R649" s="8" t="str">
        <f t="shared" si="9"/>
        <v>253384A</v>
      </c>
      <c r="S649" s="8" t="str">
        <f>IFERROR(VLOOKUP(R649,'UNSG Projects'!$C$8:$D$305,2,FALSE),0)</f>
        <v>Regulator Install - Bl - Pres</v>
      </c>
      <c r="T649" s="8" t="s">
        <v>240</v>
      </c>
      <c r="U649" s="11">
        <v>3999.38</v>
      </c>
    </row>
    <row r="650" spans="1:21" ht="20.399999999999999" x14ac:dyDescent="0.3">
      <c r="A650" s="19">
        <v>202510</v>
      </c>
      <c r="B650" s="8" t="s">
        <v>7</v>
      </c>
      <c r="C650" s="8" t="s">
        <v>645</v>
      </c>
      <c r="D650" s="8" t="s">
        <v>62</v>
      </c>
      <c r="E650" s="8" t="s">
        <v>62</v>
      </c>
      <c r="F650" s="8" t="s">
        <v>61</v>
      </c>
      <c r="G650" s="8" t="s">
        <v>125</v>
      </c>
      <c r="H650" s="8" t="s">
        <v>715</v>
      </c>
      <c r="I650" s="8" t="s">
        <v>714</v>
      </c>
      <c r="J650" s="8" t="s">
        <v>57</v>
      </c>
      <c r="K650" s="8" t="s">
        <v>56</v>
      </c>
      <c r="L650" s="8" t="s">
        <v>55</v>
      </c>
      <c r="M650" s="18">
        <v>45658</v>
      </c>
      <c r="N650" s="18">
        <v>45901</v>
      </c>
      <c r="O650" s="8" t="s">
        <v>237</v>
      </c>
      <c r="P650" s="8" t="s">
        <v>24</v>
      </c>
      <c r="Q650" s="8" t="s">
        <v>239</v>
      </c>
      <c r="R650" s="8" t="str">
        <f t="shared" ref="R650:R713" si="10">RIGHT(Q650,7)</f>
        <v>255384A</v>
      </c>
      <c r="S650" s="8" t="str">
        <f>IFERROR(VLOOKUP(R650,'UNSG Projects'!$C$8:$D$305,2,FALSE),0)</f>
        <v>Regulator Install- Bl - Verde</v>
      </c>
      <c r="T650" s="8" t="s">
        <v>238</v>
      </c>
      <c r="U650" s="11">
        <v>2868.01</v>
      </c>
    </row>
    <row r="651" spans="1:21" ht="20.399999999999999" x14ac:dyDescent="0.3">
      <c r="A651" s="19">
        <v>202510</v>
      </c>
      <c r="B651" s="8" t="s">
        <v>7</v>
      </c>
      <c r="C651" s="8" t="s">
        <v>645</v>
      </c>
      <c r="D651" s="8" t="s">
        <v>62</v>
      </c>
      <c r="E651" s="8" t="s">
        <v>62</v>
      </c>
      <c r="F651" s="8" t="s">
        <v>61</v>
      </c>
      <c r="G651" s="8" t="s">
        <v>125</v>
      </c>
      <c r="H651" s="8" t="s">
        <v>715</v>
      </c>
      <c r="I651" s="8" t="s">
        <v>714</v>
      </c>
      <c r="J651" s="8" t="s">
        <v>57</v>
      </c>
      <c r="K651" s="8" t="s">
        <v>56</v>
      </c>
      <c r="L651" s="8" t="s">
        <v>55</v>
      </c>
      <c r="M651" s="18">
        <v>45658</v>
      </c>
      <c r="N651" s="18">
        <v>45901</v>
      </c>
      <c r="O651" s="8" t="s">
        <v>237</v>
      </c>
      <c r="P651" s="8" t="s">
        <v>24</v>
      </c>
      <c r="Q651" s="8" t="s">
        <v>717</v>
      </c>
      <c r="R651" s="8" t="str">
        <f t="shared" si="10"/>
        <v>256384A</v>
      </c>
      <c r="S651" s="8" t="str">
        <f>IFERROR(VLOOKUP(R651,'UNSG Projects'!$C$8:$D$305,2,FALSE),0)</f>
        <v>Regulator Install - Bl - Nog</v>
      </c>
      <c r="T651" s="8" t="s">
        <v>716</v>
      </c>
      <c r="U651" s="11">
        <v>470.82</v>
      </c>
    </row>
    <row r="652" spans="1:21" ht="20.399999999999999" x14ac:dyDescent="0.3">
      <c r="A652" s="19">
        <v>202510</v>
      </c>
      <c r="B652" s="8" t="s">
        <v>7</v>
      </c>
      <c r="C652" s="8" t="s">
        <v>645</v>
      </c>
      <c r="D652" s="8" t="s">
        <v>62</v>
      </c>
      <c r="E652" s="8" t="s">
        <v>62</v>
      </c>
      <c r="F652" s="8" t="s">
        <v>61</v>
      </c>
      <c r="G652" s="8" t="s">
        <v>125</v>
      </c>
      <c r="H652" s="8" t="s">
        <v>715</v>
      </c>
      <c r="I652" s="8" t="s">
        <v>714</v>
      </c>
      <c r="J652" s="8" t="s">
        <v>57</v>
      </c>
      <c r="K652" s="8" t="s">
        <v>56</v>
      </c>
      <c r="L652" s="8" t="s">
        <v>55</v>
      </c>
      <c r="M652" s="18">
        <v>45658</v>
      </c>
      <c r="N652" s="18">
        <v>45901</v>
      </c>
      <c r="O652" s="8" t="s">
        <v>237</v>
      </c>
      <c r="P652" s="8" t="s">
        <v>24</v>
      </c>
      <c r="Q652" s="8" t="s">
        <v>236</v>
      </c>
      <c r="R652" s="8" t="str">
        <f t="shared" si="10"/>
        <v>257384A</v>
      </c>
      <c r="S652" s="8" t="str">
        <f>IFERROR(VLOOKUP(R652,'UNSG Projects'!$C$8:$D$305,2,FALSE),0)</f>
        <v>Regulator Install - Bl - SL</v>
      </c>
      <c r="T652" s="8" t="s">
        <v>235</v>
      </c>
      <c r="U652" s="11">
        <v>1335.68</v>
      </c>
    </row>
    <row r="653" spans="1:21" ht="20.399999999999999" x14ac:dyDescent="0.3">
      <c r="A653" s="19">
        <v>202511</v>
      </c>
      <c r="B653" s="8" t="s">
        <v>7</v>
      </c>
      <c r="C653" s="8" t="s">
        <v>645</v>
      </c>
      <c r="D653" s="8" t="s">
        <v>62</v>
      </c>
      <c r="E653" s="8" t="s">
        <v>62</v>
      </c>
      <c r="F653" s="8" t="s">
        <v>61</v>
      </c>
      <c r="G653" s="8" t="s">
        <v>125</v>
      </c>
      <c r="H653" s="8" t="s">
        <v>715</v>
      </c>
      <c r="I653" s="8" t="s">
        <v>714</v>
      </c>
      <c r="J653" s="8" t="s">
        <v>57</v>
      </c>
      <c r="K653" s="8" t="s">
        <v>56</v>
      </c>
      <c r="L653" s="8" t="s">
        <v>55</v>
      </c>
      <c r="M653" s="18">
        <v>45658</v>
      </c>
      <c r="N653" s="18">
        <v>45901</v>
      </c>
      <c r="O653" s="8" t="s">
        <v>237</v>
      </c>
      <c r="P653" s="8" t="s">
        <v>24</v>
      </c>
      <c r="Q653" s="8" t="s">
        <v>245</v>
      </c>
      <c r="R653" s="8" t="str">
        <f t="shared" si="10"/>
        <v>251384A</v>
      </c>
      <c r="S653" s="8" t="str">
        <f>IFERROR(VLOOKUP(R653,'UNSG Projects'!$C$8:$D$305,2,FALSE),0)</f>
        <v>Regulator Install - Bl - Flag</v>
      </c>
      <c r="T653" s="8" t="s">
        <v>244</v>
      </c>
      <c r="U653" s="11">
        <v>3143.73</v>
      </c>
    </row>
    <row r="654" spans="1:21" ht="20.399999999999999" x14ac:dyDescent="0.3">
      <c r="A654" s="19">
        <v>202511</v>
      </c>
      <c r="B654" s="8" t="s">
        <v>7</v>
      </c>
      <c r="C654" s="8" t="s">
        <v>645</v>
      </c>
      <c r="D654" s="8" t="s">
        <v>62</v>
      </c>
      <c r="E654" s="8" t="s">
        <v>62</v>
      </c>
      <c r="F654" s="8" t="s">
        <v>61</v>
      </c>
      <c r="G654" s="8" t="s">
        <v>125</v>
      </c>
      <c r="H654" s="8" t="s">
        <v>715</v>
      </c>
      <c r="I654" s="8" t="s">
        <v>714</v>
      </c>
      <c r="J654" s="8" t="s">
        <v>57</v>
      </c>
      <c r="K654" s="8" t="s">
        <v>56</v>
      </c>
      <c r="L654" s="8" t="s">
        <v>55</v>
      </c>
      <c r="M654" s="18">
        <v>45658</v>
      </c>
      <c r="N654" s="18">
        <v>45901</v>
      </c>
      <c r="O654" s="8" t="s">
        <v>237</v>
      </c>
      <c r="P654" s="8" t="s">
        <v>24</v>
      </c>
      <c r="Q654" s="8" t="s">
        <v>243</v>
      </c>
      <c r="R654" s="8" t="str">
        <f t="shared" si="10"/>
        <v>252384A</v>
      </c>
      <c r="S654" s="8" t="str">
        <f>IFERROR(VLOOKUP(R654,'UNSG Projects'!$C$8:$D$305,2,FALSE),0)</f>
        <v>Regulator Install - Bl - King</v>
      </c>
      <c r="T654" s="8" t="s">
        <v>242</v>
      </c>
      <c r="U654" s="11">
        <v>3176.08</v>
      </c>
    </row>
    <row r="655" spans="1:21" ht="20.399999999999999" x14ac:dyDescent="0.3">
      <c r="A655" s="19">
        <v>202511</v>
      </c>
      <c r="B655" s="8" t="s">
        <v>7</v>
      </c>
      <c r="C655" s="8" t="s">
        <v>645</v>
      </c>
      <c r="D655" s="8" t="s">
        <v>62</v>
      </c>
      <c r="E655" s="8" t="s">
        <v>62</v>
      </c>
      <c r="F655" s="8" t="s">
        <v>61</v>
      </c>
      <c r="G655" s="8" t="s">
        <v>125</v>
      </c>
      <c r="H655" s="8" t="s">
        <v>715</v>
      </c>
      <c r="I655" s="8" t="s">
        <v>714</v>
      </c>
      <c r="J655" s="8" t="s">
        <v>57</v>
      </c>
      <c r="K655" s="8" t="s">
        <v>56</v>
      </c>
      <c r="L655" s="8" t="s">
        <v>55</v>
      </c>
      <c r="M655" s="18">
        <v>45658</v>
      </c>
      <c r="N655" s="18">
        <v>45901</v>
      </c>
      <c r="O655" s="8" t="s">
        <v>237</v>
      </c>
      <c r="P655" s="8" t="s">
        <v>24</v>
      </c>
      <c r="Q655" s="8" t="s">
        <v>241</v>
      </c>
      <c r="R655" s="8" t="str">
        <f t="shared" si="10"/>
        <v>253384A</v>
      </c>
      <c r="S655" s="8" t="str">
        <f>IFERROR(VLOOKUP(R655,'UNSG Projects'!$C$8:$D$305,2,FALSE),0)</f>
        <v>Regulator Install - Bl - Pres</v>
      </c>
      <c r="T655" s="8" t="s">
        <v>240</v>
      </c>
      <c r="U655" s="11">
        <v>8721.02</v>
      </c>
    </row>
    <row r="656" spans="1:21" ht="20.399999999999999" x14ac:dyDescent="0.3">
      <c r="A656" s="19">
        <v>202511</v>
      </c>
      <c r="B656" s="8" t="s">
        <v>7</v>
      </c>
      <c r="C656" s="8" t="s">
        <v>645</v>
      </c>
      <c r="D656" s="8" t="s">
        <v>62</v>
      </c>
      <c r="E656" s="8" t="s">
        <v>62</v>
      </c>
      <c r="F656" s="8" t="s">
        <v>61</v>
      </c>
      <c r="G656" s="8" t="s">
        <v>125</v>
      </c>
      <c r="H656" s="8" t="s">
        <v>715</v>
      </c>
      <c r="I656" s="8" t="s">
        <v>714</v>
      </c>
      <c r="J656" s="8" t="s">
        <v>57</v>
      </c>
      <c r="K656" s="8" t="s">
        <v>56</v>
      </c>
      <c r="L656" s="8" t="s">
        <v>55</v>
      </c>
      <c r="M656" s="18">
        <v>45658</v>
      </c>
      <c r="N656" s="18">
        <v>45901</v>
      </c>
      <c r="O656" s="8" t="s">
        <v>237</v>
      </c>
      <c r="P656" s="8" t="s">
        <v>24</v>
      </c>
      <c r="Q656" s="8" t="s">
        <v>239</v>
      </c>
      <c r="R656" s="8" t="str">
        <f t="shared" si="10"/>
        <v>255384A</v>
      </c>
      <c r="S656" s="8" t="str">
        <f>IFERROR(VLOOKUP(R656,'UNSG Projects'!$C$8:$D$305,2,FALSE),0)</f>
        <v>Regulator Install- Bl - Verde</v>
      </c>
      <c r="T656" s="8" t="s">
        <v>238</v>
      </c>
      <c r="U656" s="11">
        <v>4677.88</v>
      </c>
    </row>
    <row r="657" spans="1:21" ht="20.399999999999999" x14ac:dyDescent="0.3">
      <c r="A657" s="19">
        <v>202511</v>
      </c>
      <c r="B657" s="8" t="s">
        <v>7</v>
      </c>
      <c r="C657" s="8" t="s">
        <v>645</v>
      </c>
      <c r="D657" s="8" t="s">
        <v>62</v>
      </c>
      <c r="E657" s="8" t="s">
        <v>62</v>
      </c>
      <c r="F657" s="8" t="s">
        <v>61</v>
      </c>
      <c r="G657" s="8" t="s">
        <v>125</v>
      </c>
      <c r="H657" s="8" t="s">
        <v>715</v>
      </c>
      <c r="I657" s="8" t="s">
        <v>714</v>
      </c>
      <c r="J657" s="8" t="s">
        <v>57</v>
      </c>
      <c r="K657" s="8" t="s">
        <v>56</v>
      </c>
      <c r="L657" s="8" t="s">
        <v>55</v>
      </c>
      <c r="M657" s="18">
        <v>45658</v>
      </c>
      <c r="N657" s="18">
        <v>45901</v>
      </c>
      <c r="O657" s="8" t="s">
        <v>237</v>
      </c>
      <c r="P657" s="8" t="s">
        <v>24</v>
      </c>
      <c r="Q657" s="8" t="s">
        <v>717</v>
      </c>
      <c r="R657" s="8" t="str">
        <f t="shared" si="10"/>
        <v>256384A</v>
      </c>
      <c r="S657" s="8" t="str">
        <f>IFERROR(VLOOKUP(R657,'UNSG Projects'!$C$8:$D$305,2,FALSE),0)</f>
        <v>Regulator Install - Bl - Nog</v>
      </c>
      <c r="T657" s="8" t="s">
        <v>716</v>
      </c>
      <c r="U657" s="11">
        <v>645.70000000000005</v>
      </c>
    </row>
    <row r="658" spans="1:21" ht="20.399999999999999" x14ac:dyDescent="0.3">
      <c r="A658" s="19">
        <v>202511</v>
      </c>
      <c r="B658" s="8" t="s">
        <v>7</v>
      </c>
      <c r="C658" s="8" t="s">
        <v>645</v>
      </c>
      <c r="D658" s="8" t="s">
        <v>62</v>
      </c>
      <c r="E658" s="8" t="s">
        <v>62</v>
      </c>
      <c r="F658" s="8" t="s">
        <v>61</v>
      </c>
      <c r="G658" s="8" t="s">
        <v>125</v>
      </c>
      <c r="H658" s="8" t="s">
        <v>715</v>
      </c>
      <c r="I658" s="8" t="s">
        <v>714</v>
      </c>
      <c r="J658" s="8" t="s">
        <v>57</v>
      </c>
      <c r="K658" s="8" t="s">
        <v>56</v>
      </c>
      <c r="L658" s="8" t="s">
        <v>55</v>
      </c>
      <c r="M658" s="18">
        <v>45658</v>
      </c>
      <c r="N658" s="18">
        <v>45901</v>
      </c>
      <c r="O658" s="8" t="s">
        <v>237</v>
      </c>
      <c r="P658" s="8" t="s">
        <v>24</v>
      </c>
      <c r="Q658" s="8" t="s">
        <v>236</v>
      </c>
      <c r="R658" s="8" t="str">
        <f t="shared" si="10"/>
        <v>257384A</v>
      </c>
      <c r="S658" s="8" t="str">
        <f>IFERROR(VLOOKUP(R658,'UNSG Projects'!$C$8:$D$305,2,FALSE),0)</f>
        <v>Regulator Install - Bl - SL</v>
      </c>
      <c r="T658" s="8" t="s">
        <v>235</v>
      </c>
      <c r="U658" s="11">
        <v>2498.9699999999998</v>
      </c>
    </row>
    <row r="659" spans="1:21" ht="20.399999999999999" x14ac:dyDescent="0.3">
      <c r="A659" s="19">
        <v>202512</v>
      </c>
      <c r="B659" s="8" t="s">
        <v>7</v>
      </c>
      <c r="C659" s="8" t="s">
        <v>645</v>
      </c>
      <c r="D659" s="8" t="s">
        <v>62</v>
      </c>
      <c r="E659" s="8" t="s">
        <v>62</v>
      </c>
      <c r="F659" s="8" t="s">
        <v>61</v>
      </c>
      <c r="G659" s="8" t="s">
        <v>125</v>
      </c>
      <c r="H659" s="8" t="s">
        <v>715</v>
      </c>
      <c r="I659" s="8" t="s">
        <v>714</v>
      </c>
      <c r="J659" s="8" t="s">
        <v>57</v>
      </c>
      <c r="K659" s="8" t="s">
        <v>56</v>
      </c>
      <c r="L659" s="8" t="s">
        <v>55</v>
      </c>
      <c r="M659" s="18">
        <v>45658</v>
      </c>
      <c r="N659" s="18">
        <v>45901</v>
      </c>
      <c r="O659" s="8" t="s">
        <v>237</v>
      </c>
      <c r="P659" s="8" t="s">
        <v>24</v>
      </c>
      <c r="Q659" s="8" t="s">
        <v>245</v>
      </c>
      <c r="R659" s="8" t="str">
        <f t="shared" si="10"/>
        <v>251384A</v>
      </c>
      <c r="S659" s="8" t="str">
        <f>IFERROR(VLOOKUP(R659,'UNSG Projects'!$C$8:$D$305,2,FALSE),0)</f>
        <v>Regulator Install - Bl - Flag</v>
      </c>
      <c r="T659" s="8" t="s">
        <v>244</v>
      </c>
      <c r="U659" s="11">
        <v>1548.1</v>
      </c>
    </row>
    <row r="660" spans="1:21" ht="20.399999999999999" x14ac:dyDescent="0.3">
      <c r="A660" s="19">
        <v>202512</v>
      </c>
      <c r="B660" s="8" t="s">
        <v>7</v>
      </c>
      <c r="C660" s="8" t="s">
        <v>645</v>
      </c>
      <c r="D660" s="8" t="s">
        <v>62</v>
      </c>
      <c r="E660" s="8" t="s">
        <v>62</v>
      </c>
      <c r="F660" s="8" t="s">
        <v>61</v>
      </c>
      <c r="G660" s="8" t="s">
        <v>125</v>
      </c>
      <c r="H660" s="8" t="s">
        <v>715</v>
      </c>
      <c r="I660" s="8" t="s">
        <v>714</v>
      </c>
      <c r="J660" s="8" t="s">
        <v>57</v>
      </c>
      <c r="K660" s="8" t="s">
        <v>56</v>
      </c>
      <c r="L660" s="8" t="s">
        <v>55</v>
      </c>
      <c r="M660" s="18">
        <v>45658</v>
      </c>
      <c r="N660" s="18">
        <v>45901</v>
      </c>
      <c r="O660" s="8" t="s">
        <v>237</v>
      </c>
      <c r="P660" s="8" t="s">
        <v>24</v>
      </c>
      <c r="Q660" s="8" t="s">
        <v>243</v>
      </c>
      <c r="R660" s="8" t="str">
        <f t="shared" si="10"/>
        <v>252384A</v>
      </c>
      <c r="S660" s="8" t="str">
        <f>IFERROR(VLOOKUP(R660,'UNSG Projects'!$C$8:$D$305,2,FALSE),0)</f>
        <v>Regulator Install - Bl - King</v>
      </c>
      <c r="T660" s="8" t="s">
        <v>242</v>
      </c>
      <c r="U660" s="11">
        <v>3921.84</v>
      </c>
    </row>
    <row r="661" spans="1:21" ht="20.399999999999999" x14ac:dyDescent="0.3">
      <c r="A661" s="19">
        <v>202512</v>
      </c>
      <c r="B661" s="8" t="s">
        <v>7</v>
      </c>
      <c r="C661" s="8" t="s">
        <v>645</v>
      </c>
      <c r="D661" s="8" t="s">
        <v>62</v>
      </c>
      <c r="E661" s="8" t="s">
        <v>62</v>
      </c>
      <c r="F661" s="8" t="s">
        <v>61</v>
      </c>
      <c r="G661" s="8" t="s">
        <v>125</v>
      </c>
      <c r="H661" s="8" t="s">
        <v>715</v>
      </c>
      <c r="I661" s="8" t="s">
        <v>714</v>
      </c>
      <c r="J661" s="8" t="s">
        <v>57</v>
      </c>
      <c r="K661" s="8" t="s">
        <v>56</v>
      </c>
      <c r="L661" s="8" t="s">
        <v>55</v>
      </c>
      <c r="M661" s="18">
        <v>45658</v>
      </c>
      <c r="N661" s="18">
        <v>45901</v>
      </c>
      <c r="O661" s="8" t="s">
        <v>237</v>
      </c>
      <c r="P661" s="8" t="s">
        <v>24</v>
      </c>
      <c r="Q661" s="8" t="s">
        <v>241</v>
      </c>
      <c r="R661" s="8" t="str">
        <f t="shared" si="10"/>
        <v>253384A</v>
      </c>
      <c r="S661" s="8" t="str">
        <f>IFERROR(VLOOKUP(R661,'UNSG Projects'!$C$8:$D$305,2,FALSE),0)</f>
        <v>Regulator Install - Bl - Pres</v>
      </c>
      <c r="T661" s="8" t="s">
        <v>240</v>
      </c>
      <c r="U661" s="11">
        <v>12179.62</v>
      </c>
    </row>
    <row r="662" spans="1:21" ht="20.399999999999999" x14ac:dyDescent="0.3">
      <c r="A662" s="19">
        <v>202512</v>
      </c>
      <c r="B662" s="8" t="s">
        <v>7</v>
      </c>
      <c r="C662" s="8" t="s">
        <v>645</v>
      </c>
      <c r="D662" s="8" t="s">
        <v>62</v>
      </c>
      <c r="E662" s="8" t="s">
        <v>62</v>
      </c>
      <c r="F662" s="8" t="s">
        <v>61</v>
      </c>
      <c r="G662" s="8" t="s">
        <v>125</v>
      </c>
      <c r="H662" s="8" t="s">
        <v>715</v>
      </c>
      <c r="I662" s="8" t="s">
        <v>714</v>
      </c>
      <c r="J662" s="8" t="s">
        <v>57</v>
      </c>
      <c r="K662" s="8" t="s">
        <v>56</v>
      </c>
      <c r="L662" s="8" t="s">
        <v>55</v>
      </c>
      <c r="M662" s="18">
        <v>45658</v>
      </c>
      <c r="N662" s="18">
        <v>45901</v>
      </c>
      <c r="O662" s="8" t="s">
        <v>237</v>
      </c>
      <c r="P662" s="8" t="s">
        <v>24</v>
      </c>
      <c r="Q662" s="8" t="s">
        <v>239</v>
      </c>
      <c r="R662" s="8" t="str">
        <f t="shared" si="10"/>
        <v>255384A</v>
      </c>
      <c r="S662" s="8" t="str">
        <f>IFERROR(VLOOKUP(R662,'UNSG Projects'!$C$8:$D$305,2,FALSE),0)</f>
        <v>Regulator Install- Bl - Verde</v>
      </c>
      <c r="T662" s="8" t="s">
        <v>238</v>
      </c>
      <c r="U662" s="11">
        <v>7878.24</v>
      </c>
    </row>
    <row r="663" spans="1:21" ht="20.399999999999999" x14ac:dyDescent="0.3">
      <c r="A663" s="19">
        <v>202512</v>
      </c>
      <c r="B663" s="8" t="s">
        <v>7</v>
      </c>
      <c r="C663" s="8" t="s">
        <v>645</v>
      </c>
      <c r="D663" s="8" t="s">
        <v>62</v>
      </c>
      <c r="E663" s="8" t="s">
        <v>62</v>
      </c>
      <c r="F663" s="8" t="s">
        <v>61</v>
      </c>
      <c r="G663" s="8" t="s">
        <v>125</v>
      </c>
      <c r="H663" s="8" t="s">
        <v>715</v>
      </c>
      <c r="I663" s="8" t="s">
        <v>714</v>
      </c>
      <c r="J663" s="8" t="s">
        <v>57</v>
      </c>
      <c r="K663" s="8" t="s">
        <v>56</v>
      </c>
      <c r="L663" s="8" t="s">
        <v>55</v>
      </c>
      <c r="M663" s="18">
        <v>45658</v>
      </c>
      <c r="N663" s="18">
        <v>45901</v>
      </c>
      <c r="O663" s="8" t="s">
        <v>237</v>
      </c>
      <c r="P663" s="8" t="s">
        <v>24</v>
      </c>
      <c r="Q663" s="8" t="s">
        <v>717</v>
      </c>
      <c r="R663" s="8" t="str">
        <f t="shared" si="10"/>
        <v>256384A</v>
      </c>
      <c r="S663" s="8" t="str">
        <f>IFERROR(VLOOKUP(R663,'UNSG Projects'!$C$8:$D$305,2,FALSE),0)</f>
        <v>Regulator Install - Bl - Nog</v>
      </c>
      <c r="T663" s="8" t="s">
        <v>716</v>
      </c>
      <c r="U663" s="11">
        <v>256.81</v>
      </c>
    </row>
    <row r="664" spans="1:21" ht="20.399999999999999" x14ac:dyDescent="0.3">
      <c r="A664" s="19">
        <v>202512</v>
      </c>
      <c r="B664" s="8" t="s">
        <v>7</v>
      </c>
      <c r="C664" s="8" t="s">
        <v>645</v>
      </c>
      <c r="D664" s="8" t="s">
        <v>62</v>
      </c>
      <c r="E664" s="8" t="s">
        <v>62</v>
      </c>
      <c r="F664" s="8" t="s">
        <v>61</v>
      </c>
      <c r="G664" s="8" t="s">
        <v>125</v>
      </c>
      <c r="H664" s="8" t="s">
        <v>715</v>
      </c>
      <c r="I664" s="8" t="s">
        <v>714</v>
      </c>
      <c r="J664" s="8" t="s">
        <v>57</v>
      </c>
      <c r="K664" s="8" t="s">
        <v>56</v>
      </c>
      <c r="L664" s="8" t="s">
        <v>55</v>
      </c>
      <c r="M664" s="18">
        <v>45658</v>
      </c>
      <c r="N664" s="18">
        <v>45901</v>
      </c>
      <c r="O664" s="8" t="s">
        <v>237</v>
      </c>
      <c r="P664" s="8" t="s">
        <v>24</v>
      </c>
      <c r="Q664" s="8" t="s">
        <v>236</v>
      </c>
      <c r="R664" s="8" t="str">
        <f t="shared" si="10"/>
        <v>257384A</v>
      </c>
      <c r="S664" s="8" t="str">
        <f>IFERROR(VLOOKUP(R664,'UNSG Projects'!$C$8:$D$305,2,FALSE),0)</f>
        <v>Regulator Install - Bl - SL</v>
      </c>
      <c r="T664" s="8" t="s">
        <v>235</v>
      </c>
      <c r="U664" s="11">
        <v>4082.96</v>
      </c>
    </row>
    <row r="665" spans="1:21" ht="20.399999999999999" x14ac:dyDescent="0.3">
      <c r="A665" s="19">
        <v>202601</v>
      </c>
      <c r="B665" s="8" t="s">
        <v>7</v>
      </c>
      <c r="C665" s="8" t="s">
        <v>645</v>
      </c>
      <c r="D665" s="8" t="s">
        <v>62</v>
      </c>
      <c r="E665" s="8" t="s">
        <v>62</v>
      </c>
      <c r="F665" s="8" t="s">
        <v>61</v>
      </c>
      <c r="G665" s="8" t="s">
        <v>125</v>
      </c>
      <c r="H665" s="8" t="s">
        <v>715</v>
      </c>
      <c r="I665" s="8" t="s">
        <v>714</v>
      </c>
      <c r="J665" s="8" t="s">
        <v>57</v>
      </c>
      <c r="K665" s="8" t="s">
        <v>56</v>
      </c>
      <c r="L665" s="8" t="s">
        <v>55</v>
      </c>
      <c r="M665" s="18">
        <v>46023</v>
      </c>
      <c r="N665" s="18">
        <v>46023</v>
      </c>
      <c r="O665" s="8" t="s">
        <v>237</v>
      </c>
      <c r="P665" s="8" t="s">
        <v>24</v>
      </c>
      <c r="Q665" s="8" t="s">
        <v>245</v>
      </c>
      <c r="R665" s="8" t="str">
        <f t="shared" si="10"/>
        <v>251384A</v>
      </c>
      <c r="S665" s="8" t="str">
        <f>IFERROR(VLOOKUP(R665,'UNSG Projects'!$C$8:$D$305,2,FALSE),0)</f>
        <v>Regulator Install - Bl - Flag</v>
      </c>
      <c r="T665" s="8" t="s">
        <v>244</v>
      </c>
      <c r="U665" s="11">
        <v>862.53</v>
      </c>
    </row>
    <row r="666" spans="1:21" ht="20.399999999999999" x14ac:dyDescent="0.3">
      <c r="A666" s="19">
        <v>202601</v>
      </c>
      <c r="B666" s="8" t="s">
        <v>7</v>
      </c>
      <c r="C666" s="8" t="s">
        <v>645</v>
      </c>
      <c r="D666" s="8" t="s">
        <v>62</v>
      </c>
      <c r="E666" s="8" t="s">
        <v>62</v>
      </c>
      <c r="F666" s="8" t="s">
        <v>61</v>
      </c>
      <c r="G666" s="8" t="s">
        <v>125</v>
      </c>
      <c r="H666" s="8" t="s">
        <v>715</v>
      </c>
      <c r="I666" s="8" t="s">
        <v>714</v>
      </c>
      <c r="J666" s="8" t="s">
        <v>57</v>
      </c>
      <c r="K666" s="8" t="s">
        <v>56</v>
      </c>
      <c r="L666" s="8" t="s">
        <v>55</v>
      </c>
      <c r="M666" s="18">
        <v>46023</v>
      </c>
      <c r="N666" s="18">
        <v>46023</v>
      </c>
      <c r="O666" s="8" t="s">
        <v>237</v>
      </c>
      <c r="P666" s="8" t="s">
        <v>24</v>
      </c>
      <c r="Q666" s="8" t="s">
        <v>243</v>
      </c>
      <c r="R666" s="8" t="str">
        <f t="shared" si="10"/>
        <v>252384A</v>
      </c>
      <c r="S666" s="8" t="str">
        <f>IFERROR(VLOOKUP(R666,'UNSG Projects'!$C$8:$D$305,2,FALSE),0)</f>
        <v>Regulator Install - Bl - King</v>
      </c>
      <c r="T666" s="8" t="s">
        <v>242</v>
      </c>
      <c r="U666" s="11">
        <v>2032.92</v>
      </c>
    </row>
    <row r="667" spans="1:21" ht="20.399999999999999" x14ac:dyDescent="0.3">
      <c r="A667" s="19">
        <v>202601</v>
      </c>
      <c r="B667" s="8" t="s">
        <v>7</v>
      </c>
      <c r="C667" s="8" t="s">
        <v>645</v>
      </c>
      <c r="D667" s="8" t="s">
        <v>62</v>
      </c>
      <c r="E667" s="8" t="s">
        <v>62</v>
      </c>
      <c r="F667" s="8" t="s">
        <v>61</v>
      </c>
      <c r="G667" s="8" t="s">
        <v>125</v>
      </c>
      <c r="H667" s="8" t="s">
        <v>715</v>
      </c>
      <c r="I667" s="8" t="s">
        <v>714</v>
      </c>
      <c r="J667" s="8" t="s">
        <v>57</v>
      </c>
      <c r="K667" s="8" t="s">
        <v>56</v>
      </c>
      <c r="L667" s="8" t="s">
        <v>55</v>
      </c>
      <c r="M667" s="18">
        <v>46023</v>
      </c>
      <c r="N667" s="18">
        <v>46023</v>
      </c>
      <c r="O667" s="8" t="s">
        <v>237</v>
      </c>
      <c r="P667" s="8" t="s">
        <v>24</v>
      </c>
      <c r="Q667" s="8" t="s">
        <v>241</v>
      </c>
      <c r="R667" s="8" t="str">
        <f t="shared" si="10"/>
        <v>253384A</v>
      </c>
      <c r="S667" s="8" t="str">
        <f>IFERROR(VLOOKUP(R667,'UNSG Projects'!$C$8:$D$305,2,FALSE),0)</f>
        <v>Regulator Install - Bl - Pres</v>
      </c>
      <c r="T667" s="8" t="s">
        <v>240</v>
      </c>
      <c r="U667" s="11">
        <v>4570.92</v>
      </c>
    </row>
    <row r="668" spans="1:21" ht="20.399999999999999" x14ac:dyDescent="0.3">
      <c r="A668" s="19">
        <v>202601</v>
      </c>
      <c r="B668" s="8" t="s">
        <v>7</v>
      </c>
      <c r="C668" s="8" t="s">
        <v>645</v>
      </c>
      <c r="D668" s="8" t="s">
        <v>62</v>
      </c>
      <c r="E668" s="8" t="s">
        <v>62</v>
      </c>
      <c r="F668" s="8" t="s">
        <v>61</v>
      </c>
      <c r="G668" s="8" t="s">
        <v>125</v>
      </c>
      <c r="H668" s="8" t="s">
        <v>715</v>
      </c>
      <c r="I668" s="8" t="s">
        <v>714</v>
      </c>
      <c r="J668" s="8" t="s">
        <v>57</v>
      </c>
      <c r="K668" s="8" t="s">
        <v>56</v>
      </c>
      <c r="L668" s="8" t="s">
        <v>55</v>
      </c>
      <c r="M668" s="18">
        <v>46023</v>
      </c>
      <c r="N668" s="18">
        <v>46023</v>
      </c>
      <c r="O668" s="8" t="s">
        <v>237</v>
      </c>
      <c r="P668" s="8" t="s">
        <v>24</v>
      </c>
      <c r="Q668" s="8" t="s">
        <v>239</v>
      </c>
      <c r="R668" s="8" t="str">
        <f t="shared" si="10"/>
        <v>255384A</v>
      </c>
      <c r="S668" s="8" t="str">
        <f>IFERROR(VLOOKUP(R668,'UNSG Projects'!$C$8:$D$305,2,FALSE),0)</f>
        <v>Regulator Install- Bl - Verde</v>
      </c>
      <c r="T668" s="8" t="s">
        <v>238</v>
      </c>
      <c r="U668" s="11">
        <v>3595.24</v>
      </c>
    </row>
    <row r="669" spans="1:21" ht="20.399999999999999" x14ac:dyDescent="0.3">
      <c r="A669" s="19">
        <v>202601</v>
      </c>
      <c r="B669" s="8" t="s">
        <v>7</v>
      </c>
      <c r="C669" s="8" t="s">
        <v>645</v>
      </c>
      <c r="D669" s="8" t="s">
        <v>62</v>
      </c>
      <c r="E669" s="8" t="s">
        <v>62</v>
      </c>
      <c r="F669" s="8" t="s">
        <v>61</v>
      </c>
      <c r="G669" s="8" t="s">
        <v>125</v>
      </c>
      <c r="H669" s="8" t="s">
        <v>715</v>
      </c>
      <c r="I669" s="8" t="s">
        <v>714</v>
      </c>
      <c r="J669" s="8" t="s">
        <v>57</v>
      </c>
      <c r="K669" s="8" t="s">
        <v>56</v>
      </c>
      <c r="L669" s="8" t="s">
        <v>55</v>
      </c>
      <c r="M669" s="18">
        <v>46023</v>
      </c>
      <c r="N669" s="18">
        <v>46023</v>
      </c>
      <c r="O669" s="8" t="s">
        <v>237</v>
      </c>
      <c r="P669" s="8" t="s">
        <v>24</v>
      </c>
      <c r="Q669" s="8" t="s">
        <v>236</v>
      </c>
      <c r="R669" s="8" t="str">
        <f t="shared" si="10"/>
        <v>257384A</v>
      </c>
      <c r="S669" s="8" t="str">
        <f>IFERROR(VLOOKUP(R669,'UNSG Projects'!$C$8:$D$305,2,FALSE),0)</f>
        <v>Regulator Install - Bl - SL</v>
      </c>
      <c r="T669" s="8" t="s">
        <v>235</v>
      </c>
      <c r="U669" s="11">
        <v>1575.17</v>
      </c>
    </row>
    <row r="670" spans="1:21" ht="20.399999999999999" x14ac:dyDescent="0.3">
      <c r="A670" s="19">
        <v>202602</v>
      </c>
      <c r="B670" s="8" t="s">
        <v>7</v>
      </c>
      <c r="C670" s="8" t="s">
        <v>645</v>
      </c>
      <c r="D670" s="8" t="s">
        <v>62</v>
      </c>
      <c r="E670" s="8" t="s">
        <v>62</v>
      </c>
      <c r="F670" s="8" t="s">
        <v>61</v>
      </c>
      <c r="G670" s="8" t="s">
        <v>125</v>
      </c>
      <c r="H670" s="8" t="s">
        <v>715</v>
      </c>
      <c r="I670" s="8" t="s">
        <v>714</v>
      </c>
      <c r="J670" s="8" t="s">
        <v>57</v>
      </c>
      <c r="K670" s="8" t="s">
        <v>56</v>
      </c>
      <c r="L670" s="8" t="s">
        <v>55</v>
      </c>
      <c r="M670" s="18">
        <v>46023</v>
      </c>
      <c r="N670" s="18">
        <v>46054</v>
      </c>
      <c r="O670" s="8" t="s">
        <v>237</v>
      </c>
      <c r="P670" s="8" t="s">
        <v>24</v>
      </c>
      <c r="Q670" s="8" t="s">
        <v>245</v>
      </c>
      <c r="R670" s="8" t="str">
        <f t="shared" si="10"/>
        <v>251384A</v>
      </c>
      <c r="S670" s="8" t="str">
        <f>IFERROR(VLOOKUP(R670,'UNSG Projects'!$C$8:$D$305,2,FALSE),0)</f>
        <v>Regulator Install - Bl - Flag</v>
      </c>
      <c r="T670" s="8" t="s">
        <v>244</v>
      </c>
      <c r="U670" s="11">
        <v>1515.1</v>
      </c>
    </row>
    <row r="671" spans="1:21" ht="20.399999999999999" x14ac:dyDescent="0.3">
      <c r="A671" s="19">
        <v>202602</v>
      </c>
      <c r="B671" s="8" t="s">
        <v>7</v>
      </c>
      <c r="C671" s="8" t="s">
        <v>645</v>
      </c>
      <c r="D671" s="8" t="s">
        <v>62</v>
      </c>
      <c r="E671" s="8" t="s">
        <v>62</v>
      </c>
      <c r="F671" s="8" t="s">
        <v>61</v>
      </c>
      <c r="G671" s="8" t="s">
        <v>125</v>
      </c>
      <c r="H671" s="8" t="s">
        <v>715</v>
      </c>
      <c r="I671" s="8" t="s">
        <v>714</v>
      </c>
      <c r="J671" s="8" t="s">
        <v>57</v>
      </c>
      <c r="K671" s="8" t="s">
        <v>56</v>
      </c>
      <c r="L671" s="8" t="s">
        <v>55</v>
      </c>
      <c r="M671" s="18">
        <v>46023</v>
      </c>
      <c r="N671" s="18">
        <v>46054</v>
      </c>
      <c r="O671" s="8" t="s">
        <v>237</v>
      </c>
      <c r="P671" s="8" t="s">
        <v>24</v>
      </c>
      <c r="Q671" s="8" t="s">
        <v>243</v>
      </c>
      <c r="R671" s="8" t="str">
        <f t="shared" si="10"/>
        <v>252384A</v>
      </c>
      <c r="S671" s="8" t="str">
        <f>IFERROR(VLOOKUP(R671,'UNSG Projects'!$C$8:$D$305,2,FALSE),0)</f>
        <v>Regulator Install - Bl - King</v>
      </c>
      <c r="T671" s="8" t="s">
        <v>242</v>
      </c>
      <c r="U671" s="11">
        <v>4337.51</v>
      </c>
    </row>
    <row r="672" spans="1:21" ht="20.399999999999999" x14ac:dyDescent="0.3">
      <c r="A672" s="19">
        <v>202602</v>
      </c>
      <c r="B672" s="8" t="s">
        <v>7</v>
      </c>
      <c r="C672" s="8" t="s">
        <v>645</v>
      </c>
      <c r="D672" s="8" t="s">
        <v>62</v>
      </c>
      <c r="E672" s="8" t="s">
        <v>62</v>
      </c>
      <c r="F672" s="8" t="s">
        <v>61</v>
      </c>
      <c r="G672" s="8" t="s">
        <v>125</v>
      </c>
      <c r="H672" s="8" t="s">
        <v>715</v>
      </c>
      <c r="I672" s="8" t="s">
        <v>714</v>
      </c>
      <c r="J672" s="8" t="s">
        <v>57</v>
      </c>
      <c r="K672" s="8" t="s">
        <v>56</v>
      </c>
      <c r="L672" s="8" t="s">
        <v>55</v>
      </c>
      <c r="M672" s="18">
        <v>46023</v>
      </c>
      <c r="N672" s="18">
        <v>46054</v>
      </c>
      <c r="O672" s="8" t="s">
        <v>237</v>
      </c>
      <c r="P672" s="8" t="s">
        <v>24</v>
      </c>
      <c r="Q672" s="8" t="s">
        <v>241</v>
      </c>
      <c r="R672" s="8" t="str">
        <f t="shared" si="10"/>
        <v>253384A</v>
      </c>
      <c r="S672" s="8" t="str">
        <f>IFERROR(VLOOKUP(R672,'UNSG Projects'!$C$8:$D$305,2,FALSE),0)</f>
        <v>Regulator Install - Bl - Pres</v>
      </c>
      <c r="T672" s="8" t="s">
        <v>240</v>
      </c>
      <c r="U672" s="11">
        <v>10538.51</v>
      </c>
    </row>
    <row r="673" spans="1:21" ht="20.399999999999999" x14ac:dyDescent="0.3">
      <c r="A673" s="19">
        <v>202602</v>
      </c>
      <c r="B673" s="8" t="s">
        <v>7</v>
      </c>
      <c r="C673" s="8" t="s">
        <v>645</v>
      </c>
      <c r="D673" s="8" t="s">
        <v>62</v>
      </c>
      <c r="E673" s="8" t="s">
        <v>62</v>
      </c>
      <c r="F673" s="8" t="s">
        <v>61</v>
      </c>
      <c r="G673" s="8" t="s">
        <v>125</v>
      </c>
      <c r="H673" s="8" t="s">
        <v>715</v>
      </c>
      <c r="I673" s="8" t="s">
        <v>714</v>
      </c>
      <c r="J673" s="8" t="s">
        <v>57</v>
      </c>
      <c r="K673" s="8" t="s">
        <v>56</v>
      </c>
      <c r="L673" s="8" t="s">
        <v>55</v>
      </c>
      <c r="M673" s="18">
        <v>46023</v>
      </c>
      <c r="N673" s="18">
        <v>46054</v>
      </c>
      <c r="O673" s="8" t="s">
        <v>237</v>
      </c>
      <c r="P673" s="8" t="s">
        <v>24</v>
      </c>
      <c r="Q673" s="8" t="s">
        <v>239</v>
      </c>
      <c r="R673" s="8" t="str">
        <f t="shared" si="10"/>
        <v>255384A</v>
      </c>
      <c r="S673" s="8" t="str">
        <f>IFERROR(VLOOKUP(R673,'UNSG Projects'!$C$8:$D$305,2,FALSE),0)</f>
        <v>Regulator Install- Bl - Verde</v>
      </c>
      <c r="T673" s="8" t="s">
        <v>238</v>
      </c>
      <c r="U673" s="11">
        <v>7173.2</v>
      </c>
    </row>
    <row r="674" spans="1:21" ht="20.399999999999999" x14ac:dyDescent="0.3">
      <c r="A674" s="19">
        <v>202602</v>
      </c>
      <c r="B674" s="8" t="s">
        <v>7</v>
      </c>
      <c r="C674" s="8" t="s">
        <v>645</v>
      </c>
      <c r="D674" s="8" t="s">
        <v>62</v>
      </c>
      <c r="E674" s="8" t="s">
        <v>62</v>
      </c>
      <c r="F674" s="8" t="s">
        <v>61</v>
      </c>
      <c r="G674" s="8" t="s">
        <v>125</v>
      </c>
      <c r="H674" s="8" t="s">
        <v>715</v>
      </c>
      <c r="I674" s="8" t="s">
        <v>714</v>
      </c>
      <c r="J674" s="8" t="s">
        <v>57</v>
      </c>
      <c r="K674" s="8" t="s">
        <v>56</v>
      </c>
      <c r="L674" s="8" t="s">
        <v>55</v>
      </c>
      <c r="M674" s="18">
        <v>46023</v>
      </c>
      <c r="N674" s="18">
        <v>46054</v>
      </c>
      <c r="O674" s="8" t="s">
        <v>237</v>
      </c>
      <c r="P674" s="8" t="s">
        <v>24</v>
      </c>
      <c r="Q674" s="8" t="s">
        <v>717</v>
      </c>
      <c r="R674" s="8" t="str">
        <f t="shared" si="10"/>
        <v>256384A</v>
      </c>
      <c r="S674" s="8" t="str">
        <f>IFERROR(VLOOKUP(R674,'UNSG Projects'!$C$8:$D$305,2,FALSE),0)</f>
        <v>Regulator Install - Bl - Nog</v>
      </c>
      <c r="T674" s="8" t="s">
        <v>716</v>
      </c>
      <c r="U674" s="11">
        <v>57.88</v>
      </c>
    </row>
    <row r="675" spans="1:21" ht="20.399999999999999" x14ac:dyDescent="0.3">
      <c r="A675" s="19">
        <v>202602</v>
      </c>
      <c r="B675" s="8" t="s">
        <v>7</v>
      </c>
      <c r="C675" s="8" t="s">
        <v>645</v>
      </c>
      <c r="D675" s="8" t="s">
        <v>62</v>
      </c>
      <c r="E675" s="8" t="s">
        <v>62</v>
      </c>
      <c r="F675" s="8" t="s">
        <v>61</v>
      </c>
      <c r="G675" s="8" t="s">
        <v>125</v>
      </c>
      <c r="H675" s="8" t="s">
        <v>715</v>
      </c>
      <c r="I675" s="8" t="s">
        <v>714</v>
      </c>
      <c r="J675" s="8" t="s">
        <v>57</v>
      </c>
      <c r="K675" s="8" t="s">
        <v>56</v>
      </c>
      <c r="L675" s="8" t="s">
        <v>55</v>
      </c>
      <c r="M675" s="18">
        <v>46023</v>
      </c>
      <c r="N675" s="18">
        <v>46054</v>
      </c>
      <c r="O675" s="8" t="s">
        <v>237</v>
      </c>
      <c r="P675" s="8" t="s">
        <v>24</v>
      </c>
      <c r="Q675" s="8" t="s">
        <v>236</v>
      </c>
      <c r="R675" s="8" t="str">
        <f t="shared" si="10"/>
        <v>257384A</v>
      </c>
      <c r="S675" s="8" t="str">
        <f>IFERROR(VLOOKUP(R675,'UNSG Projects'!$C$8:$D$305,2,FALSE),0)</f>
        <v>Regulator Install - Bl - SL</v>
      </c>
      <c r="T675" s="8" t="s">
        <v>235</v>
      </c>
      <c r="U675" s="11">
        <v>2621.09</v>
      </c>
    </row>
    <row r="676" spans="1:21" ht="20.399999999999999" x14ac:dyDescent="0.3">
      <c r="A676" s="19">
        <v>202603</v>
      </c>
      <c r="B676" s="8" t="s">
        <v>7</v>
      </c>
      <c r="C676" s="8" t="s">
        <v>645</v>
      </c>
      <c r="D676" s="8" t="s">
        <v>62</v>
      </c>
      <c r="E676" s="8" t="s">
        <v>62</v>
      </c>
      <c r="F676" s="8" t="s">
        <v>61</v>
      </c>
      <c r="G676" s="8" t="s">
        <v>125</v>
      </c>
      <c r="H676" s="8" t="s">
        <v>715</v>
      </c>
      <c r="I676" s="8" t="s">
        <v>714</v>
      </c>
      <c r="J676" s="8" t="s">
        <v>57</v>
      </c>
      <c r="K676" s="8" t="s">
        <v>56</v>
      </c>
      <c r="L676" s="8" t="s">
        <v>55</v>
      </c>
      <c r="M676" s="18">
        <v>46023</v>
      </c>
      <c r="N676" s="18">
        <v>46082</v>
      </c>
      <c r="O676" s="8" t="s">
        <v>237</v>
      </c>
      <c r="P676" s="8" t="s">
        <v>24</v>
      </c>
      <c r="Q676" s="8" t="s">
        <v>245</v>
      </c>
      <c r="R676" s="8" t="str">
        <f t="shared" si="10"/>
        <v>251384A</v>
      </c>
      <c r="S676" s="8" t="str">
        <f>IFERROR(VLOOKUP(R676,'UNSG Projects'!$C$8:$D$305,2,FALSE),0)</f>
        <v>Regulator Install - Bl - Flag</v>
      </c>
      <c r="T676" s="8" t="s">
        <v>244</v>
      </c>
      <c r="U676" s="11">
        <v>2671.55</v>
      </c>
    </row>
    <row r="677" spans="1:21" ht="20.399999999999999" x14ac:dyDescent="0.3">
      <c r="A677" s="19">
        <v>202603</v>
      </c>
      <c r="B677" s="8" t="s">
        <v>7</v>
      </c>
      <c r="C677" s="8" t="s">
        <v>645</v>
      </c>
      <c r="D677" s="8" t="s">
        <v>62</v>
      </c>
      <c r="E677" s="8" t="s">
        <v>62</v>
      </c>
      <c r="F677" s="8" t="s">
        <v>61</v>
      </c>
      <c r="G677" s="8" t="s">
        <v>125</v>
      </c>
      <c r="H677" s="8" t="s">
        <v>715</v>
      </c>
      <c r="I677" s="8" t="s">
        <v>714</v>
      </c>
      <c r="J677" s="8" t="s">
        <v>57</v>
      </c>
      <c r="K677" s="8" t="s">
        <v>56</v>
      </c>
      <c r="L677" s="8" t="s">
        <v>55</v>
      </c>
      <c r="M677" s="18">
        <v>46023</v>
      </c>
      <c r="N677" s="18">
        <v>46082</v>
      </c>
      <c r="O677" s="8" t="s">
        <v>237</v>
      </c>
      <c r="P677" s="8" t="s">
        <v>24</v>
      </c>
      <c r="Q677" s="8" t="s">
        <v>243</v>
      </c>
      <c r="R677" s="8" t="str">
        <f t="shared" si="10"/>
        <v>252384A</v>
      </c>
      <c r="S677" s="8" t="str">
        <f>IFERROR(VLOOKUP(R677,'UNSG Projects'!$C$8:$D$305,2,FALSE),0)</f>
        <v>Regulator Install - Bl - King</v>
      </c>
      <c r="T677" s="8" t="s">
        <v>242</v>
      </c>
      <c r="U677" s="11">
        <v>2756.03</v>
      </c>
    </row>
    <row r="678" spans="1:21" ht="20.399999999999999" x14ac:dyDescent="0.3">
      <c r="A678" s="19">
        <v>202603</v>
      </c>
      <c r="B678" s="8" t="s">
        <v>7</v>
      </c>
      <c r="C678" s="8" t="s">
        <v>645</v>
      </c>
      <c r="D678" s="8" t="s">
        <v>62</v>
      </c>
      <c r="E678" s="8" t="s">
        <v>62</v>
      </c>
      <c r="F678" s="8" t="s">
        <v>61</v>
      </c>
      <c r="G678" s="8" t="s">
        <v>125</v>
      </c>
      <c r="H678" s="8" t="s">
        <v>715</v>
      </c>
      <c r="I678" s="8" t="s">
        <v>714</v>
      </c>
      <c r="J678" s="8" t="s">
        <v>57</v>
      </c>
      <c r="K678" s="8" t="s">
        <v>56</v>
      </c>
      <c r="L678" s="8" t="s">
        <v>55</v>
      </c>
      <c r="M678" s="18">
        <v>46023</v>
      </c>
      <c r="N678" s="18">
        <v>46082</v>
      </c>
      <c r="O678" s="8" t="s">
        <v>237</v>
      </c>
      <c r="P678" s="8" t="s">
        <v>24</v>
      </c>
      <c r="Q678" s="8" t="s">
        <v>241</v>
      </c>
      <c r="R678" s="8" t="str">
        <f t="shared" si="10"/>
        <v>253384A</v>
      </c>
      <c r="S678" s="8" t="str">
        <f>IFERROR(VLOOKUP(R678,'UNSG Projects'!$C$8:$D$305,2,FALSE),0)</f>
        <v>Regulator Install - Bl - Pres</v>
      </c>
      <c r="T678" s="8" t="s">
        <v>240</v>
      </c>
      <c r="U678" s="11">
        <v>8153.28</v>
      </c>
    </row>
    <row r="679" spans="1:21" ht="20.399999999999999" x14ac:dyDescent="0.3">
      <c r="A679" s="19">
        <v>202603</v>
      </c>
      <c r="B679" s="8" t="s">
        <v>7</v>
      </c>
      <c r="C679" s="8" t="s">
        <v>645</v>
      </c>
      <c r="D679" s="8" t="s">
        <v>62</v>
      </c>
      <c r="E679" s="8" t="s">
        <v>62</v>
      </c>
      <c r="F679" s="8" t="s">
        <v>61</v>
      </c>
      <c r="G679" s="8" t="s">
        <v>125</v>
      </c>
      <c r="H679" s="8" t="s">
        <v>715</v>
      </c>
      <c r="I679" s="8" t="s">
        <v>714</v>
      </c>
      <c r="J679" s="8" t="s">
        <v>57</v>
      </c>
      <c r="K679" s="8" t="s">
        <v>56</v>
      </c>
      <c r="L679" s="8" t="s">
        <v>55</v>
      </c>
      <c r="M679" s="18">
        <v>46023</v>
      </c>
      <c r="N679" s="18">
        <v>46082</v>
      </c>
      <c r="O679" s="8" t="s">
        <v>237</v>
      </c>
      <c r="P679" s="8" t="s">
        <v>24</v>
      </c>
      <c r="Q679" s="8" t="s">
        <v>239</v>
      </c>
      <c r="R679" s="8" t="str">
        <f t="shared" si="10"/>
        <v>255384A</v>
      </c>
      <c r="S679" s="8" t="str">
        <f>IFERROR(VLOOKUP(R679,'UNSG Projects'!$C$8:$D$305,2,FALSE),0)</f>
        <v>Regulator Install- Bl - Verde</v>
      </c>
      <c r="T679" s="8" t="s">
        <v>238</v>
      </c>
      <c r="U679" s="11">
        <v>5293.21</v>
      </c>
    </row>
    <row r="680" spans="1:21" ht="20.399999999999999" x14ac:dyDescent="0.3">
      <c r="A680" s="19">
        <v>202603</v>
      </c>
      <c r="B680" s="8" t="s">
        <v>7</v>
      </c>
      <c r="C680" s="8" t="s">
        <v>645</v>
      </c>
      <c r="D680" s="8" t="s">
        <v>62</v>
      </c>
      <c r="E680" s="8" t="s">
        <v>62</v>
      </c>
      <c r="F680" s="8" t="s">
        <v>61</v>
      </c>
      <c r="G680" s="8" t="s">
        <v>125</v>
      </c>
      <c r="H680" s="8" t="s">
        <v>715</v>
      </c>
      <c r="I680" s="8" t="s">
        <v>714</v>
      </c>
      <c r="J680" s="8" t="s">
        <v>57</v>
      </c>
      <c r="K680" s="8" t="s">
        <v>56</v>
      </c>
      <c r="L680" s="8" t="s">
        <v>55</v>
      </c>
      <c r="M680" s="18">
        <v>46023</v>
      </c>
      <c r="N680" s="18">
        <v>46082</v>
      </c>
      <c r="O680" s="8" t="s">
        <v>237</v>
      </c>
      <c r="P680" s="8" t="s">
        <v>24</v>
      </c>
      <c r="Q680" s="8" t="s">
        <v>717</v>
      </c>
      <c r="R680" s="8" t="str">
        <f t="shared" si="10"/>
        <v>256384A</v>
      </c>
      <c r="S680" s="8" t="str">
        <f>IFERROR(VLOOKUP(R680,'UNSG Projects'!$C$8:$D$305,2,FALSE),0)</f>
        <v>Regulator Install - Bl - Nog</v>
      </c>
      <c r="T680" s="8" t="s">
        <v>716</v>
      </c>
      <c r="U680" s="11">
        <v>15.93</v>
      </c>
    </row>
    <row r="681" spans="1:21" ht="20.399999999999999" x14ac:dyDescent="0.3">
      <c r="A681" s="19">
        <v>202603</v>
      </c>
      <c r="B681" s="8" t="s">
        <v>7</v>
      </c>
      <c r="C681" s="8" t="s">
        <v>645</v>
      </c>
      <c r="D681" s="8" t="s">
        <v>62</v>
      </c>
      <c r="E681" s="8" t="s">
        <v>62</v>
      </c>
      <c r="F681" s="8" t="s">
        <v>61</v>
      </c>
      <c r="G681" s="8" t="s">
        <v>125</v>
      </c>
      <c r="H681" s="8" t="s">
        <v>715</v>
      </c>
      <c r="I681" s="8" t="s">
        <v>714</v>
      </c>
      <c r="J681" s="8" t="s">
        <v>57</v>
      </c>
      <c r="K681" s="8" t="s">
        <v>56</v>
      </c>
      <c r="L681" s="8" t="s">
        <v>55</v>
      </c>
      <c r="M681" s="18">
        <v>46023</v>
      </c>
      <c r="N681" s="18">
        <v>46082</v>
      </c>
      <c r="O681" s="8" t="s">
        <v>237</v>
      </c>
      <c r="P681" s="8" t="s">
        <v>24</v>
      </c>
      <c r="Q681" s="8" t="s">
        <v>236</v>
      </c>
      <c r="R681" s="8" t="str">
        <f t="shared" si="10"/>
        <v>257384A</v>
      </c>
      <c r="S681" s="8" t="str">
        <f>IFERROR(VLOOKUP(R681,'UNSG Projects'!$C$8:$D$305,2,FALSE),0)</f>
        <v>Regulator Install - Bl - SL</v>
      </c>
      <c r="T681" s="8" t="s">
        <v>235</v>
      </c>
      <c r="U681" s="11">
        <v>2254.2199999999998</v>
      </c>
    </row>
    <row r="682" spans="1:21" ht="30.6" x14ac:dyDescent="0.3">
      <c r="A682" s="19">
        <v>202507</v>
      </c>
      <c r="B682" s="8" t="s">
        <v>7</v>
      </c>
      <c r="C682" s="8" t="s">
        <v>645</v>
      </c>
      <c r="D682" s="8" t="s">
        <v>62</v>
      </c>
      <c r="E682" s="8" t="s">
        <v>62</v>
      </c>
      <c r="F682" s="8" t="s">
        <v>61</v>
      </c>
      <c r="G682" s="8" t="s">
        <v>125</v>
      </c>
      <c r="H682" s="8" t="s">
        <v>713</v>
      </c>
      <c r="I682" s="8" t="s">
        <v>712</v>
      </c>
      <c r="J682" s="8" t="s">
        <v>57</v>
      </c>
      <c r="K682" s="8" t="s">
        <v>56</v>
      </c>
      <c r="L682" s="8" t="s">
        <v>55</v>
      </c>
      <c r="M682" s="18">
        <v>45658</v>
      </c>
      <c r="N682" s="18">
        <v>45839</v>
      </c>
      <c r="O682" s="8" t="s">
        <v>226</v>
      </c>
      <c r="P682" s="8" t="s">
        <v>25</v>
      </c>
      <c r="Q682" s="8" t="s">
        <v>232</v>
      </c>
      <c r="R682" s="8" t="str">
        <f t="shared" si="10"/>
        <v>253385A</v>
      </c>
      <c r="S682" s="8" t="str">
        <f>IFERROR(VLOOKUP(R682,'UNSG Projects'!$C$8:$D$305,2,FALSE),0)</f>
        <v>Industrial Metering - Pres</v>
      </c>
      <c r="T682" s="8" t="s">
        <v>231</v>
      </c>
      <c r="U682" s="11">
        <v>5695.41</v>
      </c>
    </row>
    <row r="683" spans="1:21" ht="30.6" x14ac:dyDescent="0.3">
      <c r="A683" s="19">
        <v>202507</v>
      </c>
      <c r="B683" s="8" t="s">
        <v>7</v>
      </c>
      <c r="C683" s="8" t="s">
        <v>645</v>
      </c>
      <c r="D683" s="8" t="s">
        <v>62</v>
      </c>
      <c r="E683" s="8" t="s">
        <v>62</v>
      </c>
      <c r="F683" s="8" t="s">
        <v>61</v>
      </c>
      <c r="G683" s="8" t="s">
        <v>125</v>
      </c>
      <c r="H683" s="8" t="s">
        <v>707</v>
      </c>
      <c r="I683" s="8" t="s">
        <v>706</v>
      </c>
      <c r="J683" s="8" t="s">
        <v>57</v>
      </c>
      <c r="K683" s="8" t="s">
        <v>56</v>
      </c>
      <c r="L683" s="8" t="s">
        <v>55</v>
      </c>
      <c r="M683" s="18">
        <v>45658</v>
      </c>
      <c r="N683" s="18">
        <v>45717</v>
      </c>
      <c r="O683" s="8" t="s">
        <v>226</v>
      </c>
      <c r="P683" s="8" t="s">
        <v>25</v>
      </c>
      <c r="Q683" s="8" t="s">
        <v>232</v>
      </c>
      <c r="R683" s="8" t="str">
        <f t="shared" si="10"/>
        <v>253385A</v>
      </c>
      <c r="S683" s="8" t="str">
        <f>IFERROR(VLOOKUP(R683,'UNSG Projects'!$C$8:$D$305,2,FALSE),0)</f>
        <v>Industrial Metering - Pres</v>
      </c>
      <c r="T683" s="8" t="s">
        <v>231</v>
      </c>
      <c r="U683" s="11">
        <v>1165.51</v>
      </c>
    </row>
    <row r="684" spans="1:21" ht="30.6" x14ac:dyDescent="0.3">
      <c r="A684" s="19">
        <v>202507</v>
      </c>
      <c r="B684" s="8" t="s">
        <v>7</v>
      </c>
      <c r="C684" s="8" t="s">
        <v>645</v>
      </c>
      <c r="D684" s="8" t="s">
        <v>62</v>
      </c>
      <c r="E684" s="8" t="s">
        <v>62</v>
      </c>
      <c r="F684" s="8" t="s">
        <v>61</v>
      </c>
      <c r="G684" s="8" t="s">
        <v>125</v>
      </c>
      <c r="H684" s="8" t="s">
        <v>705</v>
      </c>
      <c r="I684" s="8" t="s">
        <v>704</v>
      </c>
      <c r="J684" s="8" t="s">
        <v>57</v>
      </c>
      <c r="K684" s="8" t="s">
        <v>56</v>
      </c>
      <c r="L684" s="8" t="s">
        <v>55</v>
      </c>
      <c r="M684" s="18">
        <v>45658</v>
      </c>
      <c r="N684" s="18">
        <v>45717</v>
      </c>
      <c r="O684" s="8" t="s">
        <v>226</v>
      </c>
      <c r="P684" s="8" t="s">
        <v>25</v>
      </c>
      <c r="Q684" s="8" t="s">
        <v>232</v>
      </c>
      <c r="R684" s="8" t="str">
        <f t="shared" si="10"/>
        <v>253385A</v>
      </c>
      <c r="S684" s="8" t="str">
        <f>IFERROR(VLOOKUP(R684,'UNSG Projects'!$C$8:$D$305,2,FALSE),0)</f>
        <v>Industrial Metering - Pres</v>
      </c>
      <c r="T684" s="8" t="s">
        <v>231</v>
      </c>
      <c r="U684" s="11">
        <v>5555.74</v>
      </c>
    </row>
    <row r="685" spans="1:21" ht="30.6" x14ac:dyDescent="0.3">
      <c r="A685" s="19">
        <v>202508</v>
      </c>
      <c r="B685" s="8" t="s">
        <v>7</v>
      </c>
      <c r="C685" s="8" t="s">
        <v>645</v>
      </c>
      <c r="D685" s="8" t="s">
        <v>62</v>
      </c>
      <c r="E685" s="8" t="s">
        <v>62</v>
      </c>
      <c r="F685" s="8" t="s">
        <v>61</v>
      </c>
      <c r="G685" s="8" t="s">
        <v>125</v>
      </c>
      <c r="H685" s="8" t="s">
        <v>705</v>
      </c>
      <c r="I685" s="8" t="s">
        <v>704</v>
      </c>
      <c r="J685" s="8" t="s">
        <v>57</v>
      </c>
      <c r="K685" s="8" t="s">
        <v>56</v>
      </c>
      <c r="L685" s="8" t="s">
        <v>55</v>
      </c>
      <c r="M685" s="18">
        <v>45658</v>
      </c>
      <c r="N685" s="18">
        <v>45717</v>
      </c>
      <c r="O685" s="8" t="s">
        <v>226</v>
      </c>
      <c r="P685" s="8" t="s">
        <v>25</v>
      </c>
      <c r="Q685" s="8" t="s">
        <v>234</v>
      </c>
      <c r="R685" s="8" t="str">
        <f t="shared" si="10"/>
        <v>252379A</v>
      </c>
      <c r="S685" s="8" t="str">
        <f>IFERROR(VLOOKUP(R685,'UNSG Projects'!$C$8:$D$305,2,FALSE),0)</f>
        <v>Meas&amp;Reg Sta City Gate-King</v>
      </c>
      <c r="T685" s="8" t="s">
        <v>233</v>
      </c>
      <c r="U685" s="11">
        <v>3391.29</v>
      </c>
    </row>
    <row r="686" spans="1:21" ht="30.6" x14ac:dyDescent="0.3">
      <c r="A686" s="19">
        <v>202509</v>
      </c>
      <c r="B686" s="8" t="s">
        <v>7</v>
      </c>
      <c r="C686" s="8" t="s">
        <v>645</v>
      </c>
      <c r="D686" s="8" t="s">
        <v>62</v>
      </c>
      <c r="E686" s="8" t="s">
        <v>62</v>
      </c>
      <c r="F686" s="8" t="s">
        <v>61</v>
      </c>
      <c r="G686" s="8" t="s">
        <v>125</v>
      </c>
      <c r="H686" s="8" t="s">
        <v>713</v>
      </c>
      <c r="I686" s="8" t="s">
        <v>712</v>
      </c>
      <c r="J686" s="8" t="s">
        <v>57</v>
      </c>
      <c r="K686" s="8" t="s">
        <v>56</v>
      </c>
      <c r="L686" s="8" t="s">
        <v>55</v>
      </c>
      <c r="M686" s="18">
        <v>45658</v>
      </c>
      <c r="N686" s="18">
        <v>45901</v>
      </c>
      <c r="O686" s="8" t="s">
        <v>226</v>
      </c>
      <c r="P686" s="8" t="s">
        <v>25</v>
      </c>
      <c r="Q686" s="8" t="s">
        <v>228</v>
      </c>
      <c r="R686" s="8" t="str">
        <f t="shared" si="10"/>
        <v>251385A</v>
      </c>
      <c r="S686" s="8" t="str">
        <f>IFERROR(VLOOKUP(R686,'UNSG Projects'!$C$8:$D$305,2,FALSE),0)</f>
        <v>Industrial Metering - Flag</v>
      </c>
      <c r="T686" s="8" t="s">
        <v>227</v>
      </c>
      <c r="U686" s="11">
        <v>3964.3</v>
      </c>
    </row>
    <row r="687" spans="1:21" ht="30.6" x14ac:dyDescent="0.3">
      <c r="A687" s="19">
        <v>202509</v>
      </c>
      <c r="B687" s="8" t="s">
        <v>7</v>
      </c>
      <c r="C687" s="8" t="s">
        <v>645</v>
      </c>
      <c r="D687" s="8" t="s">
        <v>62</v>
      </c>
      <c r="E687" s="8" t="s">
        <v>62</v>
      </c>
      <c r="F687" s="8" t="s">
        <v>61</v>
      </c>
      <c r="G687" s="8" t="s">
        <v>125</v>
      </c>
      <c r="H687" s="8" t="s">
        <v>707</v>
      </c>
      <c r="I687" s="8" t="s">
        <v>706</v>
      </c>
      <c r="J687" s="8" t="s">
        <v>57</v>
      </c>
      <c r="K687" s="8" t="s">
        <v>56</v>
      </c>
      <c r="L687" s="8" t="s">
        <v>55</v>
      </c>
      <c r="M687" s="18">
        <v>45658</v>
      </c>
      <c r="N687" s="18">
        <v>45901</v>
      </c>
      <c r="O687" s="8" t="s">
        <v>226</v>
      </c>
      <c r="P687" s="8" t="s">
        <v>25</v>
      </c>
      <c r="Q687" s="8" t="s">
        <v>228</v>
      </c>
      <c r="R687" s="8" t="str">
        <f t="shared" si="10"/>
        <v>251385A</v>
      </c>
      <c r="S687" s="8" t="str">
        <f>IFERROR(VLOOKUP(R687,'UNSG Projects'!$C$8:$D$305,2,FALSE),0)</f>
        <v>Industrial Metering - Flag</v>
      </c>
      <c r="T687" s="8" t="s">
        <v>227</v>
      </c>
      <c r="U687" s="11">
        <v>4142.95</v>
      </c>
    </row>
    <row r="688" spans="1:21" ht="30.6" x14ac:dyDescent="0.3">
      <c r="A688" s="19">
        <v>202509</v>
      </c>
      <c r="B688" s="8" t="s">
        <v>7</v>
      </c>
      <c r="C688" s="8" t="s">
        <v>645</v>
      </c>
      <c r="D688" s="8" t="s">
        <v>62</v>
      </c>
      <c r="E688" s="8" t="s">
        <v>62</v>
      </c>
      <c r="F688" s="8" t="s">
        <v>61</v>
      </c>
      <c r="G688" s="8" t="s">
        <v>125</v>
      </c>
      <c r="H688" s="8" t="s">
        <v>705</v>
      </c>
      <c r="I688" s="8" t="s">
        <v>704</v>
      </c>
      <c r="J688" s="8" t="s">
        <v>57</v>
      </c>
      <c r="K688" s="8" t="s">
        <v>56</v>
      </c>
      <c r="L688" s="8" t="s">
        <v>55</v>
      </c>
      <c r="M688" s="18">
        <v>45658</v>
      </c>
      <c r="N688" s="18">
        <v>45901</v>
      </c>
      <c r="O688" s="8" t="s">
        <v>226</v>
      </c>
      <c r="P688" s="8" t="s">
        <v>25</v>
      </c>
      <c r="Q688" s="8" t="s">
        <v>228</v>
      </c>
      <c r="R688" s="8" t="str">
        <f t="shared" si="10"/>
        <v>251385A</v>
      </c>
      <c r="S688" s="8" t="str">
        <f>IFERROR(VLOOKUP(R688,'UNSG Projects'!$C$8:$D$305,2,FALSE),0)</f>
        <v>Industrial Metering - Flag</v>
      </c>
      <c r="T688" s="8" t="s">
        <v>227</v>
      </c>
      <c r="U688" s="11">
        <v>16850.16</v>
      </c>
    </row>
    <row r="689" spans="1:21" ht="30.6" x14ac:dyDescent="0.3">
      <c r="A689" s="19">
        <v>202509</v>
      </c>
      <c r="B689" s="8" t="s">
        <v>7</v>
      </c>
      <c r="C689" s="8" t="s">
        <v>645</v>
      </c>
      <c r="D689" s="8" t="s">
        <v>62</v>
      </c>
      <c r="E689" s="8" t="s">
        <v>62</v>
      </c>
      <c r="F689" s="8" t="s">
        <v>61</v>
      </c>
      <c r="G689" s="8" t="s">
        <v>125</v>
      </c>
      <c r="H689" s="8" t="s">
        <v>705</v>
      </c>
      <c r="I689" s="8" t="s">
        <v>704</v>
      </c>
      <c r="J689" s="8" t="s">
        <v>57</v>
      </c>
      <c r="K689" s="8" t="s">
        <v>56</v>
      </c>
      <c r="L689" s="8" t="s">
        <v>55</v>
      </c>
      <c r="M689" s="18">
        <v>45658</v>
      </c>
      <c r="N689" s="18">
        <v>45901</v>
      </c>
      <c r="O689" s="8" t="s">
        <v>226</v>
      </c>
      <c r="P689" s="8" t="s">
        <v>25</v>
      </c>
      <c r="Q689" s="8" t="s">
        <v>431</v>
      </c>
      <c r="R689" s="8" t="str">
        <f t="shared" si="10"/>
        <v>257385A</v>
      </c>
      <c r="S689" s="8" t="str">
        <f>IFERROR(VLOOKUP(R689,'UNSG Projects'!$C$8:$D$305,2,FALSE),0)</f>
        <v>Industrial Metering-Show Low</v>
      </c>
      <c r="T689" s="8" t="s">
        <v>430</v>
      </c>
      <c r="U689" s="11">
        <v>5150.3900000000003</v>
      </c>
    </row>
    <row r="690" spans="1:21" ht="30.6" x14ac:dyDescent="0.3">
      <c r="A690" s="19">
        <v>202509</v>
      </c>
      <c r="B690" s="8" t="s">
        <v>7</v>
      </c>
      <c r="C690" s="8" t="s">
        <v>645</v>
      </c>
      <c r="D690" s="8" t="s">
        <v>62</v>
      </c>
      <c r="E690" s="8" t="s">
        <v>62</v>
      </c>
      <c r="F690" s="8" t="s">
        <v>61</v>
      </c>
      <c r="G690" s="8" t="s">
        <v>125</v>
      </c>
      <c r="H690" s="8" t="s">
        <v>711</v>
      </c>
      <c r="I690" s="8" t="s">
        <v>710</v>
      </c>
      <c r="J690" s="8" t="s">
        <v>57</v>
      </c>
      <c r="K690" s="8" t="s">
        <v>56</v>
      </c>
      <c r="L690" s="8" t="s">
        <v>55</v>
      </c>
      <c r="M690" s="18">
        <v>45658</v>
      </c>
      <c r="N690" s="18">
        <v>45901</v>
      </c>
      <c r="O690" s="8" t="s">
        <v>226</v>
      </c>
      <c r="P690" s="8" t="s">
        <v>25</v>
      </c>
      <c r="Q690" s="8" t="s">
        <v>228</v>
      </c>
      <c r="R690" s="8" t="str">
        <f t="shared" si="10"/>
        <v>251385A</v>
      </c>
      <c r="S690" s="8" t="str">
        <f>IFERROR(VLOOKUP(R690,'UNSG Projects'!$C$8:$D$305,2,FALSE),0)</f>
        <v>Industrial Metering - Flag</v>
      </c>
      <c r="T690" s="8" t="s">
        <v>227</v>
      </c>
      <c r="U690" s="11">
        <v>848.03</v>
      </c>
    </row>
    <row r="691" spans="1:21" ht="30.6" x14ac:dyDescent="0.3">
      <c r="A691" s="19">
        <v>202509</v>
      </c>
      <c r="B691" s="8" t="s">
        <v>7</v>
      </c>
      <c r="C691" s="8" t="s">
        <v>645</v>
      </c>
      <c r="D691" s="8" t="s">
        <v>62</v>
      </c>
      <c r="E691" s="8" t="s">
        <v>62</v>
      </c>
      <c r="F691" s="8" t="s">
        <v>61</v>
      </c>
      <c r="G691" s="8" t="s">
        <v>125</v>
      </c>
      <c r="H691" s="8" t="s">
        <v>709</v>
      </c>
      <c r="I691" s="8" t="s">
        <v>708</v>
      </c>
      <c r="J691" s="8" t="s">
        <v>57</v>
      </c>
      <c r="K691" s="8" t="s">
        <v>56</v>
      </c>
      <c r="L691" s="8" t="s">
        <v>55</v>
      </c>
      <c r="M691" s="18">
        <v>45658</v>
      </c>
      <c r="N691" s="18">
        <v>45901</v>
      </c>
      <c r="O691" s="8" t="s">
        <v>226</v>
      </c>
      <c r="P691" s="8" t="s">
        <v>25</v>
      </c>
      <c r="Q691" s="8" t="s">
        <v>228</v>
      </c>
      <c r="R691" s="8" t="str">
        <f t="shared" si="10"/>
        <v>251385A</v>
      </c>
      <c r="S691" s="8" t="str">
        <f>IFERROR(VLOOKUP(R691,'UNSG Projects'!$C$8:$D$305,2,FALSE),0)</f>
        <v>Industrial Metering - Flag</v>
      </c>
      <c r="T691" s="8" t="s">
        <v>227</v>
      </c>
      <c r="U691" s="11">
        <v>840.23</v>
      </c>
    </row>
    <row r="692" spans="1:21" ht="30.6" x14ac:dyDescent="0.3">
      <c r="A692" s="19">
        <v>202510</v>
      </c>
      <c r="B692" s="8" t="s">
        <v>7</v>
      </c>
      <c r="C692" s="8" t="s">
        <v>645</v>
      </c>
      <c r="D692" s="8" t="s">
        <v>62</v>
      </c>
      <c r="E692" s="8" t="s">
        <v>62</v>
      </c>
      <c r="F692" s="8" t="s">
        <v>61</v>
      </c>
      <c r="G692" s="8" t="s">
        <v>125</v>
      </c>
      <c r="H692" s="8" t="s">
        <v>705</v>
      </c>
      <c r="I692" s="8" t="s">
        <v>704</v>
      </c>
      <c r="J692" s="8" t="s">
        <v>57</v>
      </c>
      <c r="K692" s="8" t="s">
        <v>56</v>
      </c>
      <c r="L692" s="8" t="s">
        <v>55</v>
      </c>
      <c r="M692" s="18">
        <v>45658</v>
      </c>
      <c r="N692" s="18">
        <v>45901</v>
      </c>
      <c r="O692" s="8" t="s">
        <v>226</v>
      </c>
      <c r="P692" s="8" t="s">
        <v>25</v>
      </c>
      <c r="Q692" s="8" t="s">
        <v>230</v>
      </c>
      <c r="R692" s="8" t="str">
        <f t="shared" si="10"/>
        <v>255385A</v>
      </c>
      <c r="S692" s="8" t="str">
        <f>IFERROR(VLOOKUP(R692,'UNSG Projects'!$C$8:$D$305,2,FALSE),0)</f>
        <v>Industrial Metering - Verde</v>
      </c>
      <c r="T692" s="8" t="s">
        <v>229</v>
      </c>
      <c r="U692" s="11">
        <v>3801.44</v>
      </c>
    </row>
    <row r="693" spans="1:21" ht="30.6" x14ac:dyDescent="0.3">
      <c r="A693" s="19">
        <v>202512</v>
      </c>
      <c r="B693" s="8" t="s">
        <v>7</v>
      </c>
      <c r="C693" s="8" t="s">
        <v>645</v>
      </c>
      <c r="D693" s="8" t="s">
        <v>62</v>
      </c>
      <c r="E693" s="8" t="s">
        <v>62</v>
      </c>
      <c r="F693" s="8" t="s">
        <v>61</v>
      </c>
      <c r="G693" s="8" t="s">
        <v>125</v>
      </c>
      <c r="H693" s="8" t="s">
        <v>707</v>
      </c>
      <c r="I693" s="8" t="s">
        <v>706</v>
      </c>
      <c r="J693" s="8" t="s">
        <v>57</v>
      </c>
      <c r="K693" s="8" t="s">
        <v>56</v>
      </c>
      <c r="L693" s="8" t="s">
        <v>55</v>
      </c>
      <c r="M693" s="18">
        <v>45658</v>
      </c>
      <c r="N693" s="18">
        <v>45901</v>
      </c>
      <c r="O693" s="8" t="s">
        <v>226</v>
      </c>
      <c r="P693" s="8" t="s">
        <v>25</v>
      </c>
      <c r="Q693" s="8" t="s">
        <v>232</v>
      </c>
      <c r="R693" s="8" t="str">
        <f t="shared" si="10"/>
        <v>253385A</v>
      </c>
      <c r="S693" s="8" t="str">
        <f>IFERROR(VLOOKUP(R693,'UNSG Projects'!$C$8:$D$305,2,FALSE),0)</f>
        <v>Industrial Metering - Pres</v>
      </c>
      <c r="T693" s="8" t="s">
        <v>231</v>
      </c>
      <c r="U693" s="11">
        <v>517.86</v>
      </c>
    </row>
    <row r="694" spans="1:21" ht="30.6" x14ac:dyDescent="0.3">
      <c r="A694" s="19">
        <v>202512</v>
      </c>
      <c r="B694" s="8" t="s">
        <v>7</v>
      </c>
      <c r="C694" s="8" t="s">
        <v>645</v>
      </c>
      <c r="D694" s="8" t="s">
        <v>62</v>
      </c>
      <c r="E694" s="8" t="s">
        <v>62</v>
      </c>
      <c r="F694" s="8" t="s">
        <v>61</v>
      </c>
      <c r="G694" s="8" t="s">
        <v>125</v>
      </c>
      <c r="H694" s="8" t="s">
        <v>705</v>
      </c>
      <c r="I694" s="8" t="s">
        <v>704</v>
      </c>
      <c r="J694" s="8" t="s">
        <v>57</v>
      </c>
      <c r="K694" s="8" t="s">
        <v>56</v>
      </c>
      <c r="L694" s="8" t="s">
        <v>55</v>
      </c>
      <c r="M694" s="18">
        <v>45658</v>
      </c>
      <c r="N694" s="18">
        <v>45901</v>
      </c>
      <c r="O694" s="8" t="s">
        <v>226</v>
      </c>
      <c r="P694" s="8" t="s">
        <v>25</v>
      </c>
      <c r="Q694" s="8" t="s">
        <v>232</v>
      </c>
      <c r="R694" s="8" t="str">
        <f t="shared" si="10"/>
        <v>253385A</v>
      </c>
      <c r="S694" s="8" t="str">
        <f>IFERROR(VLOOKUP(R694,'UNSG Projects'!$C$8:$D$305,2,FALSE),0)</f>
        <v>Industrial Metering - Pres</v>
      </c>
      <c r="T694" s="8" t="s">
        <v>231</v>
      </c>
      <c r="U694" s="11">
        <v>3272.22</v>
      </c>
    </row>
    <row r="695" spans="1:21" ht="30.6" x14ac:dyDescent="0.3">
      <c r="A695" s="19">
        <v>202508</v>
      </c>
      <c r="B695" s="8" t="s">
        <v>7</v>
      </c>
      <c r="C695" s="8" t="s">
        <v>645</v>
      </c>
      <c r="D695" s="8" t="s">
        <v>62</v>
      </c>
      <c r="E695" s="8" t="s">
        <v>62</v>
      </c>
      <c r="F695" s="8" t="s">
        <v>61</v>
      </c>
      <c r="G695" s="8" t="s">
        <v>68</v>
      </c>
      <c r="H695" s="8" t="s">
        <v>703</v>
      </c>
      <c r="I695" s="8" t="s">
        <v>702</v>
      </c>
      <c r="J695" s="8" t="s">
        <v>57</v>
      </c>
      <c r="K695" s="8" t="s">
        <v>56</v>
      </c>
      <c r="L695" s="8" t="s">
        <v>55</v>
      </c>
      <c r="M695" s="18">
        <v>45778</v>
      </c>
      <c r="N695" s="18">
        <v>45728</v>
      </c>
      <c r="O695" s="8" t="s">
        <v>205</v>
      </c>
      <c r="P695" s="8" t="s">
        <v>30</v>
      </c>
      <c r="Q695" s="8" t="s">
        <v>221</v>
      </c>
      <c r="R695" s="8" t="str">
        <f t="shared" si="10"/>
        <v>253900A</v>
      </c>
      <c r="S695" s="8" t="str">
        <f>IFERROR(VLOOKUP(R695,'UNSG Projects'!$C$8:$D$305,2,FALSE),0)</f>
        <v>Struct &amp; Improv - New (Pres)</v>
      </c>
      <c r="T695" s="8" t="s">
        <v>220</v>
      </c>
      <c r="U695" s="11">
        <v>7339.85</v>
      </c>
    </row>
    <row r="696" spans="1:21" ht="30.6" x14ac:dyDescent="0.3">
      <c r="A696" s="19">
        <v>202508</v>
      </c>
      <c r="B696" s="8" t="s">
        <v>7</v>
      </c>
      <c r="C696" s="8" t="s">
        <v>645</v>
      </c>
      <c r="D696" s="8" t="s">
        <v>62</v>
      </c>
      <c r="E696" s="8" t="s">
        <v>62</v>
      </c>
      <c r="F696" s="8" t="s">
        <v>61</v>
      </c>
      <c r="G696" s="8" t="s">
        <v>68</v>
      </c>
      <c r="H696" s="8" t="s">
        <v>673</v>
      </c>
      <c r="I696" s="8" t="s">
        <v>672</v>
      </c>
      <c r="J696" s="8" t="s">
        <v>57</v>
      </c>
      <c r="K696" s="8" t="s">
        <v>56</v>
      </c>
      <c r="L696" s="8" t="s">
        <v>55</v>
      </c>
      <c r="M696" s="18">
        <v>45778</v>
      </c>
      <c r="N696" s="18">
        <v>45728</v>
      </c>
      <c r="O696" s="8" t="s">
        <v>205</v>
      </c>
      <c r="P696" s="8" t="s">
        <v>30</v>
      </c>
      <c r="Q696" s="8" t="s">
        <v>223</v>
      </c>
      <c r="R696" s="8" t="str">
        <f t="shared" si="10"/>
        <v>253900A</v>
      </c>
      <c r="S696" s="8" t="str">
        <f>IFERROR(VLOOKUP(R696,'UNSG Projects'!$C$8:$D$305,2,FALSE),0)</f>
        <v>Struct &amp; Improv - New (Pres)</v>
      </c>
      <c r="T696" s="8" t="s">
        <v>222</v>
      </c>
      <c r="U696" s="11">
        <v>12440.57</v>
      </c>
    </row>
    <row r="697" spans="1:21" ht="30.6" x14ac:dyDescent="0.3">
      <c r="A697" s="19">
        <v>202509</v>
      </c>
      <c r="B697" s="8" t="s">
        <v>7</v>
      </c>
      <c r="C697" s="8" t="s">
        <v>645</v>
      </c>
      <c r="D697" s="8" t="s">
        <v>62</v>
      </c>
      <c r="E697" s="8" t="s">
        <v>62</v>
      </c>
      <c r="F697" s="8" t="s">
        <v>61</v>
      </c>
      <c r="G697" s="8" t="s">
        <v>71</v>
      </c>
      <c r="H697" s="8" t="s">
        <v>701</v>
      </c>
      <c r="I697" s="8" t="s">
        <v>700</v>
      </c>
      <c r="J697" s="8" t="s">
        <v>57</v>
      </c>
      <c r="K697" s="8" t="s">
        <v>56</v>
      </c>
      <c r="L697" s="8" t="s">
        <v>55</v>
      </c>
      <c r="M697" s="18">
        <v>45839</v>
      </c>
      <c r="N697" s="18">
        <v>45777</v>
      </c>
      <c r="O697" s="8" t="s">
        <v>205</v>
      </c>
      <c r="P697" s="8" t="s">
        <v>30</v>
      </c>
      <c r="Q697" s="8" t="s">
        <v>219</v>
      </c>
      <c r="R697" s="8" t="str">
        <f t="shared" si="10"/>
        <v>250900A</v>
      </c>
      <c r="S697" s="8" t="str">
        <f>IFERROR(VLOOKUP(R697,'UNSG Projects'!$C$8:$D$305,2,FALSE),0)</f>
        <v>Structures &amp; Improve (Admin)</v>
      </c>
      <c r="T697" s="8" t="s">
        <v>218</v>
      </c>
      <c r="U697" s="11">
        <v>7111.1</v>
      </c>
    </row>
    <row r="698" spans="1:21" ht="30.6" x14ac:dyDescent="0.3">
      <c r="A698" s="19">
        <v>202509</v>
      </c>
      <c r="B698" s="8" t="s">
        <v>7</v>
      </c>
      <c r="C698" s="8" t="s">
        <v>645</v>
      </c>
      <c r="D698" s="8" t="s">
        <v>62</v>
      </c>
      <c r="E698" s="8" t="s">
        <v>62</v>
      </c>
      <c r="F698" s="8" t="s">
        <v>61</v>
      </c>
      <c r="G698" s="8" t="s">
        <v>68</v>
      </c>
      <c r="H698" s="8" t="s">
        <v>699</v>
      </c>
      <c r="I698" s="8" t="s">
        <v>698</v>
      </c>
      <c r="J698" s="8" t="s">
        <v>57</v>
      </c>
      <c r="K698" s="8" t="s">
        <v>56</v>
      </c>
      <c r="L698" s="8" t="s">
        <v>55</v>
      </c>
      <c r="M698" s="18">
        <v>45778</v>
      </c>
      <c r="N698" s="18">
        <v>45779</v>
      </c>
      <c r="O698" s="8" t="s">
        <v>205</v>
      </c>
      <c r="P698" s="8" t="s">
        <v>30</v>
      </c>
      <c r="Q698" s="8" t="s">
        <v>76</v>
      </c>
      <c r="R698" s="8" t="str">
        <f t="shared" si="10"/>
        <v>253900A</v>
      </c>
      <c r="S698" s="8" t="str">
        <f>IFERROR(VLOOKUP(R698,'UNSG Projects'!$C$8:$D$305,2,FALSE),0)</f>
        <v>Struct &amp; Improv - New (Pres)</v>
      </c>
      <c r="T698" s="8" t="s">
        <v>75</v>
      </c>
      <c r="U698" s="11">
        <v>51331.89</v>
      </c>
    </row>
    <row r="699" spans="1:21" ht="30.6" x14ac:dyDescent="0.3">
      <c r="A699" s="19">
        <v>202509</v>
      </c>
      <c r="B699" s="8" t="s">
        <v>7</v>
      </c>
      <c r="C699" s="8" t="s">
        <v>645</v>
      </c>
      <c r="D699" s="8" t="s">
        <v>62</v>
      </c>
      <c r="E699" s="8" t="s">
        <v>62</v>
      </c>
      <c r="F699" s="8" t="s">
        <v>61</v>
      </c>
      <c r="G699" s="8" t="s">
        <v>68</v>
      </c>
      <c r="H699" s="8" t="s">
        <v>695</v>
      </c>
      <c r="I699" s="8" t="s">
        <v>694</v>
      </c>
      <c r="J699" s="8" t="s">
        <v>57</v>
      </c>
      <c r="K699" s="8" t="s">
        <v>56</v>
      </c>
      <c r="L699" s="8" t="s">
        <v>55</v>
      </c>
      <c r="M699" s="18">
        <v>45778</v>
      </c>
      <c r="N699" s="18">
        <v>45779</v>
      </c>
      <c r="O699" s="8" t="s">
        <v>205</v>
      </c>
      <c r="P699" s="8" t="s">
        <v>30</v>
      </c>
      <c r="Q699" s="8" t="s">
        <v>76</v>
      </c>
      <c r="R699" s="8" t="str">
        <f t="shared" si="10"/>
        <v>253900A</v>
      </c>
      <c r="S699" s="8" t="str">
        <f>IFERROR(VLOOKUP(R699,'UNSG Projects'!$C$8:$D$305,2,FALSE),0)</f>
        <v>Struct &amp; Improv - New (Pres)</v>
      </c>
      <c r="T699" s="8" t="s">
        <v>75</v>
      </c>
      <c r="U699" s="11">
        <v>5692.55</v>
      </c>
    </row>
    <row r="700" spans="1:21" ht="30.6" x14ac:dyDescent="0.3">
      <c r="A700" s="19">
        <v>202509</v>
      </c>
      <c r="B700" s="8" t="s">
        <v>7</v>
      </c>
      <c r="C700" s="8" t="s">
        <v>645</v>
      </c>
      <c r="D700" s="8" t="s">
        <v>62</v>
      </c>
      <c r="E700" s="8" t="s">
        <v>62</v>
      </c>
      <c r="F700" s="8" t="s">
        <v>61</v>
      </c>
      <c r="G700" s="8" t="s">
        <v>68</v>
      </c>
      <c r="H700" s="8" t="s">
        <v>683</v>
      </c>
      <c r="I700" s="8" t="s">
        <v>682</v>
      </c>
      <c r="J700" s="8" t="s">
        <v>57</v>
      </c>
      <c r="K700" s="8" t="s">
        <v>56</v>
      </c>
      <c r="L700" s="8" t="s">
        <v>55</v>
      </c>
      <c r="M700" s="18">
        <v>45778</v>
      </c>
      <c r="N700" s="18">
        <v>45779</v>
      </c>
      <c r="O700" s="8" t="s">
        <v>205</v>
      </c>
      <c r="P700" s="8" t="s">
        <v>30</v>
      </c>
      <c r="Q700" s="8" t="s">
        <v>76</v>
      </c>
      <c r="R700" s="8" t="str">
        <f t="shared" si="10"/>
        <v>253900A</v>
      </c>
      <c r="S700" s="8" t="str">
        <f>IFERROR(VLOOKUP(R700,'UNSG Projects'!$C$8:$D$305,2,FALSE),0)</f>
        <v>Struct &amp; Improv - New (Pres)</v>
      </c>
      <c r="T700" s="8" t="s">
        <v>75</v>
      </c>
      <c r="U700" s="11">
        <v>27032.77</v>
      </c>
    </row>
    <row r="701" spans="1:21" ht="30.6" x14ac:dyDescent="0.3">
      <c r="A701" s="19">
        <v>202509</v>
      </c>
      <c r="B701" s="8" t="s">
        <v>7</v>
      </c>
      <c r="C701" s="8" t="s">
        <v>645</v>
      </c>
      <c r="D701" s="8" t="s">
        <v>62</v>
      </c>
      <c r="E701" s="8" t="s">
        <v>62</v>
      </c>
      <c r="F701" s="8" t="s">
        <v>61</v>
      </c>
      <c r="G701" s="8" t="s">
        <v>68</v>
      </c>
      <c r="H701" s="8" t="s">
        <v>691</v>
      </c>
      <c r="I701" s="8" t="s">
        <v>690</v>
      </c>
      <c r="J701" s="8" t="s">
        <v>57</v>
      </c>
      <c r="K701" s="8" t="s">
        <v>56</v>
      </c>
      <c r="L701" s="8" t="s">
        <v>55</v>
      </c>
      <c r="M701" s="18">
        <v>45778</v>
      </c>
      <c r="N701" s="18">
        <v>45779</v>
      </c>
      <c r="O701" s="8" t="s">
        <v>205</v>
      </c>
      <c r="P701" s="8" t="s">
        <v>30</v>
      </c>
      <c r="Q701" s="8" t="s">
        <v>76</v>
      </c>
      <c r="R701" s="8" t="str">
        <f t="shared" si="10"/>
        <v>253900A</v>
      </c>
      <c r="S701" s="8" t="str">
        <f>IFERROR(VLOOKUP(R701,'UNSG Projects'!$C$8:$D$305,2,FALSE),0)</f>
        <v>Struct &amp; Improv - New (Pres)</v>
      </c>
      <c r="T701" s="8" t="s">
        <v>75</v>
      </c>
      <c r="U701" s="11">
        <v>49165.22</v>
      </c>
    </row>
    <row r="702" spans="1:21" ht="30.6" x14ac:dyDescent="0.3">
      <c r="A702" s="19">
        <v>202509</v>
      </c>
      <c r="B702" s="8" t="s">
        <v>7</v>
      </c>
      <c r="C702" s="8" t="s">
        <v>645</v>
      </c>
      <c r="D702" s="8" t="s">
        <v>62</v>
      </c>
      <c r="E702" s="8" t="s">
        <v>62</v>
      </c>
      <c r="F702" s="8" t="s">
        <v>61</v>
      </c>
      <c r="G702" s="8" t="s">
        <v>94</v>
      </c>
      <c r="H702" s="8" t="s">
        <v>697</v>
      </c>
      <c r="I702" s="8" t="s">
        <v>696</v>
      </c>
      <c r="J702" s="8" t="s">
        <v>57</v>
      </c>
      <c r="K702" s="8" t="s">
        <v>56</v>
      </c>
      <c r="L702" s="8" t="s">
        <v>55</v>
      </c>
      <c r="M702" s="18">
        <v>45809</v>
      </c>
      <c r="N702" s="18">
        <v>45807</v>
      </c>
      <c r="O702" s="8" t="s">
        <v>205</v>
      </c>
      <c r="P702" s="8" t="s">
        <v>30</v>
      </c>
      <c r="Q702" s="8" t="s">
        <v>215</v>
      </c>
      <c r="R702" s="8" t="str">
        <f t="shared" si="10"/>
        <v>257900A</v>
      </c>
      <c r="S702" s="8" t="str">
        <f>IFERROR(VLOOKUP(R702,'UNSG Projects'!$C$8:$D$305,2,FALSE),0)</f>
        <v>Structures &amp; Improv-New SL</v>
      </c>
      <c r="T702" s="8" t="s">
        <v>214</v>
      </c>
      <c r="U702" s="11">
        <v>14694.63</v>
      </c>
    </row>
    <row r="703" spans="1:21" ht="30.6" x14ac:dyDescent="0.3">
      <c r="A703" s="19">
        <v>202509</v>
      </c>
      <c r="B703" s="8" t="s">
        <v>7</v>
      </c>
      <c r="C703" s="8" t="s">
        <v>645</v>
      </c>
      <c r="D703" s="8" t="s">
        <v>62</v>
      </c>
      <c r="E703" s="8" t="s">
        <v>62</v>
      </c>
      <c r="F703" s="8" t="s">
        <v>61</v>
      </c>
      <c r="G703" s="8" t="s">
        <v>94</v>
      </c>
      <c r="H703" s="8" t="s">
        <v>695</v>
      </c>
      <c r="I703" s="8" t="s">
        <v>694</v>
      </c>
      <c r="J703" s="8" t="s">
        <v>57</v>
      </c>
      <c r="K703" s="8" t="s">
        <v>56</v>
      </c>
      <c r="L703" s="8" t="s">
        <v>55</v>
      </c>
      <c r="M703" s="18">
        <v>45809</v>
      </c>
      <c r="N703" s="18">
        <v>45805</v>
      </c>
      <c r="O703" s="8" t="s">
        <v>205</v>
      </c>
      <c r="P703" s="8" t="s">
        <v>30</v>
      </c>
      <c r="Q703" s="8" t="s">
        <v>217</v>
      </c>
      <c r="R703" s="8" t="str">
        <f t="shared" si="10"/>
        <v>257900A</v>
      </c>
      <c r="S703" s="8" t="str">
        <f>IFERROR(VLOOKUP(R703,'UNSG Projects'!$C$8:$D$305,2,FALSE),0)</f>
        <v>Structures &amp; Improv-New SL</v>
      </c>
      <c r="T703" s="8" t="s">
        <v>216</v>
      </c>
      <c r="U703" s="11">
        <v>892.19</v>
      </c>
    </row>
    <row r="704" spans="1:21" ht="30.6" x14ac:dyDescent="0.3">
      <c r="A704" s="19">
        <v>202509</v>
      </c>
      <c r="B704" s="8" t="s">
        <v>7</v>
      </c>
      <c r="C704" s="8" t="s">
        <v>645</v>
      </c>
      <c r="D704" s="8" t="s">
        <v>62</v>
      </c>
      <c r="E704" s="8" t="s">
        <v>62</v>
      </c>
      <c r="F704" s="8" t="s">
        <v>61</v>
      </c>
      <c r="G704" s="8" t="s">
        <v>94</v>
      </c>
      <c r="H704" s="8" t="s">
        <v>683</v>
      </c>
      <c r="I704" s="8" t="s">
        <v>682</v>
      </c>
      <c r="J704" s="8" t="s">
        <v>57</v>
      </c>
      <c r="K704" s="8" t="s">
        <v>56</v>
      </c>
      <c r="L704" s="8" t="s">
        <v>55</v>
      </c>
      <c r="M704" s="18">
        <v>45809</v>
      </c>
      <c r="N704" s="18">
        <v>45805</v>
      </c>
      <c r="O704" s="8" t="s">
        <v>205</v>
      </c>
      <c r="P704" s="8" t="s">
        <v>30</v>
      </c>
      <c r="Q704" s="8" t="s">
        <v>217</v>
      </c>
      <c r="R704" s="8" t="str">
        <f t="shared" si="10"/>
        <v>257900A</v>
      </c>
      <c r="S704" s="8" t="str">
        <f>IFERROR(VLOOKUP(R704,'UNSG Projects'!$C$8:$D$305,2,FALSE),0)</f>
        <v>Structures &amp; Improv-New SL</v>
      </c>
      <c r="T704" s="8" t="s">
        <v>216</v>
      </c>
      <c r="U704" s="11">
        <v>1364.54</v>
      </c>
    </row>
    <row r="705" spans="1:21" ht="30.6" x14ac:dyDescent="0.3">
      <c r="A705" s="19">
        <v>202509</v>
      </c>
      <c r="B705" s="8" t="s">
        <v>7</v>
      </c>
      <c r="C705" s="8" t="s">
        <v>645</v>
      </c>
      <c r="D705" s="8" t="s">
        <v>62</v>
      </c>
      <c r="E705" s="8" t="s">
        <v>62</v>
      </c>
      <c r="F705" s="8" t="s">
        <v>61</v>
      </c>
      <c r="G705" s="8" t="s">
        <v>94</v>
      </c>
      <c r="H705" s="8" t="s">
        <v>693</v>
      </c>
      <c r="I705" s="8" t="s">
        <v>692</v>
      </c>
      <c r="J705" s="8" t="s">
        <v>57</v>
      </c>
      <c r="K705" s="8" t="s">
        <v>56</v>
      </c>
      <c r="L705" s="8" t="s">
        <v>55</v>
      </c>
      <c r="M705" s="18">
        <v>45809</v>
      </c>
      <c r="N705" s="18">
        <v>45805</v>
      </c>
      <c r="O705" s="8" t="s">
        <v>205</v>
      </c>
      <c r="P705" s="8" t="s">
        <v>30</v>
      </c>
      <c r="Q705" s="8" t="s">
        <v>217</v>
      </c>
      <c r="R705" s="8" t="str">
        <f t="shared" si="10"/>
        <v>257900A</v>
      </c>
      <c r="S705" s="8" t="str">
        <f>IFERROR(VLOOKUP(R705,'UNSG Projects'!$C$8:$D$305,2,FALSE),0)</f>
        <v>Structures &amp; Improv-New SL</v>
      </c>
      <c r="T705" s="8" t="s">
        <v>216</v>
      </c>
      <c r="U705" s="11">
        <v>1259.57</v>
      </c>
    </row>
    <row r="706" spans="1:21" ht="30.6" x14ac:dyDescent="0.3">
      <c r="A706" s="19">
        <v>202509</v>
      </c>
      <c r="B706" s="8" t="s">
        <v>7</v>
      </c>
      <c r="C706" s="8" t="s">
        <v>645</v>
      </c>
      <c r="D706" s="8" t="s">
        <v>62</v>
      </c>
      <c r="E706" s="8" t="s">
        <v>62</v>
      </c>
      <c r="F706" s="8" t="s">
        <v>61</v>
      </c>
      <c r="G706" s="8" t="s">
        <v>94</v>
      </c>
      <c r="H706" s="8" t="s">
        <v>691</v>
      </c>
      <c r="I706" s="8" t="s">
        <v>690</v>
      </c>
      <c r="J706" s="8" t="s">
        <v>57</v>
      </c>
      <c r="K706" s="8" t="s">
        <v>56</v>
      </c>
      <c r="L706" s="8" t="s">
        <v>55</v>
      </c>
      <c r="M706" s="18">
        <v>45809</v>
      </c>
      <c r="N706" s="18">
        <v>45805</v>
      </c>
      <c r="O706" s="8" t="s">
        <v>205</v>
      </c>
      <c r="P706" s="8" t="s">
        <v>30</v>
      </c>
      <c r="Q706" s="8" t="s">
        <v>217</v>
      </c>
      <c r="R706" s="8" t="str">
        <f t="shared" si="10"/>
        <v>257900A</v>
      </c>
      <c r="S706" s="8" t="str">
        <f>IFERROR(VLOOKUP(R706,'UNSG Projects'!$C$8:$D$305,2,FALSE),0)</f>
        <v>Structures &amp; Improv-New SL</v>
      </c>
      <c r="T706" s="8" t="s">
        <v>216</v>
      </c>
      <c r="U706" s="11">
        <v>3883.66</v>
      </c>
    </row>
    <row r="707" spans="1:21" ht="30.6" x14ac:dyDescent="0.3">
      <c r="A707" s="19">
        <v>202510</v>
      </c>
      <c r="B707" s="8" t="s">
        <v>7</v>
      </c>
      <c r="C707" s="8" t="s">
        <v>645</v>
      </c>
      <c r="D707" s="8" t="s">
        <v>62</v>
      </c>
      <c r="E707" s="8" t="s">
        <v>62</v>
      </c>
      <c r="F707" s="8" t="s">
        <v>61</v>
      </c>
      <c r="G707" s="8" t="s">
        <v>68</v>
      </c>
      <c r="H707" s="8" t="s">
        <v>689</v>
      </c>
      <c r="I707" s="8" t="s">
        <v>688</v>
      </c>
      <c r="J707" s="8" t="s">
        <v>57</v>
      </c>
      <c r="K707" s="8" t="s">
        <v>56</v>
      </c>
      <c r="L707" s="8" t="s">
        <v>55</v>
      </c>
      <c r="M707" s="18">
        <v>45689</v>
      </c>
      <c r="N707" s="18">
        <v>45713</v>
      </c>
      <c r="O707" s="8" t="s">
        <v>205</v>
      </c>
      <c r="P707" s="8" t="s">
        <v>30</v>
      </c>
      <c r="Q707" s="8" t="s">
        <v>213</v>
      </c>
      <c r="R707" s="8" t="str">
        <f t="shared" si="10"/>
        <v>253900A</v>
      </c>
      <c r="S707" s="8" t="str">
        <f>IFERROR(VLOOKUP(R707,'UNSG Projects'!$C$8:$D$305,2,FALSE),0)</f>
        <v>Struct &amp; Improv - New (Pres)</v>
      </c>
      <c r="T707" s="8" t="s">
        <v>212</v>
      </c>
      <c r="U707" s="11">
        <v>6210.36</v>
      </c>
    </row>
    <row r="708" spans="1:21" ht="30.6" x14ac:dyDescent="0.3">
      <c r="A708" s="19">
        <v>202510</v>
      </c>
      <c r="B708" s="8" t="s">
        <v>7</v>
      </c>
      <c r="C708" s="8" t="s">
        <v>645</v>
      </c>
      <c r="D708" s="8" t="s">
        <v>62</v>
      </c>
      <c r="E708" s="8" t="s">
        <v>62</v>
      </c>
      <c r="F708" s="8" t="s">
        <v>61</v>
      </c>
      <c r="G708" s="8" t="s">
        <v>68</v>
      </c>
      <c r="H708" s="8" t="s">
        <v>687</v>
      </c>
      <c r="I708" s="8" t="s">
        <v>686</v>
      </c>
      <c r="J708" s="8" t="s">
        <v>57</v>
      </c>
      <c r="K708" s="8" t="s">
        <v>56</v>
      </c>
      <c r="L708" s="8" t="s">
        <v>55</v>
      </c>
      <c r="M708" s="18">
        <v>45689</v>
      </c>
      <c r="N708" s="18">
        <v>45713</v>
      </c>
      <c r="O708" s="8" t="s">
        <v>205</v>
      </c>
      <c r="P708" s="8" t="s">
        <v>30</v>
      </c>
      <c r="Q708" s="8" t="s">
        <v>213</v>
      </c>
      <c r="R708" s="8" t="str">
        <f t="shared" si="10"/>
        <v>253900A</v>
      </c>
      <c r="S708" s="8" t="str">
        <f>IFERROR(VLOOKUP(R708,'UNSG Projects'!$C$8:$D$305,2,FALSE),0)</f>
        <v>Struct &amp; Improv - New (Pres)</v>
      </c>
      <c r="T708" s="8" t="s">
        <v>212</v>
      </c>
      <c r="U708" s="11">
        <v>360856.47</v>
      </c>
    </row>
    <row r="709" spans="1:21" ht="30.6" x14ac:dyDescent="0.3">
      <c r="A709" s="19">
        <v>202510</v>
      </c>
      <c r="B709" s="8" t="s">
        <v>7</v>
      </c>
      <c r="C709" s="8" t="s">
        <v>645</v>
      </c>
      <c r="D709" s="8" t="s">
        <v>62</v>
      </c>
      <c r="E709" s="8" t="s">
        <v>62</v>
      </c>
      <c r="F709" s="8" t="s">
        <v>61</v>
      </c>
      <c r="G709" s="8" t="s">
        <v>68</v>
      </c>
      <c r="H709" s="8" t="s">
        <v>685</v>
      </c>
      <c r="I709" s="8" t="s">
        <v>684</v>
      </c>
      <c r="J709" s="8" t="s">
        <v>57</v>
      </c>
      <c r="K709" s="8" t="s">
        <v>56</v>
      </c>
      <c r="L709" s="8" t="s">
        <v>55</v>
      </c>
      <c r="M709" s="18">
        <v>45689</v>
      </c>
      <c r="N709" s="18">
        <v>45713</v>
      </c>
      <c r="O709" s="8" t="s">
        <v>205</v>
      </c>
      <c r="P709" s="8" t="s">
        <v>30</v>
      </c>
      <c r="Q709" s="8" t="s">
        <v>213</v>
      </c>
      <c r="R709" s="8" t="str">
        <f t="shared" si="10"/>
        <v>253900A</v>
      </c>
      <c r="S709" s="8" t="str">
        <f>IFERROR(VLOOKUP(R709,'UNSG Projects'!$C$8:$D$305,2,FALSE),0)</f>
        <v>Struct &amp; Improv - New (Pres)</v>
      </c>
      <c r="T709" s="8" t="s">
        <v>212</v>
      </c>
      <c r="U709" s="11">
        <v>18669.650000000001</v>
      </c>
    </row>
    <row r="710" spans="1:21" ht="30.6" x14ac:dyDescent="0.3">
      <c r="A710" s="19">
        <v>202511</v>
      </c>
      <c r="B710" s="8" t="s">
        <v>7</v>
      </c>
      <c r="C710" s="8" t="s">
        <v>645</v>
      </c>
      <c r="D710" s="8" t="s">
        <v>62</v>
      </c>
      <c r="E710" s="8" t="s">
        <v>62</v>
      </c>
      <c r="F710" s="8" t="s">
        <v>61</v>
      </c>
      <c r="G710" s="8" t="s">
        <v>71</v>
      </c>
      <c r="H710" s="8" t="s">
        <v>673</v>
      </c>
      <c r="I710" s="8" t="s">
        <v>672</v>
      </c>
      <c r="J710" s="8" t="s">
        <v>57</v>
      </c>
      <c r="K710" s="8" t="s">
        <v>56</v>
      </c>
      <c r="L710" s="8" t="s">
        <v>55</v>
      </c>
      <c r="M710" s="18">
        <v>45901</v>
      </c>
      <c r="N710" s="18">
        <v>45868</v>
      </c>
      <c r="O710" s="8" t="s">
        <v>205</v>
      </c>
      <c r="P710" s="8" t="s">
        <v>30</v>
      </c>
      <c r="Q710" s="8" t="s">
        <v>211</v>
      </c>
      <c r="R710" s="8" t="str">
        <f t="shared" si="10"/>
        <v>251900A</v>
      </c>
      <c r="S710" s="8" t="str">
        <f>IFERROR(VLOOKUP(R710,'UNSG Projects'!$C$8:$D$305,2,FALSE),0)</f>
        <v>Structures &amp; Improv-New(Flag)</v>
      </c>
      <c r="T710" s="8" t="s">
        <v>210</v>
      </c>
      <c r="U710" s="11">
        <v>13882.4</v>
      </c>
    </row>
    <row r="711" spans="1:21" ht="30.6" x14ac:dyDescent="0.3">
      <c r="A711" s="19">
        <v>202511</v>
      </c>
      <c r="B711" s="8" t="s">
        <v>7</v>
      </c>
      <c r="C711" s="8" t="s">
        <v>645</v>
      </c>
      <c r="D711" s="8" t="s">
        <v>62</v>
      </c>
      <c r="E711" s="8" t="s">
        <v>62</v>
      </c>
      <c r="F711" s="8" t="s">
        <v>61</v>
      </c>
      <c r="G711" s="8" t="s">
        <v>71</v>
      </c>
      <c r="H711" s="8" t="s">
        <v>683</v>
      </c>
      <c r="I711" s="8" t="s">
        <v>682</v>
      </c>
      <c r="J711" s="8" t="s">
        <v>57</v>
      </c>
      <c r="K711" s="8" t="s">
        <v>56</v>
      </c>
      <c r="L711" s="8" t="s">
        <v>55</v>
      </c>
      <c r="M711" s="18">
        <v>45901</v>
      </c>
      <c r="N711" s="18">
        <v>45868</v>
      </c>
      <c r="O711" s="8" t="s">
        <v>205</v>
      </c>
      <c r="P711" s="8" t="s">
        <v>30</v>
      </c>
      <c r="Q711" s="8" t="s">
        <v>211</v>
      </c>
      <c r="R711" s="8" t="str">
        <f t="shared" si="10"/>
        <v>251900A</v>
      </c>
      <c r="S711" s="8" t="str">
        <f>IFERROR(VLOOKUP(R711,'UNSG Projects'!$C$8:$D$305,2,FALSE),0)</f>
        <v>Structures &amp; Improv-New(Flag)</v>
      </c>
      <c r="T711" s="8" t="s">
        <v>210</v>
      </c>
      <c r="U711" s="11">
        <v>7932.8</v>
      </c>
    </row>
    <row r="712" spans="1:21" ht="30.6" x14ac:dyDescent="0.3">
      <c r="A712" s="19">
        <v>202511</v>
      </c>
      <c r="B712" s="8" t="s">
        <v>7</v>
      </c>
      <c r="C712" s="8" t="s">
        <v>645</v>
      </c>
      <c r="D712" s="8" t="s">
        <v>62</v>
      </c>
      <c r="E712" s="8" t="s">
        <v>62</v>
      </c>
      <c r="F712" s="8" t="s">
        <v>61</v>
      </c>
      <c r="G712" s="8" t="s">
        <v>71</v>
      </c>
      <c r="H712" s="8" t="s">
        <v>681</v>
      </c>
      <c r="I712" s="8" t="s">
        <v>680</v>
      </c>
      <c r="J712" s="8" t="s">
        <v>57</v>
      </c>
      <c r="K712" s="8" t="s">
        <v>56</v>
      </c>
      <c r="L712" s="8" t="s">
        <v>55</v>
      </c>
      <c r="M712" s="18">
        <v>45901</v>
      </c>
      <c r="N712" s="18">
        <v>45868</v>
      </c>
      <c r="O712" s="8" t="s">
        <v>205</v>
      </c>
      <c r="P712" s="8" t="s">
        <v>30</v>
      </c>
      <c r="Q712" s="8" t="s">
        <v>211</v>
      </c>
      <c r="R712" s="8" t="str">
        <f t="shared" si="10"/>
        <v>251900A</v>
      </c>
      <c r="S712" s="8" t="str">
        <f>IFERROR(VLOOKUP(R712,'UNSG Projects'!$C$8:$D$305,2,FALSE),0)</f>
        <v>Structures &amp; Improv-New(Flag)</v>
      </c>
      <c r="T712" s="8" t="s">
        <v>210</v>
      </c>
      <c r="U712" s="11">
        <v>43630.41</v>
      </c>
    </row>
    <row r="713" spans="1:21" ht="30.6" x14ac:dyDescent="0.3">
      <c r="A713" s="19">
        <v>202511</v>
      </c>
      <c r="B713" s="8" t="s">
        <v>7</v>
      </c>
      <c r="C713" s="8" t="s">
        <v>645</v>
      </c>
      <c r="D713" s="8" t="s">
        <v>62</v>
      </c>
      <c r="E713" s="8" t="s">
        <v>62</v>
      </c>
      <c r="F713" s="8" t="s">
        <v>61</v>
      </c>
      <c r="G713" s="8" t="s">
        <v>71</v>
      </c>
      <c r="H713" s="8" t="s">
        <v>679</v>
      </c>
      <c r="I713" s="8" t="s">
        <v>678</v>
      </c>
      <c r="J713" s="8" t="s">
        <v>57</v>
      </c>
      <c r="K713" s="8" t="s">
        <v>56</v>
      </c>
      <c r="L713" s="8" t="s">
        <v>55</v>
      </c>
      <c r="M713" s="18">
        <v>45901</v>
      </c>
      <c r="N713" s="18">
        <v>45868</v>
      </c>
      <c r="O713" s="8" t="s">
        <v>205</v>
      </c>
      <c r="P713" s="8" t="s">
        <v>30</v>
      </c>
      <c r="Q713" s="8" t="s">
        <v>211</v>
      </c>
      <c r="R713" s="8" t="str">
        <f t="shared" si="10"/>
        <v>251900A</v>
      </c>
      <c r="S713" s="8" t="str">
        <f>IFERROR(VLOOKUP(R713,'UNSG Projects'!$C$8:$D$305,2,FALSE),0)</f>
        <v>Structures &amp; Improv-New(Flag)</v>
      </c>
      <c r="T713" s="8" t="s">
        <v>210</v>
      </c>
      <c r="U713" s="11">
        <v>13882.4</v>
      </c>
    </row>
    <row r="714" spans="1:21" ht="30.6" x14ac:dyDescent="0.3">
      <c r="A714" s="19">
        <v>202511</v>
      </c>
      <c r="B714" s="8" t="s">
        <v>7</v>
      </c>
      <c r="C714" s="8" t="s">
        <v>645</v>
      </c>
      <c r="D714" s="8" t="s">
        <v>62</v>
      </c>
      <c r="E714" s="8" t="s">
        <v>62</v>
      </c>
      <c r="F714" s="8" t="s">
        <v>61</v>
      </c>
      <c r="G714" s="8" t="s">
        <v>71</v>
      </c>
      <c r="H714" s="8" t="s">
        <v>677</v>
      </c>
      <c r="I714" s="8" t="s">
        <v>676</v>
      </c>
      <c r="J714" s="8" t="s">
        <v>57</v>
      </c>
      <c r="K714" s="8" t="s">
        <v>56</v>
      </c>
      <c r="L714" s="8" t="s">
        <v>55</v>
      </c>
      <c r="M714" s="18">
        <v>45901</v>
      </c>
      <c r="N714" s="18">
        <v>45868</v>
      </c>
      <c r="O714" s="8" t="s">
        <v>205</v>
      </c>
      <c r="P714" s="8" t="s">
        <v>30</v>
      </c>
      <c r="Q714" s="8" t="s">
        <v>211</v>
      </c>
      <c r="R714" s="8" t="str">
        <f t="shared" ref="R714:R777" si="11">RIGHT(Q714,7)</f>
        <v>251900A</v>
      </c>
      <c r="S714" s="8" t="str">
        <f>IFERROR(VLOOKUP(R714,'UNSG Projects'!$C$8:$D$305,2,FALSE),0)</f>
        <v>Structures &amp; Improv-New(Flag)</v>
      </c>
      <c r="T714" s="8" t="s">
        <v>210</v>
      </c>
      <c r="U714" s="11">
        <v>31731.200000000001</v>
      </c>
    </row>
    <row r="715" spans="1:21" ht="30.6" x14ac:dyDescent="0.3">
      <c r="A715" s="19">
        <v>202511</v>
      </c>
      <c r="B715" s="8" t="s">
        <v>7</v>
      </c>
      <c r="C715" s="8" t="s">
        <v>645</v>
      </c>
      <c r="D715" s="8" t="s">
        <v>62</v>
      </c>
      <c r="E715" s="8" t="s">
        <v>62</v>
      </c>
      <c r="F715" s="8" t="s">
        <v>61</v>
      </c>
      <c r="G715" s="8" t="s">
        <v>71</v>
      </c>
      <c r="H715" s="8" t="s">
        <v>675</v>
      </c>
      <c r="I715" s="8" t="s">
        <v>674</v>
      </c>
      <c r="J715" s="8" t="s">
        <v>57</v>
      </c>
      <c r="K715" s="8" t="s">
        <v>56</v>
      </c>
      <c r="L715" s="8" t="s">
        <v>55</v>
      </c>
      <c r="M715" s="18">
        <v>45901</v>
      </c>
      <c r="N715" s="18">
        <v>45868</v>
      </c>
      <c r="O715" s="8" t="s">
        <v>205</v>
      </c>
      <c r="P715" s="8" t="s">
        <v>30</v>
      </c>
      <c r="Q715" s="8" t="s">
        <v>211</v>
      </c>
      <c r="R715" s="8" t="str">
        <f t="shared" si="11"/>
        <v>251900A</v>
      </c>
      <c r="S715" s="8" t="str">
        <f>IFERROR(VLOOKUP(R715,'UNSG Projects'!$C$8:$D$305,2,FALSE),0)</f>
        <v>Structures &amp; Improv-New(Flag)</v>
      </c>
      <c r="T715" s="8" t="s">
        <v>210</v>
      </c>
      <c r="U715" s="11">
        <v>87260.84</v>
      </c>
    </row>
    <row r="716" spans="1:21" ht="30.6" x14ac:dyDescent="0.3">
      <c r="A716" s="19">
        <v>202512</v>
      </c>
      <c r="B716" s="8" t="s">
        <v>7</v>
      </c>
      <c r="C716" s="8" t="s">
        <v>645</v>
      </c>
      <c r="D716" s="8" t="s">
        <v>62</v>
      </c>
      <c r="E716" s="8" t="s">
        <v>62</v>
      </c>
      <c r="F716" s="8" t="s">
        <v>61</v>
      </c>
      <c r="G716" s="8" t="s">
        <v>68</v>
      </c>
      <c r="H716" s="8" t="s">
        <v>673</v>
      </c>
      <c r="I716" s="8" t="s">
        <v>672</v>
      </c>
      <c r="J716" s="8" t="s">
        <v>57</v>
      </c>
      <c r="K716" s="8" t="s">
        <v>56</v>
      </c>
      <c r="L716" s="8" t="s">
        <v>55</v>
      </c>
      <c r="M716" s="18">
        <v>45931</v>
      </c>
      <c r="N716" s="18">
        <v>45961</v>
      </c>
      <c r="O716" s="8" t="s">
        <v>205</v>
      </c>
      <c r="P716" s="8" t="s">
        <v>30</v>
      </c>
      <c r="Q716" s="8" t="s">
        <v>209</v>
      </c>
      <c r="R716" s="8" t="str">
        <f t="shared" si="11"/>
        <v>253900A</v>
      </c>
      <c r="S716" s="8" t="str">
        <f>IFERROR(VLOOKUP(R716,'UNSG Projects'!$C$8:$D$305,2,FALSE),0)</f>
        <v>Struct &amp; Improv - New (Pres)</v>
      </c>
      <c r="T716" s="8" t="s">
        <v>208</v>
      </c>
      <c r="U716" s="11">
        <v>19973.86</v>
      </c>
    </row>
    <row r="717" spans="1:21" ht="30.6" x14ac:dyDescent="0.3">
      <c r="A717" s="19">
        <v>202507</v>
      </c>
      <c r="B717" s="8" t="s">
        <v>7</v>
      </c>
      <c r="C717" s="8" t="s">
        <v>645</v>
      </c>
      <c r="D717" s="8" t="s">
        <v>204</v>
      </c>
      <c r="E717" s="8" t="s">
        <v>204</v>
      </c>
      <c r="F717" s="8" t="s">
        <v>61</v>
      </c>
      <c r="G717" s="8" t="s">
        <v>71</v>
      </c>
      <c r="H717" s="8" t="s">
        <v>669</v>
      </c>
      <c r="I717" s="8" t="s">
        <v>668</v>
      </c>
      <c r="J717" s="8" t="s">
        <v>57</v>
      </c>
      <c r="K717" s="8" t="s">
        <v>56</v>
      </c>
      <c r="L717" s="8" t="s">
        <v>55</v>
      </c>
      <c r="M717" s="18">
        <v>45839</v>
      </c>
      <c r="N717" s="18">
        <v>45839</v>
      </c>
      <c r="O717" s="8" t="s">
        <v>195</v>
      </c>
      <c r="P717" s="8" t="s">
        <v>31</v>
      </c>
      <c r="Q717" s="8" t="s">
        <v>203</v>
      </c>
      <c r="R717" s="8" t="str">
        <f t="shared" si="11"/>
        <v>250916A</v>
      </c>
      <c r="S717" s="8" t="str">
        <f>IFERROR(VLOOKUP(R717,'UNSG Projects'!$C$8:$D$305,2,FALSE),0)</f>
        <v>Network IT Equip - UNSG</v>
      </c>
      <c r="T717" s="8" t="s">
        <v>202</v>
      </c>
      <c r="U717" s="11">
        <v>3099.66</v>
      </c>
    </row>
    <row r="718" spans="1:21" ht="30.6" x14ac:dyDescent="0.3">
      <c r="A718" s="19">
        <v>202507</v>
      </c>
      <c r="B718" s="8" t="s">
        <v>7</v>
      </c>
      <c r="C718" s="8" t="s">
        <v>645</v>
      </c>
      <c r="D718" s="8" t="s">
        <v>199</v>
      </c>
      <c r="E718" s="8" t="s">
        <v>199</v>
      </c>
      <c r="F718" s="8" t="s">
        <v>61</v>
      </c>
      <c r="G718" s="8" t="s">
        <v>71</v>
      </c>
      <c r="H718" s="8" t="s">
        <v>669</v>
      </c>
      <c r="I718" s="8" t="s">
        <v>668</v>
      </c>
      <c r="J718" s="8" t="s">
        <v>57</v>
      </c>
      <c r="K718" s="8" t="s">
        <v>56</v>
      </c>
      <c r="L718" s="8" t="s">
        <v>55</v>
      </c>
      <c r="M718" s="18">
        <v>45839</v>
      </c>
      <c r="N718" s="18">
        <v>45839</v>
      </c>
      <c r="O718" s="8" t="s">
        <v>195</v>
      </c>
      <c r="P718" s="8" t="s">
        <v>31</v>
      </c>
      <c r="Q718" s="8" t="s">
        <v>198</v>
      </c>
      <c r="R718" s="8" t="str">
        <f t="shared" si="11"/>
        <v>250912A</v>
      </c>
      <c r="S718" s="8" t="str">
        <f>IFERROR(VLOOKUP(R718,'UNSG Projects'!$C$8:$D$305,2,FALSE),0)</f>
        <v>Comp Equip - UNSG</v>
      </c>
      <c r="T718" s="8" t="s">
        <v>197</v>
      </c>
      <c r="U718" s="11">
        <v>1191</v>
      </c>
    </row>
    <row r="719" spans="1:21" ht="30.6" x14ac:dyDescent="0.3">
      <c r="A719" s="19">
        <v>202507</v>
      </c>
      <c r="B719" s="8" t="s">
        <v>7</v>
      </c>
      <c r="C719" s="8" t="s">
        <v>645</v>
      </c>
      <c r="D719" s="8" t="s">
        <v>196</v>
      </c>
      <c r="E719" s="8" t="s">
        <v>196</v>
      </c>
      <c r="F719" s="8" t="s">
        <v>61</v>
      </c>
      <c r="G719" s="8" t="s">
        <v>68</v>
      </c>
      <c r="H719" s="8" t="s">
        <v>669</v>
      </c>
      <c r="I719" s="8" t="s">
        <v>668</v>
      </c>
      <c r="J719" s="8" t="s">
        <v>57</v>
      </c>
      <c r="K719" s="8" t="s">
        <v>56</v>
      </c>
      <c r="L719" s="8" t="s">
        <v>55</v>
      </c>
      <c r="M719" s="18">
        <v>45839</v>
      </c>
      <c r="N719" s="18">
        <v>45839</v>
      </c>
      <c r="O719" s="8" t="s">
        <v>195</v>
      </c>
      <c r="P719" s="8" t="s">
        <v>31</v>
      </c>
      <c r="Q719" s="8" t="s">
        <v>671</v>
      </c>
      <c r="R719" s="8" t="str">
        <f t="shared" si="11"/>
        <v>253910A</v>
      </c>
      <c r="S719" s="8" t="str">
        <f>IFERROR(VLOOKUP(R719,'UNSG Projects'!$C$8:$D$305,2,FALSE),0)</f>
        <v>Office Furn &amp; Eq - New (Pres)</v>
      </c>
      <c r="T719" s="8" t="s">
        <v>670</v>
      </c>
      <c r="U719" s="11">
        <v>2491.62</v>
      </c>
    </row>
    <row r="720" spans="1:21" ht="30.6" x14ac:dyDescent="0.3">
      <c r="A720" s="19">
        <v>202508</v>
      </c>
      <c r="B720" s="8" t="s">
        <v>7</v>
      </c>
      <c r="C720" s="8" t="s">
        <v>645</v>
      </c>
      <c r="D720" s="8" t="s">
        <v>204</v>
      </c>
      <c r="E720" s="8" t="s">
        <v>204</v>
      </c>
      <c r="F720" s="8" t="s">
        <v>61</v>
      </c>
      <c r="G720" s="8" t="s">
        <v>71</v>
      </c>
      <c r="H720" s="8" t="s">
        <v>669</v>
      </c>
      <c r="I720" s="8" t="s">
        <v>668</v>
      </c>
      <c r="J720" s="8" t="s">
        <v>57</v>
      </c>
      <c r="K720" s="8" t="s">
        <v>56</v>
      </c>
      <c r="L720" s="8" t="s">
        <v>55</v>
      </c>
      <c r="M720" s="18">
        <v>45870</v>
      </c>
      <c r="N720" s="18">
        <v>45870</v>
      </c>
      <c r="O720" s="8" t="s">
        <v>195</v>
      </c>
      <c r="P720" s="8" t="s">
        <v>31</v>
      </c>
      <c r="Q720" s="8" t="s">
        <v>203</v>
      </c>
      <c r="R720" s="8" t="str">
        <f t="shared" si="11"/>
        <v>250916A</v>
      </c>
      <c r="S720" s="8" t="str">
        <f>IFERROR(VLOOKUP(R720,'UNSG Projects'!$C$8:$D$305,2,FALSE),0)</f>
        <v>Network IT Equip - UNSG</v>
      </c>
      <c r="T720" s="8" t="s">
        <v>202</v>
      </c>
      <c r="U720" s="11">
        <v>96.45</v>
      </c>
    </row>
    <row r="721" spans="1:21" ht="30.6" x14ac:dyDescent="0.3">
      <c r="A721" s="19">
        <v>202508</v>
      </c>
      <c r="B721" s="8" t="s">
        <v>7</v>
      </c>
      <c r="C721" s="8" t="s">
        <v>645</v>
      </c>
      <c r="D721" s="8" t="s">
        <v>199</v>
      </c>
      <c r="E721" s="8" t="s">
        <v>199</v>
      </c>
      <c r="F721" s="8" t="s">
        <v>61</v>
      </c>
      <c r="G721" s="8" t="s">
        <v>71</v>
      </c>
      <c r="H721" s="8" t="s">
        <v>669</v>
      </c>
      <c r="I721" s="8" t="s">
        <v>668</v>
      </c>
      <c r="J721" s="8" t="s">
        <v>57</v>
      </c>
      <c r="K721" s="8" t="s">
        <v>56</v>
      </c>
      <c r="L721" s="8" t="s">
        <v>55</v>
      </c>
      <c r="M721" s="18">
        <v>45870</v>
      </c>
      <c r="N721" s="18">
        <v>45870</v>
      </c>
      <c r="O721" s="8" t="s">
        <v>195</v>
      </c>
      <c r="P721" s="8" t="s">
        <v>31</v>
      </c>
      <c r="Q721" s="8" t="s">
        <v>198</v>
      </c>
      <c r="R721" s="8" t="str">
        <f t="shared" si="11"/>
        <v>250912A</v>
      </c>
      <c r="S721" s="8" t="str">
        <f>IFERROR(VLOOKUP(R721,'UNSG Projects'!$C$8:$D$305,2,FALSE),0)</f>
        <v>Comp Equip - UNSG</v>
      </c>
      <c r="T721" s="8" t="s">
        <v>197</v>
      </c>
      <c r="U721" s="11">
        <v>2121.85</v>
      </c>
    </row>
    <row r="722" spans="1:21" ht="30.6" x14ac:dyDescent="0.3">
      <c r="A722" s="19">
        <v>202509</v>
      </c>
      <c r="B722" s="8" t="s">
        <v>7</v>
      </c>
      <c r="C722" s="8" t="s">
        <v>645</v>
      </c>
      <c r="D722" s="8" t="s">
        <v>199</v>
      </c>
      <c r="E722" s="8" t="s">
        <v>199</v>
      </c>
      <c r="F722" s="8" t="s">
        <v>61</v>
      </c>
      <c r="G722" s="8" t="s">
        <v>71</v>
      </c>
      <c r="H722" s="8" t="s">
        <v>669</v>
      </c>
      <c r="I722" s="8" t="s">
        <v>668</v>
      </c>
      <c r="J722" s="8" t="s">
        <v>57</v>
      </c>
      <c r="K722" s="8" t="s">
        <v>56</v>
      </c>
      <c r="L722" s="8" t="s">
        <v>55</v>
      </c>
      <c r="M722" s="18">
        <v>45870</v>
      </c>
      <c r="N722" s="18">
        <v>45901</v>
      </c>
      <c r="O722" s="8" t="s">
        <v>195</v>
      </c>
      <c r="P722" s="8" t="s">
        <v>31</v>
      </c>
      <c r="Q722" s="8" t="s">
        <v>198</v>
      </c>
      <c r="R722" s="8" t="str">
        <f t="shared" si="11"/>
        <v>250912A</v>
      </c>
      <c r="S722" s="8" t="str">
        <f>IFERROR(VLOOKUP(R722,'UNSG Projects'!$C$8:$D$305,2,FALSE),0)</f>
        <v>Comp Equip - UNSG</v>
      </c>
      <c r="T722" s="8" t="s">
        <v>197</v>
      </c>
      <c r="U722" s="11">
        <v>71568.570000000007</v>
      </c>
    </row>
    <row r="723" spans="1:21" ht="30.6" x14ac:dyDescent="0.3">
      <c r="A723" s="19">
        <v>202510</v>
      </c>
      <c r="B723" s="8" t="s">
        <v>7</v>
      </c>
      <c r="C723" s="8" t="s">
        <v>645</v>
      </c>
      <c r="D723" s="8" t="s">
        <v>199</v>
      </c>
      <c r="E723" s="8" t="s">
        <v>199</v>
      </c>
      <c r="F723" s="8" t="s">
        <v>61</v>
      </c>
      <c r="G723" s="8" t="s">
        <v>71</v>
      </c>
      <c r="H723" s="8" t="s">
        <v>669</v>
      </c>
      <c r="I723" s="8" t="s">
        <v>668</v>
      </c>
      <c r="J723" s="8" t="s">
        <v>57</v>
      </c>
      <c r="K723" s="8" t="s">
        <v>56</v>
      </c>
      <c r="L723" s="8" t="s">
        <v>55</v>
      </c>
      <c r="M723" s="18">
        <v>45931</v>
      </c>
      <c r="N723" s="18">
        <v>45931</v>
      </c>
      <c r="O723" s="8" t="s">
        <v>195</v>
      </c>
      <c r="P723" s="8" t="s">
        <v>31</v>
      </c>
      <c r="Q723" s="8" t="s">
        <v>198</v>
      </c>
      <c r="R723" s="8" t="str">
        <f t="shared" si="11"/>
        <v>250912A</v>
      </c>
      <c r="S723" s="8" t="str">
        <f>IFERROR(VLOOKUP(R723,'UNSG Projects'!$C$8:$D$305,2,FALSE),0)</f>
        <v>Comp Equip - UNSG</v>
      </c>
      <c r="T723" s="8" t="s">
        <v>197</v>
      </c>
      <c r="U723" s="11">
        <v>9947.86</v>
      </c>
    </row>
    <row r="724" spans="1:21" ht="30.6" x14ac:dyDescent="0.3">
      <c r="A724" s="19">
        <v>202511</v>
      </c>
      <c r="B724" s="8" t="s">
        <v>7</v>
      </c>
      <c r="C724" s="8" t="s">
        <v>645</v>
      </c>
      <c r="D724" s="8" t="s">
        <v>204</v>
      </c>
      <c r="E724" s="8" t="s">
        <v>204</v>
      </c>
      <c r="F724" s="8" t="s">
        <v>61</v>
      </c>
      <c r="G724" s="8" t="s">
        <v>71</v>
      </c>
      <c r="H724" s="8" t="s">
        <v>669</v>
      </c>
      <c r="I724" s="8" t="s">
        <v>668</v>
      </c>
      <c r="J724" s="8" t="s">
        <v>57</v>
      </c>
      <c r="K724" s="8" t="s">
        <v>56</v>
      </c>
      <c r="L724" s="8" t="s">
        <v>55</v>
      </c>
      <c r="M724" s="18">
        <v>45962</v>
      </c>
      <c r="N724" s="18">
        <v>45962</v>
      </c>
      <c r="O724" s="8" t="s">
        <v>195</v>
      </c>
      <c r="P724" s="8" t="s">
        <v>31</v>
      </c>
      <c r="Q724" s="8" t="s">
        <v>203</v>
      </c>
      <c r="R724" s="8" t="str">
        <f t="shared" si="11"/>
        <v>250916A</v>
      </c>
      <c r="S724" s="8" t="str">
        <f>IFERROR(VLOOKUP(R724,'UNSG Projects'!$C$8:$D$305,2,FALSE),0)</f>
        <v>Network IT Equip - UNSG</v>
      </c>
      <c r="T724" s="8" t="s">
        <v>202</v>
      </c>
      <c r="U724" s="11">
        <v>3507.26</v>
      </c>
    </row>
    <row r="725" spans="1:21" ht="30.6" x14ac:dyDescent="0.3">
      <c r="A725" s="19">
        <v>202511</v>
      </c>
      <c r="B725" s="8" t="s">
        <v>7</v>
      </c>
      <c r="C725" s="8" t="s">
        <v>645</v>
      </c>
      <c r="D725" s="8" t="s">
        <v>199</v>
      </c>
      <c r="E725" s="8" t="s">
        <v>199</v>
      </c>
      <c r="F725" s="8" t="s">
        <v>61</v>
      </c>
      <c r="G725" s="8" t="s">
        <v>71</v>
      </c>
      <c r="H725" s="8" t="s">
        <v>669</v>
      </c>
      <c r="I725" s="8" t="s">
        <v>668</v>
      </c>
      <c r="J725" s="8" t="s">
        <v>57</v>
      </c>
      <c r="K725" s="8" t="s">
        <v>56</v>
      </c>
      <c r="L725" s="8" t="s">
        <v>55</v>
      </c>
      <c r="M725" s="18">
        <v>45870</v>
      </c>
      <c r="N725" s="18">
        <v>45962</v>
      </c>
      <c r="O725" s="8" t="s">
        <v>195</v>
      </c>
      <c r="P725" s="8" t="s">
        <v>31</v>
      </c>
      <c r="Q725" s="8" t="s">
        <v>198</v>
      </c>
      <c r="R725" s="8" t="str">
        <f t="shared" si="11"/>
        <v>250912A</v>
      </c>
      <c r="S725" s="8" t="str">
        <f>IFERROR(VLOOKUP(R725,'UNSG Projects'!$C$8:$D$305,2,FALSE),0)</f>
        <v>Comp Equip - UNSG</v>
      </c>
      <c r="T725" s="8" t="s">
        <v>197</v>
      </c>
      <c r="U725" s="11">
        <v>3130.14</v>
      </c>
    </row>
    <row r="726" spans="1:21" ht="30.6" x14ac:dyDescent="0.3">
      <c r="A726" s="19">
        <v>202511</v>
      </c>
      <c r="B726" s="8" t="s">
        <v>7</v>
      </c>
      <c r="C726" s="8" t="s">
        <v>645</v>
      </c>
      <c r="D726" s="8" t="s">
        <v>196</v>
      </c>
      <c r="E726" s="8" t="s">
        <v>196</v>
      </c>
      <c r="F726" s="8" t="s">
        <v>61</v>
      </c>
      <c r="G726" s="8" t="s">
        <v>68</v>
      </c>
      <c r="H726" s="8" t="s">
        <v>669</v>
      </c>
      <c r="I726" s="8" t="s">
        <v>668</v>
      </c>
      <c r="J726" s="8" t="s">
        <v>57</v>
      </c>
      <c r="K726" s="8" t="s">
        <v>56</v>
      </c>
      <c r="L726" s="8" t="s">
        <v>55</v>
      </c>
      <c r="M726" s="18">
        <v>45962</v>
      </c>
      <c r="N726" s="18">
        <v>45962</v>
      </c>
      <c r="O726" s="8" t="s">
        <v>195</v>
      </c>
      <c r="P726" s="8" t="s">
        <v>31</v>
      </c>
      <c r="Q726" s="8" t="s">
        <v>671</v>
      </c>
      <c r="R726" s="8" t="str">
        <f t="shared" si="11"/>
        <v>253910A</v>
      </c>
      <c r="S726" s="8" t="str">
        <f>IFERROR(VLOOKUP(R726,'UNSG Projects'!$C$8:$D$305,2,FALSE),0)</f>
        <v>Office Furn &amp; Eq - New (Pres)</v>
      </c>
      <c r="T726" s="8" t="s">
        <v>670</v>
      </c>
      <c r="U726" s="11">
        <v>43446.64</v>
      </c>
    </row>
    <row r="727" spans="1:21" ht="30.6" x14ac:dyDescent="0.3">
      <c r="A727" s="19">
        <v>202512</v>
      </c>
      <c r="B727" s="8" t="s">
        <v>7</v>
      </c>
      <c r="C727" s="8" t="s">
        <v>645</v>
      </c>
      <c r="D727" s="8" t="s">
        <v>204</v>
      </c>
      <c r="E727" s="8" t="s">
        <v>204</v>
      </c>
      <c r="F727" s="8" t="s">
        <v>61</v>
      </c>
      <c r="G727" s="8" t="s">
        <v>71</v>
      </c>
      <c r="H727" s="8" t="s">
        <v>669</v>
      </c>
      <c r="I727" s="8" t="s">
        <v>668</v>
      </c>
      <c r="J727" s="8" t="s">
        <v>57</v>
      </c>
      <c r="K727" s="8" t="s">
        <v>56</v>
      </c>
      <c r="L727" s="8" t="s">
        <v>55</v>
      </c>
      <c r="M727" s="18">
        <v>45962</v>
      </c>
      <c r="N727" s="18">
        <v>45992</v>
      </c>
      <c r="O727" s="8" t="s">
        <v>195</v>
      </c>
      <c r="P727" s="8" t="s">
        <v>31</v>
      </c>
      <c r="Q727" s="8" t="s">
        <v>203</v>
      </c>
      <c r="R727" s="8" t="str">
        <f t="shared" si="11"/>
        <v>250916A</v>
      </c>
      <c r="S727" s="8" t="str">
        <f>IFERROR(VLOOKUP(R727,'UNSG Projects'!$C$8:$D$305,2,FALSE),0)</f>
        <v>Network IT Equip - UNSG</v>
      </c>
      <c r="T727" s="8" t="s">
        <v>202</v>
      </c>
      <c r="U727" s="11">
        <v>32800.230000000003</v>
      </c>
    </row>
    <row r="728" spans="1:21" ht="30.6" x14ac:dyDescent="0.3">
      <c r="A728" s="19">
        <v>202512</v>
      </c>
      <c r="B728" s="8" t="s">
        <v>7</v>
      </c>
      <c r="C728" s="8" t="s">
        <v>645</v>
      </c>
      <c r="D728" s="8" t="s">
        <v>199</v>
      </c>
      <c r="E728" s="8" t="s">
        <v>199</v>
      </c>
      <c r="F728" s="8" t="s">
        <v>61</v>
      </c>
      <c r="G728" s="8" t="s">
        <v>71</v>
      </c>
      <c r="H728" s="8" t="s">
        <v>669</v>
      </c>
      <c r="I728" s="8" t="s">
        <v>668</v>
      </c>
      <c r="J728" s="8" t="s">
        <v>57</v>
      </c>
      <c r="K728" s="8" t="s">
        <v>56</v>
      </c>
      <c r="L728" s="8" t="s">
        <v>55</v>
      </c>
      <c r="M728" s="18">
        <v>45870</v>
      </c>
      <c r="N728" s="18">
        <v>45992</v>
      </c>
      <c r="O728" s="8" t="s">
        <v>195</v>
      </c>
      <c r="P728" s="8" t="s">
        <v>31</v>
      </c>
      <c r="Q728" s="8" t="s">
        <v>198</v>
      </c>
      <c r="R728" s="8" t="str">
        <f t="shared" si="11"/>
        <v>250912A</v>
      </c>
      <c r="S728" s="8" t="str">
        <f>IFERROR(VLOOKUP(R728,'UNSG Projects'!$C$8:$D$305,2,FALSE),0)</f>
        <v>Comp Equip - UNSG</v>
      </c>
      <c r="T728" s="8" t="s">
        <v>197</v>
      </c>
      <c r="U728" s="11">
        <v>13182.22</v>
      </c>
    </row>
    <row r="729" spans="1:21" ht="30.6" x14ac:dyDescent="0.3">
      <c r="A729" s="19">
        <v>202601</v>
      </c>
      <c r="B729" s="8" t="s">
        <v>7</v>
      </c>
      <c r="C729" s="8" t="s">
        <v>645</v>
      </c>
      <c r="D729" s="8" t="s">
        <v>199</v>
      </c>
      <c r="E729" s="8" t="s">
        <v>199</v>
      </c>
      <c r="F729" s="8" t="s">
        <v>61</v>
      </c>
      <c r="G729" s="8" t="s">
        <v>71</v>
      </c>
      <c r="H729" s="8" t="s">
        <v>669</v>
      </c>
      <c r="I729" s="8" t="s">
        <v>668</v>
      </c>
      <c r="J729" s="8" t="s">
        <v>57</v>
      </c>
      <c r="K729" s="8" t="s">
        <v>56</v>
      </c>
      <c r="L729" s="8" t="s">
        <v>55</v>
      </c>
      <c r="M729" s="18">
        <v>46023</v>
      </c>
      <c r="N729" s="18">
        <v>46023</v>
      </c>
      <c r="O729" s="8" t="s">
        <v>195</v>
      </c>
      <c r="P729" s="8" t="s">
        <v>31</v>
      </c>
      <c r="Q729" s="8" t="s">
        <v>198</v>
      </c>
      <c r="R729" s="8" t="str">
        <f t="shared" si="11"/>
        <v>250912A</v>
      </c>
      <c r="S729" s="8" t="str">
        <f>IFERROR(VLOOKUP(R729,'UNSG Projects'!$C$8:$D$305,2,FALSE),0)</f>
        <v>Comp Equip - UNSG</v>
      </c>
      <c r="T729" s="8" t="s">
        <v>197</v>
      </c>
      <c r="U729" s="11">
        <v>4311.8900000000003</v>
      </c>
    </row>
    <row r="730" spans="1:21" ht="30.6" x14ac:dyDescent="0.3">
      <c r="A730" s="19">
        <v>202602</v>
      </c>
      <c r="B730" s="8" t="s">
        <v>7</v>
      </c>
      <c r="C730" s="8" t="s">
        <v>645</v>
      </c>
      <c r="D730" s="8" t="s">
        <v>199</v>
      </c>
      <c r="E730" s="8" t="s">
        <v>199</v>
      </c>
      <c r="F730" s="8" t="s">
        <v>61</v>
      </c>
      <c r="G730" s="8" t="s">
        <v>71</v>
      </c>
      <c r="H730" s="8" t="s">
        <v>669</v>
      </c>
      <c r="I730" s="8" t="s">
        <v>668</v>
      </c>
      <c r="J730" s="8" t="s">
        <v>57</v>
      </c>
      <c r="K730" s="8" t="s">
        <v>56</v>
      </c>
      <c r="L730" s="8" t="s">
        <v>55</v>
      </c>
      <c r="M730" s="18">
        <v>46023</v>
      </c>
      <c r="N730" s="18">
        <v>46054</v>
      </c>
      <c r="O730" s="8" t="s">
        <v>195</v>
      </c>
      <c r="P730" s="8" t="s">
        <v>31</v>
      </c>
      <c r="Q730" s="8" t="s">
        <v>198</v>
      </c>
      <c r="R730" s="8" t="str">
        <f t="shared" si="11"/>
        <v>250912A</v>
      </c>
      <c r="S730" s="8" t="str">
        <f>IFERROR(VLOOKUP(R730,'UNSG Projects'!$C$8:$D$305,2,FALSE),0)</f>
        <v>Comp Equip - UNSG</v>
      </c>
      <c r="T730" s="8" t="s">
        <v>197</v>
      </c>
      <c r="U730" s="11">
        <v>2261.3200000000002</v>
      </c>
    </row>
    <row r="731" spans="1:21" ht="30.6" x14ac:dyDescent="0.3">
      <c r="A731" s="19">
        <v>202603</v>
      </c>
      <c r="B731" s="8" t="s">
        <v>7</v>
      </c>
      <c r="C731" s="8" t="s">
        <v>645</v>
      </c>
      <c r="D731" s="8" t="s">
        <v>204</v>
      </c>
      <c r="E731" s="8" t="s">
        <v>204</v>
      </c>
      <c r="F731" s="8" t="s">
        <v>61</v>
      </c>
      <c r="G731" s="8" t="s">
        <v>71</v>
      </c>
      <c r="H731" s="8" t="s">
        <v>669</v>
      </c>
      <c r="I731" s="8" t="s">
        <v>668</v>
      </c>
      <c r="J731" s="8" t="s">
        <v>57</v>
      </c>
      <c r="K731" s="8" t="s">
        <v>56</v>
      </c>
      <c r="L731" s="8" t="s">
        <v>55</v>
      </c>
      <c r="M731" s="18">
        <v>46082</v>
      </c>
      <c r="N731" s="18">
        <v>46082</v>
      </c>
      <c r="O731" s="8" t="s">
        <v>195</v>
      </c>
      <c r="P731" s="8" t="s">
        <v>31</v>
      </c>
      <c r="Q731" s="8" t="s">
        <v>203</v>
      </c>
      <c r="R731" s="8" t="str">
        <f t="shared" si="11"/>
        <v>250916A</v>
      </c>
      <c r="S731" s="8" t="str">
        <f>IFERROR(VLOOKUP(R731,'UNSG Projects'!$C$8:$D$305,2,FALSE),0)</f>
        <v>Network IT Equip - UNSG</v>
      </c>
      <c r="T731" s="8" t="s">
        <v>202</v>
      </c>
      <c r="U731" s="11">
        <v>6006.93</v>
      </c>
    </row>
    <row r="732" spans="1:21" ht="30.6" x14ac:dyDescent="0.3">
      <c r="A732" s="19">
        <v>202603</v>
      </c>
      <c r="B732" s="8" t="s">
        <v>7</v>
      </c>
      <c r="C732" s="8" t="s">
        <v>645</v>
      </c>
      <c r="D732" s="8" t="s">
        <v>199</v>
      </c>
      <c r="E732" s="8" t="s">
        <v>199</v>
      </c>
      <c r="F732" s="8" t="s">
        <v>61</v>
      </c>
      <c r="G732" s="8" t="s">
        <v>71</v>
      </c>
      <c r="H732" s="8" t="s">
        <v>669</v>
      </c>
      <c r="I732" s="8" t="s">
        <v>668</v>
      </c>
      <c r="J732" s="8" t="s">
        <v>57</v>
      </c>
      <c r="K732" s="8" t="s">
        <v>56</v>
      </c>
      <c r="L732" s="8" t="s">
        <v>55</v>
      </c>
      <c r="M732" s="18">
        <v>46082</v>
      </c>
      <c r="N732" s="18">
        <v>46082</v>
      </c>
      <c r="O732" s="8" t="s">
        <v>195</v>
      </c>
      <c r="P732" s="8" t="s">
        <v>31</v>
      </c>
      <c r="Q732" s="8" t="s">
        <v>198</v>
      </c>
      <c r="R732" s="8" t="str">
        <f t="shared" si="11"/>
        <v>250912A</v>
      </c>
      <c r="S732" s="8" t="str">
        <f>IFERROR(VLOOKUP(R732,'UNSG Projects'!$C$8:$D$305,2,FALSE),0)</f>
        <v>Comp Equip - UNSG</v>
      </c>
      <c r="T732" s="8" t="s">
        <v>197</v>
      </c>
      <c r="U732" s="11">
        <v>7367.34</v>
      </c>
    </row>
    <row r="733" spans="1:21" ht="30.6" x14ac:dyDescent="0.3">
      <c r="A733" s="19">
        <v>202507</v>
      </c>
      <c r="B733" s="8" t="s">
        <v>7</v>
      </c>
      <c r="C733" s="8" t="s">
        <v>645</v>
      </c>
      <c r="D733" s="8" t="s">
        <v>171</v>
      </c>
      <c r="E733" s="8" t="s">
        <v>171</v>
      </c>
      <c r="F733" s="8" t="s">
        <v>61</v>
      </c>
      <c r="G733" s="8" t="s">
        <v>125</v>
      </c>
      <c r="H733" s="8" t="s">
        <v>667</v>
      </c>
      <c r="I733" s="8" t="s">
        <v>666</v>
      </c>
      <c r="J733" s="8" t="s">
        <v>93</v>
      </c>
      <c r="K733" s="8" t="s">
        <v>56</v>
      </c>
      <c r="L733" s="8" t="s">
        <v>55</v>
      </c>
      <c r="M733" s="18">
        <v>45778</v>
      </c>
      <c r="N733" s="18">
        <v>45783</v>
      </c>
      <c r="O733" s="8" t="s">
        <v>124</v>
      </c>
      <c r="P733" s="8" t="s">
        <v>32</v>
      </c>
      <c r="Q733" s="8" t="s">
        <v>184</v>
      </c>
      <c r="R733" s="8" t="str">
        <f t="shared" si="11"/>
        <v>250000A</v>
      </c>
      <c r="S733" s="8" t="str">
        <f>IFERROR(VLOOKUP(R733,'UNSG Projects'!$C$8:$D$305,2,FALSE),0)</f>
        <v>UNSG Transportation Equip</v>
      </c>
      <c r="T733" s="8" t="s">
        <v>183</v>
      </c>
      <c r="U733" s="11">
        <v>1705.78</v>
      </c>
    </row>
    <row r="734" spans="1:21" ht="30.6" x14ac:dyDescent="0.3">
      <c r="A734" s="19">
        <v>202507</v>
      </c>
      <c r="B734" s="8" t="s">
        <v>7</v>
      </c>
      <c r="C734" s="8" t="s">
        <v>645</v>
      </c>
      <c r="D734" s="8" t="s">
        <v>171</v>
      </c>
      <c r="E734" s="8" t="s">
        <v>171</v>
      </c>
      <c r="F734" s="8" t="s">
        <v>61</v>
      </c>
      <c r="G734" s="8" t="s">
        <v>125</v>
      </c>
      <c r="H734" s="8" t="s">
        <v>667</v>
      </c>
      <c r="I734" s="8" t="s">
        <v>666</v>
      </c>
      <c r="J734" s="8" t="s">
        <v>93</v>
      </c>
      <c r="K734" s="8" t="s">
        <v>56</v>
      </c>
      <c r="L734" s="8" t="s">
        <v>55</v>
      </c>
      <c r="M734" s="18">
        <v>45778</v>
      </c>
      <c r="N734" s="18">
        <v>45783</v>
      </c>
      <c r="O734" s="8" t="s">
        <v>124</v>
      </c>
      <c r="P734" s="8" t="s">
        <v>32</v>
      </c>
      <c r="Q734" s="8" t="s">
        <v>192</v>
      </c>
      <c r="R734" s="8" t="str">
        <f t="shared" si="11"/>
        <v>250000A</v>
      </c>
      <c r="S734" s="8" t="str">
        <f>IFERROR(VLOOKUP(R734,'UNSG Projects'!$C$8:$D$305,2,FALSE),0)</f>
        <v>UNSG Transportation Equip</v>
      </c>
      <c r="T734" s="8" t="s">
        <v>191</v>
      </c>
      <c r="U734" s="11">
        <v>4151.51</v>
      </c>
    </row>
    <row r="735" spans="1:21" ht="30.6" x14ac:dyDescent="0.3">
      <c r="A735" s="19">
        <v>202508</v>
      </c>
      <c r="B735" s="8" t="s">
        <v>7</v>
      </c>
      <c r="C735" s="8" t="s">
        <v>645</v>
      </c>
      <c r="D735" s="8" t="s">
        <v>171</v>
      </c>
      <c r="E735" s="8" t="s">
        <v>171</v>
      </c>
      <c r="F735" s="8" t="s">
        <v>61</v>
      </c>
      <c r="G735" s="8" t="s">
        <v>125</v>
      </c>
      <c r="H735" s="8" t="s">
        <v>667</v>
      </c>
      <c r="I735" s="8" t="s">
        <v>666</v>
      </c>
      <c r="J735" s="8" t="s">
        <v>93</v>
      </c>
      <c r="K735" s="8" t="s">
        <v>56</v>
      </c>
      <c r="L735" s="8" t="s">
        <v>55</v>
      </c>
      <c r="M735" s="18">
        <v>45778</v>
      </c>
      <c r="N735" s="18">
        <v>45783</v>
      </c>
      <c r="O735" s="8" t="s">
        <v>124</v>
      </c>
      <c r="P735" s="8" t="s">
        <v>32</v>
      </c>
      <c r="Q735" s="8" t="s">
        <v>184</v>
      </c>
      <c r="R735" s="8" t="str">
        <f t="shared" si="11"/>
        <v>250000A</v>
      </c>
      <c r="S735" s="8" t="str">
        <f>IFERROR(VLOOKUP(R735,'UNSG Projects'!$C$8:$D$305,2,FALSE),0)</f>
        <v>UNSG Transportation Equip</v>
      </c>
      <c r="T735" s="8" t="s">
        <v>183</v>
      </c>
      <c r="U735" s="11">
        <v>293.14999999999998</v>
      </c>
    </row>
    <row r="736" spans="1:21" ht="30.6" x14ac:dyDescent="0.3">
      <c r="A736" s="19">
        <v>202508</v>
      </c>
      <c r="B736" s="8" t="s">
        <v>7</v>
      </c>
      <c r="C736" s="8" t="s">
        <v>645</v>
      </c>
      <c r="D736" s="8" t="s">
        <v>171</v>
      </c>
      <c r="E736" s="8" t="s">
        <v>171</v>
      </c>
      <c r="F736" s="8" t="s">
        <v>61</v>
      </c>
      <c r="G736" s="8" t="s">
        <v>125</v>
      </c>
      <c r="H736" s="8" t="s">
        <v>667</v>
      </c>
      <c r="I736" s="8" t="s">
        <v>666</v>
      </c>
      <c r="J736" s="8" t="s">
        <v>93</v>
      </c>
      <c r="K736" s="8" t="s">
        <v>56</v>
      </c>
      <c r="L736" s="8" t="s">
        <v>55</v>
      </c>
      <c r="M736" s="18">
        <v>45778</v>
      </c>
      <c r="N736" s="18">
        <v>45783</v>
      </c>
      <c r="O736" s="8" t="s">
        <v>124</v>
      </c>
      <c r="P736" s="8" t="s">
        <v>32</v>
      </c>
      <c r="Q736" s="8" t="s">
        <v>192</v>
      </c>
      <c r="R736" s="8" t="str">
        <f t="shared" si="11"/>
        <v>250000A</v>
      </c>
      <c r="S736" s="8" t="str">
        <f>IFERROR(VLOOKUP(R736,'UNSG Projects'!$C$8:$D$305,2,FALSE),0)</f>
        <v>UNSG Transportation Equip</v>
      </c>
      <c r="T736" s="8" t="s">
        <v>191</v>
      </c>
      <c r="U736" s="11">
        <v>598.14</v>
      </c>
    </row>
    <row r="737" spans="1:21" ht="30.6" x14ac:dyDescent="0.3">
      <c r="A737" s="19">
        <v>202509</v>
      </c>
      <c r="B737" s="8" t="s">
        <v>7</v>
      </c>
      <c r="C737" s="8" t="s">
        <v>645</v>
      </c>
      <c r="D737" s="8" t="s">
        <v>163</v>
      </c>
      <c r="E737" s="8" t="s">
        <v>163</v>
      </c>
      <c r="F737" s="8" t="s">
        <v>61</v>
      </c>
      <c r="G737" s="8" t="s">
        <v>125</v>
      </c>
      <c r="H737" s="8" t="s">
        <v>663</v>
      </c>
      <c r="I737" s="8" t="s">
        <v>662</v>
      </c>
      <c r="J737" s="8" t="s">
        <v>93</v>
      </c>
      <c r="K737" s="8" t="s">
        <v>56</v>
      </c>
      <c r="L737" s="8" t="s">
        <v>55</v>
      </c>
      <c r="M737" s="18">
        <v>45839</v>
      </c>
      <c r="N737" s="18">
        <v>45859</v>
      </c>
      <c r="O737" s="8" t="s">
        <v>124</v>
      </c>
      <c r="P737" s="8" t="s">
        <v>32</v>
      </c>
      <c r="Q737" s="8" t="s">
        <v>190</v>
      </c>
      <c r="R737" s="8" t="str">
        <f t="shared" si="11"/>
        <v>250000A</v>
      </c>
      <c r="S737" s="8" t="str">
        <f>IFERROR(VLOOKUP(R737,'UNSG Projects'!$C$8:$D$305,2,FALSE),0)</f>
        <v>UNSG Transportation Equip</v>
      </c>
      <c r="T737" s="8" t="s">
        <v>189</v>
      </c>
      <c r="U737" s="11">
        <v>1789.15</v>
      </c>
    </row>
    <row r="738" spans="1:21" ht="30.6" x14ac:dyDescent="0.3">
      <c r="A738" s="19">
        <v>202509</v>
      </c>
      <c r="B738" s="8" t="s">
        <v>7</v>
      </c>
      <c r="C738" s="8" t="s">
        <v>645</v>
      </c>
      <c r="D738" s="8" t="s">
        <v>163</v>
      </c>
      <c r="E738" s="8" t="s">
        <v>163</v>
      </c>
      <c r="F738" s="8" t="s">
        <v>61</v>
      </c>
      <c r="G738" s="8" t="s">
        <v>125</v>
      </c>
      <c r="H738" s="8" t="s">
        <v>663</v>
      </c>
      <c r="I738" s="8" t="s">
        <v>662</v>
      </c>
      <c r="J738" s="8" t="s">
        <v>93</v>
      </c>
      <c r="K738" s="8" t="s">
        <v>56</v>
      </c>
      <c r="L738" s="8" t="s">
        <v>55</v>
      </c>
      <c r="M738" s="18">
        <v>45839</v>
      </c>
      <c r="N738" s="18">
        <v>45867</v>
      </c>
      <c r="O738" s="8" t="s">
        <v>124</v>
      </c>
      <c r="P738" s="8" t="s">
        <v>32</v>
      </c>
      <c r="Q738" s="8" t="s">
        <v>188</v>
      </c>
      <c r="R738" s="8" t="str">
        <f t="shared" si="11"/>
        <v>250000A</v>
      </c>
      <c r="S738" s="8" t="str">
        <f>IFERROR(VLOOKUP(R738,'UNSG Projects'!$C$8:$D$305,2,FALSE),0)</f>
        <v>UNSG Transportation Equip</v>
      </c>
      <c r="T738" s="8" t="s">
        <v>187</v>
      </c>
      <c r="U738" s="11">
        <v>635.41</v>
      </c>
    </row>
    <row r="739" spans="1:21" ht="30.6" x14ac:dyDescent="0.3">
      <c r="A739" s="19">
        <v>202509</v>
      </c>
      <c r="B739" s="8" t="s">
        <v>7</v>
      </c>
      <c r="C739" s="8" t="s">
        <v>645</v>
      </c>
      <c r="D739" s="8" t="s">
        <v>163</v>
      </c>
      <c r="E739" s="8" t="s">
        <v>163</v>
      </c>
      <c r="F739" s="8" t="s">
        <v>61</v>
      </c>
      <c r="G739" s="8" t="s">
        <v>125</v>
      </c>
      <c r="H739" s="8" t="s">
        <v>663</v>
      </c>
      <c r="I739" s="8" t="s">
        <v>662</v>
      </c>
      <c r="J739" s="8" t="s">
        <v>57</v>
      </c>
      <c r="K739" s="8" t="s">
        <v>56</v>
      </c>
      <c r="L739" s="8" t="s">
        <v>55</v>
      </c>
      <c r="M739" s="18">
        <v>45839</v>
      </c>
      <c r="N739" s="18">
        <v>45859</v>
      </c>
      <c r="O739" s="8" t="s">
        <v>124</v>
      </c>
      <c r="P739" s="8" t="s">
        <v>32</v>
      </c>
      <c r="Q739" s="8" t="s">
        <v>190</v>
      </c>
      <c r="R739" s="8" t="str">
        <f t="shared" si="11"/>
        <v>250000A</v>
      </c>
      <c r="S739" s="8" t="str">
        <f>IFERROR(VLOOKUP(R739,'UNSG Projects'!$C$8:$D$305,2,FALSE),0)</f>
        <v>UNSG Transportation Equip</v>
      </c>
      <c r="T739" s="8" t="s">
        <v>189</v>
      </c>
      <c r="U739" s="11">
        <v>61495.54</v>
      </c>
    </row>
    <row r="740" spans="1:21" ht="30.6" x14ac:dyDescent="0.3">
      <c r="A740" s="19">
        <v>202509</v>
      </c>
      <c r="B740" s="8" t="s">
        <v>7</v>
      </c>
      <c r="C740" s="8" t="s">
        <v>645</v>
      </c>
      <c r="D740" s="8" t="s">
        <v>163</v>
      </c>
      <c r="E740" s="8" t="s">
        <v>163</v>
      </c>
      <c r="F740" s="8" t="s">
        <v>61</v>
      </c>
      <c r="G740" s="8" t="s">
        <v>125</v>
      </c>
      <c r="H740" s="8" t="s">
        <v>663</v>
      </c>
      <c r="I740" s="8" t="s">
        <v>662</v>
      </c>
      <c r="J740" s="8" t="s">
        <v>57</v>
      </c>
      <c r="K740" s="8" t="s">
        <v>56</v>
      </c>
      <c r="L740" s="8" t="s">
        <v>55</v>
      </c>
      <c r="M740" s="18">
        <v>45839</v>
      </c>
      <c r="N740" s="18">
        <v>45867</v>
      </c>
      <c r="O740" s="8" t="s">
        <v>124</v>
      </c>
      <c r="P740" s="8" t="s">
        <v>32</v>
      </c>
      <c r="Q740" s="8" t="s">
        <v>188</v>
      </c>
      <c r="R740" s="8" t="str">
        <f t="shared" si="11"/>
        <v>250000A</v>
      </c>
      <c r="S740" s="8" t="str">
        <f>IFERROR(VLOOKUP(R740,'UNSG Projects'!$C$8:$D$305,2,FALSE),0)</f>
        <v>UNSG Transportation Equip</v>
      </c>
      <c r="T740" s="8" t="s">
        <v>187</v>
      </c>
      <c r="U740" s="11">
        <v>48440.24</v>
      </c>
    </row>
    <row r="741" spans="1:21" ht="30.6" x14ac:dyDescent="0.3">
      <c r="A741" s="19">
        <v>202509</v>
      </c>
      <c r="B741" s="8" t="s">
        <v>7</v>
      </c>
      <c r="C741" s="8" t="s">
        <v>645</v>
      </c>
      <c r="D741" s="8" t="s">
        <v>158</v>
      </c>
      <c r="E741" s="8" t="s">
        <v>158</v>
      </c>
      <c r="F741" s="8" t="s">
        <v>61</v>
      </c>
      <c r="G741" s="8" t="s">
        <v>125</v>
      </c>
      <c r="H741" s="8" t="s">
        <v>663</v>
      </c>
      <c r="I741" s="8" t="s">
        <v>662</v>
      </c>
      <c r="J741" s="8" t="s">
        <v>57</v>
      </c>
      <c r="K741" s="8" t="s">
        <v>56</v>
      </c>
      <c r="L741" s="8" t="s">
        <v>55</v>
      </c>
      <c r="M741" s="18">
        <v>45839</v>
      </c>
      <c r="N741" s="18">
        <v>45856</v>
      </c>
      <c r="O741" s="8" t="s">
        <v>124</v>
      </c>
      <c r="P741" s="8" t="s">
        <v>32</v>
      </c>
      <c r="Q741" s="8" t="s">
        <v>186</v>
      </c>
      <c r="R741" s="8" t="str">
        <f t="shared" si="11"/>
        <v>250000A</v>
      </c>
      <c r="S741" s="8" t="str">
        <f>IFERROR(VLOOKUP(R741,'UNSG Projects'!$C$8:$D$305,2,FALSE),0)</f>
        <v>UNSG Transportation Equip</v>
      </c>
      <c r="T741" s="8" t="s">
        <v>185</v>
      </c>
      <c r="U741" s="11">
        <v>66527.509999999995</v>
      </c>
    </row>
    <row r="742" spans="1:21" ht="30.6" x14ac:dyDescent="0.3">
      <c r="A742" s="19">
        <v>202509</v>
      </c>
      <c r="B742" s="8" t="s">
        <v>7</v>
      </c>
      <c r="C742" s="8" t="s">
        <v>645</v>
      </c>
      <c r="D742" s="8" t="s">
        <v>171</v>
      </c>
      <c r="E742" s="8" t="s">
        <v>171</v>
      </c>
      <c r="F742" s="8" t="s">
        <v>61</v>
      </c>
      <c r="G742" s="8" t="s">
        <v>125</v>
      </c>
      <c r="H742" s="8" t="s">
        <v>667</v>
      </c>
      <c r="I742" s="8" t="s">
        <v>666</v>
      </c>
      <c r="J742" s="8" t="s">
        <v>93</v>
      </c>
      <c r="K742" s="8" t="s">
        <v>56</v>
      </c>
      <c r="L742" s="8" t="s">
        <v>55</v>
      </c>
      <c r="M742" s="18">
        <v>45778</v>
      </c>
      <c r="N742" s="18">
        <v>45783</v>
      </c>
      <c r="O742" s="8" t="s">
        <v>124</v>
      </c>
      <c r="P742" s="8" t="s">
        <v>32</v>
      </c>
      <c r="Q742" s="8" t="s">
        <v>184</v>
      </c>
      <c r="R742" s="8" t="str">
        <f t="shared" si="11"/>
        <v>250000A</v>
      </c>
      <c r="S742" s="8" t="str">
        <f>IFERROR(VLOOKUP(R742,'UNSG Projects'!$C$8:$D$305,2,FALSE),0)</f>
        <v>UNSG Transportation Equip</v>
      </c>
      <c r="T742" s="8" t="s">
        <v>183</v>
      </c>
      <c r="U742" s="11">
        <v>2041.84</v>
      </c>
    </row>
    <row r="743" spans="1:21" ht="30.6" x14ac:dyDescent="0.3">
      <c r="A743" s="19">
        <v>202510</v>
      </c>
      <c r="B743" s="8" t="s">
        <v>7</v>
      </c>
      <c r="C743" s="8" t="s">
        <v>645</v>
      </c>
      <c r="D743" s="8" t="s">
        <v>163</v>
      </c>
      <c r="E743" s="8" t="s">
        <v>163</v>
      </c>
      <c r="F743" s="8" t="s">
        <v>61</v>
      </c>
      <c r="G743" s="8" t="s">
        <v>125</v>
      </c>
      <c r="H743" s="8" t="s">
        <v>663</v>
      </c>
      <c r="I743" s="8" t="s">
        <v>662</v>
      </c>
      <c r="J743" s="8" t="s">
        <v>93</v>
      </c>
      <c r="K743" s="8" t="s">
        <v>56</v>
      </c>
      <c r="L743" s="8" t="s">
        <v>55</v>
      </c>
      <c r="M743" s="18">
        <v>45839</v>
      </c>
      <c r="N743" s="18">
        <v>45859</v>
      </c>
      <c r="O743" s="8" t="s">
        <v>124</v>
      </c>
      <c r="P743" s="8" t="s">
        <v>32</v>
      </c>
      <c r="Q743" s="8" t="s">
        <v>190</v>
      </c>
      <c r="R743" s="8" t="str">
        <f t="shared" si="11"/>
        <v>250000A</v>
      </c>
      <c r="S743" s="8" t="str">
        <f>IFERROR(VLOOKUP(R743,'UNSG Projects'!$C$8:$D$305,2,FALSE),0)</f>
        <v>UNSG Transportation Equip</v>
      </c>
      <c r="T743" s="8" t="s">
        <v>189</v>
      </c>
      <c r="U743" s="11">
        <v>353.83</v>
      </c>
    </row>
    <row r="744" spans="1:21" ht="30.6" x14ac:dyDescent="0.3">
      <c r="A744" s="19">
        <v>202510</v>
      </c>
      <c r="B744" s="8" t="s">
        <v>7</v>
      </c>
      <c r="C744" s="8" t="s">
        <v>645</v>
      </c>
      <c r="D744" s="8" t="s">
        <v>163</v>
      </c>
      <c r="E744" s="8" t="s">
        <v>163</v>
      </c>
      <c r="F744" s="8" t="s">
        <v>61</v>
      </c>
      <c r="G744" s="8" t="s">
        <v>125</v>
      </c>
      <c r="H744" s="8" t="s">
        <v>663</v>
      </c>
      <c r="I744" s="8" t="s">
        <v>662</v>
      </c>
      <c r="J744" s="8" t="s">
        <v>93</v>
      </c>
      <c r="K744" s="8" t="s">
        <v>56</v>
      </c>
      <c r="L744" s="8" t="s">
        <v>55</v>
      </c>
      <c r="M744" s="18">
        <v>45839</v>
      </c>
      <c r="N744" s="18">
        <v>45867</v>
      </c>
      <c r="O744" s="8" t="s">
        <v>124</v>
      </c>
      <c r="P744" s="8" t="s">
        <v>32</v>
      </c>
      <c r="Q744" s="8" t="s">
        <v>188</v>
      </c>
      <c r="R744" s="8" t="str">
        <f t="shared" si="11"/>
        <v>250000A</v>
      </c>
      <c r="S744" s="8" t="str">
        <f>IFERROR(VLOOKUP(R744,'UNSG Projects'!$C$8:$D$305,2,FALSE),0)</f>
        <v>UNSG Transportation Equip</v>
      </c>
      <c r="T744" s="8" t="s">
        <v>187</v>
      </c>
      <c r="U744" s="11">
        <v>108.54</v>
      </c>
    </row>
    <row r="745" spans="1:21" ht="30.6" x14ac:dyDescent="0.3">
      <c r="A745" s="19">
        <v>202511</v>
      </c>
      <c r="B745" s="8" t="s">
        <v>7</v>
      </c>
      <c r="C745" s="8" t="s">
        <v>645</v>
      </c>
      <c r="D745" s="8" t="s">
        <v>136</v>
      </c>
      <c r="E745" s="8" t="s">
        <v>136</v>
      </c>
      <c r="F745" s="8" t="s">
        <v>61</v>
      </c>
      <c r="G745" s="8" t="s">
        <v>125</v>
      </c>
      <c r="H745" s="8" t="s">
        <v>663</v>
      </c>
      <c r="I745" s="8" t="s">
        <v>662</v>
      </c>
      <c r="J745" s="8" t="s">
        <v>57</v>
      </c>
      <c r="K745" s="8" t="s">
        <v>56</v>
      </c>
      <c r="L745" s="8" t="s">
        <v>55</v>
      </c>
      <c r="M745" s="18">
        <v>45870</v>
      </c>
      <c r="N745" s="18">
        <v>45869</v>
      </c>
      <c r="O745" s="8" t="s">
        <v>124</v>
      </c>
      <c r="P745" s="8" t="s">
        <v>32</v>
      </c>
      <c r="Q745" s="8" t="s">
        <v>182</v>
      </c>
      <c r="R745" s="8" t="str">
        <f t="shared" si="11"/>
        <v>250000A</v>
      </c>
      <c r="S745" s="8" t="str">
        <f>IFERROR(VLOOKUP(R745,'UNSG Projects'!$C$8:$D$305,2,FALSE),0)</f>
        <v>UNSG Transportation Equip</v>
      </c>
      <c r="T745" s="8" t="s">
        <v>180</v>
      </c>
      <c r="U745" s="11">
        <v>93586.78</v>
      </c>
    </row>
    <row r="746" spans="1:21" ht="30.6" x14ac:dyDescent="0.3">
      <c r="A746" s="19">
        <v>202511</v>
      </c>
      <c r="B746" s="8" t="s">
        <v>7</v>
      </c>
      <c r="C746" s="8" t="s">
        <v>645</v>
      </c>
      <c r="D746" s="8" t="s">
        <v>136</v>
      </c>
      <c r="E746" s="8" t="s">
        <v>136</v>
      </c>
      <c r="F746" s="8" t="s">
        <v>61</v>
      </c>
      <c r="G746" s="8" t="s">
        <v>125</v>
      </c>
      <c r="H746" s="8" t="s">
        <v>663</v>
      </c>
      <c r="I746" s="8" t="s">
        <v>662</v>
      </c>
      <c r="J746" s="8" t="s">
        <v>57</v>
      </c>
      <c r="K746" s="8" t="s">
        <v>56</v>
      </c>
      <c r="L746" s="8" t="s">
        <v>55</v>
      </c>
      <c r="M746" s="18">
        <v>45870</v>
      </c>
      <c r="N746" s="18">
        <v>45891</v>
      </c>
      <c r="O746" s="8" t="s">
        <v>124</v>
      </c>
      <c r="P746" s="8" t="s">
        <v>32</v>
      </c>
      <c r="Q746" s="8" t="s">
        <v>181</v>
      </c>
      <c r="R746" s="8" t="str">
        <f t="shared" si="11"/>
        <v>250000A</v>
      </c>
      <c r="S746" s="8" t="str">
        <f>IFERROR(VLOOKUP(R746,'UNSG Projects'!$C$8:$D$305,2,FALSE),0)</f>
        <v>UNSG Transportation Equip</v>
      </c>
      <c r="T746" s="8" t="s">
        <v>180</v>
      </c>
      <c r="U746" s="11">
        <v>97844.1</v>
      </c>
    </row>
    <row r="747" spans="1:21" ht="30.6" x14ac:dyDescent="0.3">
      <c r="A747" s="19">
        <v>202511</v>
      </c>
      <c r="B747" s="8" t="s">
        <v>7</v>
      </c>
      <c r="C747" s="8" t="s">
        <v>645</v>
      </c>
      <c r="D747" s="8" t="s">
        <v>136</v>
      </c>
      <c r="E747" s="8" t="s">
        <v>136</v>
      </c>
      <c r="F747" s="8" t="s">
        <v>61</v>
      </c>
      <c r="G747" s="8" t="s">
        <v>125</v>
      </c>
      <c r="H747" s="8" t="s">
        <v>663</v>
      </c>
      <c r="I747" s="8" t="s">
        <v>662</v>
      </c>
      <c r="J747" s="8" t="s">
        <v>57</v>
      </c>
      <c r="K747" s="8" t="s">
        <v>56</v>
      </c>
      <c r="L747" s="8" t="s">
        <v>55</v>
      </c>
      <c r="M747" s="18">
        <v>45870</v>
      </c>
      <c r="N747" s="18">
        <v>45891</v>
      </c>
      <c r="O747" s="8" t="s">
        <v>124</v>
      </c>
      <c r="P747" s="8" t="s">
        <v>32</v>
      </c>
      <c r="Q747" s="8" t="s">
        <v>179</v>
      </c>
      <c r="R747" s="8" t="str">
        <f t="shared" si="11"/>
        <v>250000A</v>
      </c>
      <c r="S747" s="8" t="str">
        <f>IFERROR(VLOOKUP(R747,'UNSG Projects'!$C$8:$D$305,2,FALSE),0)</f>
        <v>UNSG Transportation Equip</v>
      </c>
      <c r="T747" s="8" t="s">
        <v>178</v>
      </c>
      <c r="U747" s="11">
        <v>86172.15</v>
      </c>
    </row>
    <row r="748" spans="1:21" ht="30.6" x14ac:dyDescent="0.3">
      <c r="A748" s="19">
        <v>202512</v>
      </c>
      <c r="B748" s="8" t="s">
        <v>7</v>
      </c>
      <c r="C748" s="8" t="s">
        <v>645</v>
      </c>
      <c r="D748" s="8" t="s">
        <v>163</v>
      </c>
      <c r="E748" s="8" t="s">
        <v>163</v>
      </c>
      <c r="F748" s="8" t="s">
        <v>61</v>
      </c>
      <c r="G748" s="8" t="s">
        <v>125</v>
      </c>
      <c r="H748" s="8" t="s">
        <v>663</v>
      </c>
      <c r="I748" s="8" t="s">
        <v>662</v>
      </c>
      <c r="J748" s="8" t="s">
        <v>93</v>
      </c>
      <c r="K748" s="8" t="s">
        <v>56</v>
      </c>
      <c r="L748" s="8" t="s">
        <v>55</v>
      </c>
      <c r="M748" s="18">
        <v>45962</v>
      </c>
      <c r="N748" s="18">
        <v>45946</v>
      </c>
      <c r="O748" s="8" t="s">
        <v>124</v>
      </c>
      <c r="P748" s="8" t="s">
        <v>32</v>
      </c>
      <c r="Q748" s="8" t="s">
        <v>177</v>
      </c>
      <c r="R748" s="8" t="str">
        <f t="shared" si="11"/>
        <v>250000A</v>
      </c>
      <c r="S748" s="8" t="str">
        <f>IFERROR(VLOOKUP(R748,'UNSG Projects'!$C$8:$D$305,2,FALSE),0)</f>
        <v>UNSG Transportation Equip</v>
      </c>
      <c r="T748" s="8" t="s">
        <v>176</v>
      </c>
      <c r="U748" s="11">
        <v>952.12</v>
      </c>
    </row>
    <row r="749" spans="1:21" ht="30.6" x14ac:dyDescent="0.3">
      <c r="A749" s="19">
        <v>202512</v>
      </c>
      <c r="B749" s="8" t="s">
        <v>7</v>
      </c>
      <c r="C749" s="8" t="s">
        <v>645</v>
      </c>
      <c r="D749" s="8" t="s">
        <v>163</v>
      </c>
      <c r="E749" s="8" t="s">
        <v>163</v>
      </c>
      <c r="F749" s="8" t="s">
        <v>61</v>
      </c>
      <c r="G749" s="8" t="s">
        <v>125</v>
      </c>
      <c r="H749" s="8" t="s">
        <v>663</v>
      </c>
      <c r="I749" s="8" t="s">
        <v>662</v>
      </c>
      <c r="J749" s="8" t="s">
        <v>57</v>
      </c>
      <c r="K749" s="8" t="s">
        <v>56</v>
      </c>
      <c r="L749" s="8" t="s">
        <v>55</v>
      </c>
      <c r="M749" s="18">
        <v>45962</v>
      </c>
      <c r="N749" s="18">
        <v>45946</v>
      </c>
      <c r="O749" s="8" t="s">
        <v>124</v>
      </c>
      <c r="P749" s="8" t="s">
        <v>32</v>
      </c>
      <c r="Q749" s="8" t="s">
        <v>177</v>
      </c>
      <c r="R749" s="8" t="str">
        <f t="shared" si="11"/>
        <v>250000A</v>
      </c>
      <c r="S749" s="8" t="str">
        <f>IFERROR(VLOOKUP(R749,'UNSG Projects'!$C$8:$D$305,2,FALSE),0)</f>
        <v>UNSG Transportation Equip</v>
      </c>
      <c r="T749" s="8" t="s">
        <v>176</v>
      </c>
      <c r="U749" s="11">
        <v>56286.39</v>
      </c>
    </row>
    <row r="750" spans="1:21" ht="30.6" x14ac:dyDescent="0.3">
      <c r="A750" s="19">
        <v>202512</v>
      </c>
      <c r="B750" s="8" t="s">
        <v>7</v>
      </c>
      <c r="C750" s="8" t="s">
        <v>645</v>
      </c>
      <c r="D750" s="8" t="s">
        <v>136</v>
      </c>
      <c r="E750" s="8" t="s">
        <v>136</v>
      </c>
      <c r="F750" s="8" t="s">
        <v>61</v>
      </c>
      <c r="G750" s="8" t="s">
        <v>125</v>
      </c>
      <c r="H750" s="8" t="s">
        <v>663</v>
      </c>
      <c r="I750" s="8" t="s">
        <v>662</v>
      </c>
      <c r="J750" s="8" t="s">
        <v>57</v>
      </c>
      <c r="K750" s="8" t="s">
        <v>56</v>
      </c>
      <c r="L750" s="8" t="s">
        <v>55</v>
      </c>
      <c r="M750" s="18">
        <v>45931</v>
      </c>
      <c r="N750" s="18">
        <v>45909</v>
      </c>
      <c r="O750" s="8" t="s">
        <v>124</v>
      </c>
      <c r="P750" s="8" t="s">
        <v>32</v>
      </c>
      <c r="Q750" s="8" t="s">
        <v>175</v>
      </c>
      <c r="R750" s="8" t="str">
        <f t="shared" si="11"/>
        <v>250000A</v>
      </c>
      <c r="S750" s="8" t="str">
        <f>IFERROR(VLOOKUP(R750,'UNSG Projects'!$C$8:$D$305,2,FALSE),0)</f>
        <v>UNSG Transportation Equip</v>
      </c>
      <c r="T750" s="8" t="s">
        <v>174</v>
      </c>
      <c r="U750" s="11">
        <v>86198.53</v>
      </c>
    </row>
    <row r="751" spans="1:21" ht="30.6" x14ac:dyDescent="0.3">
      <c r="A751" s="19">
        <v>202512</v>
      </c>
      <c r="B751" s="8" t="s">
        <v>7</v>
      </c>
      <c r="C751" s="8" t="s">
        <v>645</v>
      </c>
      <c r="D751" s="8" t="s">
        <v>171</v>
      </c>
      <c r="E751" s="8" t="s">
        <v>171</v>
      </c>
      <c r="F751" s="8" t="s">
        <v>61</v>
      </c>
      <c r="G751" s="8" t="s">
        <v>125</v>
      </c>
      <c r="H751" s="8" t="s">
        <v>667</v>
      </c>
      <c r="I751" s="8" t="s">
        <v>666</v>
      </c>
      <c r="J751" s="8" t="s">
        <v>57</v>
      </c>
      <c r="K751" s="8" t="s">
        <v>56</v>
      </c>
      <c r="L751" s="8" t="s">
        <v>55</v>
      </c>
      <c r="M751" s="18">
        <v>45931</v>
      </c>
      <c r="N751" s="18">
        <v>45946</v>
      </c>
      <c r="O751" s="8" t="s">
        <v>124</v>
      </c>
      <c r="P751" s="8" t="s">
        <v>32</v>
      </c>
      <c r="Q751" s="8" t="s">
        <v>173</v>
      </c>
      <c r="R751" s="8" t="str">
        <f t="shared" si="11"/>
        <v>250000A</v>
      </c>
      <c r="S751" s="8" t="str">
        <f>IFERROR(VLOOKUP(R751,'UNSG Projects'!$C$8:$D$305,2,FALSE),0)</f>
        <v>UNSG Transportation Equip</v>
      </c>
      <c r="T751" s="8" t="s">
        <v>172</v>
      </c>
      <c r="U751" s="11">
        <v>8086.19</v>
      </c>
    </row>
    <row r="752" spans="1:21" ht="30.6" x14ac:dyDescent="0.3">
      <c r="A752" s="19">
        <v>202512</v>
      </c>
      <c r="B752" s="8" t="s">
        <v>7</v>
      </c>
      <c r="C752" s="8" t="s">
        <v>645</v>
      </c>
      <c r="D752" s="8" t="s">
        <v>171</v>
      </c>
      <c r="E752" s="8" t="s">
        <v>171</v>
      </c>
      <c r="F752" s="8" t="s">
        <v>61</v>
      </c>
      <c r="G752" s="8" t="s">
        <v>125</v>
      </c>
      <c r="H752" s="8" t="s">
        <v>667</v>
      </c>
      <c r="I752" s="8" t="s">
        <v>666</v>
      </c>
      <c r="J752" s="8" t="s">
        <v>57</v>
      </c>
      <c r="K752" s="8" t="s">
        <v>56</v>
      </c>
      <c r="L752" s="8" t="s">
        <v>55</v>
      </c>
      <c r="M752" s="18">
        <v>45931</v>
      </c>
      <c r="N752" s="18">
        <v>45946</v>
      </c>
      <c r="O752" s="8" t="s">
        <v>124</v>
      </c>
      <c r="P752" s="8" t="s">
        <v>32</v>
      </c>
      <c r="Q752" s="8" t="s">
        <v>170</v>
      </c>
      <c r="R752" s="8" t="str">
        <f t="shared" si="11"/>
        <v>250000A</v>
      </c>
      <c r="S752" s="8" t="str">
        <f>IFERROR(VLOOKUP(R752,'UNSG Projects'!$C$8:$D$305,2,FALSE),0)</f>
        <v>UNSG Transportation Equip</v>
      </c>
      <c r="T752" s="8" t="s">
        <v>169</v>
      </c>
      <c r="U752" s="11">
        <v>7909.26</v>
      </c>
    </row>
    <row r="753" spans="1:21" ht="30.6" x14ac:dyDescent="0.3">
      <c r="A753" s="19">
        <v>202601</v>
      </c>
      <c r="B753" s="8" t="s">
        <v>7</v>
      </c>
      <c r="C753" s="8" t="s">
        <v>645</v>
      </c>
      <c r="D753" s="8" t="s">
        <v>163</v>
      </c>
      <c r="E753" s="8" t="s">
        <v>163</v>
      </c>
      <c r="F753" s="8" t="s">
        <v>61</v>
      </c>
      <c r="G753" s="8" t="s">
        <v>125</v>
      </c>
      <c r="H753" s="8" t="s">
        <v>663</v>
      </c>
      <c r="I753" s="8" t="s">
        <v>662</v>
      </c>
      <c r="J753" s="8" t="s">
        <v>93</v>
      </c>
      <c r="K753" s="8" t="s">
        <v>56</v>
      </c>
      <c r="L753" s="8" t="s">
        <v>55</v>
      </c>
      <c r="M753" s="18">
        <v>45962</v>
      </c>
      <c r="N753" s="18">
        <v>45946</v>
      </c>
      <c r="O753" s="8" t="s">
        <v>124</v>
      </c>
      <c r="P753" s="8" t="s">
        <v>32</v>
      </c>
      <c r="Q753" s="8" t="s">
        <v>177</v>
      </c>
      <c r="R753" s="8" t="str">
        <f t="shared" si="11"/>
        <v>250000A</v>
      </c>
      <c r="S753" s="8" t="str">
        <f>IFERROR(VLOOKUP(R753,'UNSG Projects'!$C$8:$D$305,2,FALSE),0)</f>
        <v>UNSG Transportation Equip</v>
      </c>
      <c r="T753" s="8" t="s">
        <v>176</v>
      </c>
      <c r="U753" s="11">
        <v>238.01</v>
      </c>
    </row>
    <row r="754" spans="1:21" ht="30.6" x14ac:dyDescent="0.3">
      <c r="A754" s="19">
        <v>202603</v>
      </c>
      <c r="B754" s="8" t="s">
        <v>7</v>
      </c>
      <c r="C754" s="8" t="s">
        <v>645</v>
      </c>
      <c r="D754" s="8" t="s">
        <v>163</v>
      </c>
      <c r="E754" s="8" t="s">
        <v>163</v>
      </c>
      <c r="F754" s="8" t="s">
        <v>61</v>
      </c>
      <c r="G754" s="8" t="s">
        <v>125</v>
      </c>
      <c r="H754" s="8" t="s">
        <v>665</v>
      </c>
      <c r="I754" s="8" t="s">
        <v>664</v>
      </c>
      <c r="J754" s="8" t="s">
        <v>57</v>
      </c>
      <c r="K754" s="8" t="s">
        <v>56</v>
      </c>
      <c r="L754" s="8" t="s">
        <v>55</v>
      </c>
      <c r="M754" s="18">
        <v>46023</v>
      </c>
      <c r="N754" s="18">
        <v>46038</v>
      </c>
      <c r="O754" s="8" t="s">
        <v>124</v>
      </c>
      <c r="P754" s="8" t="s">
        <v>32</v>
      </c>
      <c r="Q754" s="8" t="s">
        <v>168</v>
      </c>
      <c r="R754" s="8" t="str">
        <f t="shared" si="11"/>
        <v>250000A</v>
      </c>
      <c r="S754" s="8" t="str">
        <f>IFERROR(VLOOKUP(R754,'UNSG Projects'!$C$8:$D$305,2,FALSE),0)</f>
        <v>UNSG Transportation Equip</v>
      </c>
      <c r="T754" s="8" t="s">
        <v>167</v>
      </c>
      <c r="U754" s="11">
        <v>33612.58</v>
      </c>
    </row>
    <row r="755" spans="1:21" ht="30.6" x14ac:dyDescent="0.3">
      <c r="A755" s="19">
        <v>202603</v>
      </c>
      <c r="B755" s="8" t="s">
        <v>7</v>
      </c>
      <c r="C755" s="8" t="s">
        <v>645</v>
      </c>
      <c r="D755" s="8" t="s">
        <v>163</v>
      </c>
      <c r="E755" s="8" t="s">
        <v>163</v>
      </c>
      <c r="F755" s="8" t="s">
        <v>61</v>
      </c>
      <c r="G755" s="8" t="s">
        <v>125</v>
      </c>
      <c r="H755" s="8" t="s">
        <v>663</v>
      </c>
      <c r="I755" s="8" t="s">
        <v>662</v>
      </c>
      <c r="J755" s="8" t="s">
        <v>57</v>
      </c>
      <c r="K755" s="8" t="s">
        <v>56</v>
      </c>
      <c r="L755" s="8" t="s">
        <v>55</v>
      </c>
      <c r="M755" s="18">
        <v>46054</v>
      </c>
      <c r="N755" s="18">
        <v>46072</v>
      </c>
      <c r="O755" s="8" t="s">
        <v>124</v>
      </c>
      <c r="P755" s="8" t="s">
        <v>32</v>
      </c>
      <c r="Q755" s="8" t="s">
        <v>166</v>
      </c>
      <c r="R755" s="8" t="str">
        <f t="shared" si="11"/>
        <v>250000A</v>
      </c>
      <c r="S755" s="8" t="str">
        <f>IFERROR(VLOOKUP(R755,'UNSG Projects'!$C$8:$D$305,2,FALSE),0)</f>
        <v>UNSG Transportation Equip</v>
      </c>
      <c r="T755" s="8" t="s">
        <v>165</v>
      </c>
      <c r="U755" s="11">
        <v>57975.26</v>
      </c>
    </row>
    <row r="756" spans="1:21" ht="30.6" x14ac:dyDescent="0.3">
      <c r="A756" s="19">
        <v>202603</v>
      </c>
      <c r="B756" s="8" t="s">
        <v>7</v>
      </c>
      <c r="C756" s="8" t="s">
        <v>645</v>
      </c>
      <c r="D756" s="8" t="s">
        <v>163</v>
      </c>
      <c r="E756" s="8" t="s">
        <v>163</v>
      </c>
      <c r="F756" s="8" t="s">
        <v>61</v>
      </c>
      <c r="G756" s="8" t="s">
        <v>125</v>
      </c>
      <c r="H756" s="8" t="s">
        <v>663</v>
      </c>
      <c r="I756" s="8" t="s">
        <v>662</v>
      </c>
      <c r="J756" s="8" t="s">
        <v>57</v>
      </c>
      <c r="K756" s="8" t="s">
        <v>56</v>
      </c>
      <c r="L756" s="8" t="s">
        <v>55</v>
      </c>
      <c r="M756" s="18">
        <v>46054</v>
      </c>
      <c r="N756" s="18">
        <v>46072</v>
      </c>
      <c r="O756" s="8" t="s">
        <v>124</v>
      </c>
      <c r="P756" s="8" t="s">
        <v>32</v>
      </c>
      <c r="Q756" s="8" t="s">
        <v>164</v>
      </c>
      <c r="R756" s="8" t="str">
        <f t="shared" si="11"/>
        <v>250000A</v>
      </c>
      <c r="S756" s="8" t="str">
        <f>IFERROR(VLOOKUP(R756,'UNSG Projects'!$C$8:$D$305,2,FALSE),0)</f>
        <v>UNSG Transportation Equip</v>
      </c>
      <c r="T756" s="8" t="s">
        <v>161</v>
      </c>
      <c r="U756" s="11">
        <v>58387.17</v>
      </c>
    </row>
    <row r="757" spans="1:21" ht="30.6" x14ac:dyDescent="0.3">
      <c r="A757" s="19">
        <v>202603</v>
      </c>
      <c r="B757" s="8" t="s">
        <v>7</v>
      </c>
      <c r="C757" s="8" t="s">
        <v>645</v>
      </c>
      <c r="D757" s="8" t="s">
        <v>163</v>
      </c>
      <c r="E757" s="8" t="s">
        <v>163</v>
      </c>
      <c r="F757" s="8" t="s">
        <v>61</v>
      </c>
      <c r="G757" s="8" t="s">
        <v>125</v>
      </c>
      <c r="H757" s="8" t="s">
        <v>663</v>
      </c>
      <c r="I757" s="8" t="s">
        <v>662</v>
      </c>
      <c r="J757" s="8" t="s">
        <v>57</v>
      </c>
      <c r="K757" s="8" t="s">
        <v>56</v>
      </c>
      <c r="L757" s="8" t="s">
        <v>55</v>
      </c>
      <c r="M757" s="18">
        <v>46054</v>
      </c>
      <c r="N757" s="18">
        <v>46072</v>
      </c>
      <c r="O757" s="8" t="s">
        <v>124</v>
      </c>
      <c r="P757" s="8" t="s">
        <v>32</v>
      </c>
      <c r="Q757" s="8" t="s">
        <v>162</v>
      </c>
      <c r="R757" s="8" t="str">
        <f t="shared" si="11"/>
        <v>250000A</v>
      </c>
      <c r="S757" s="8" t="str">
        <f>IFERROR(VLOOKUP(R757,'UNSG Projects'!$C$8:$D$305,2,FALSE),0)</f>
        <v>UNSG Transportation Equip</v>
      </c>
      <c r="T757" s="8" t="s">
        <v>161</v>
      </c>
      <c r="U757" s="11">
        <v>64656.07</v>
      </c>
    </row>
    <row r="758" spans="1:21" ht="30.6" x14ac:dyDescent="0.3">
      <c r="A758" s="19">
        <v>202603</v>
      </c>
      <c r="B758" s="8" t="s">
        <v>7</v>
      </c>
      <c r="C758" s="8" t="s">
        <v>645</v>
      </c>
      <c r="D758" s="8" t="s">
        <v>158</v>
      </c>
      <c r="E758" s="8" t="s">
        <v>158</v>
      </c>
      <c r="F758" s="8" t="s">
        <v>61</v>
      </c>
      <c r="G758" s="8" t="s">
        <v>125</v>
      </c>
      <c r="H758" s="8" t="s">
        <v>663</v>
      </c>
      <c r="I758" s="8" t="s">
        <v>662</v>
      </c>
      <c r="J758" s="8" t="s">
        <v>57</v>
      </c>
      <c r="K758" s="8" t="s">
        <v>56</v>
      </c>
      <c r="L758" s="8" t="s">
        <v>55</v>
      </c>
      <c r="M758" s="18">
        <v>46054</v>
      </c>
      <c r="N758" s="18">
        <v>46072</v>
      </c>
      <c r="O758" s="8" t="s">
        <v>124</v>
      </c>
      <c r="P758" s="8" t="s">
        <v>32</v>
      </c>
      <c r="Q758" s="8" t="s">
        <v>160</v>
      </c>
      <c r="R758" s="8" t="str">
        <f t="shared" si="11"/>
        <v>250000A</v>
      </c>
      <c r="S758" s="8" t="str">
        <f>IFERROR(VLOOKUP(R758,'UNSG Projects'!$C$8:$D$305,2,FALSE),0)</f>
        <v>UNSG Transportation Equip</v>
      </c>
      <c r="T758" s="8" t="s">
        <v>159</v>
      </c>
      <c r="U758" s="11">
        <v>101610.26</v>
      </c>
    </row>
    <row r="759" spans="1:21" ht="30.6" x14ac:dyDescent="0.3">
      <c r="A759" s="19">
        <v>202603</v>
      </c>
      <c r="B759" s="8" t="s">
        <v>7</v>
      </c>
      <c r="C759" s="8" t="s">
        <v>645</v>
      </c>
      <c r="D759" s="8" t="s">
        <v>158</v>
      </c>
      <c r="E759" s="8" t="s">
        <v>158</v>
      </c>
      <c r="F759" s="8" t="s">
        <v>61</v>
      </c>
      <c r="G759" s="8" t="s">
        <v>125</v>
      </c>
      <c r="H759" s="8" t="s">
        <v>663</v>
      </c>
      <c r="I759" s="8" t="s">
        <v>662</v>
      </c>
      <c r="J759" s="8" t="s">
        <v>57</v>
      </c>
      <c r="K759" s="8" t="s">
        <v>56</v>
      </c>
      <c r="L759" s="8" t="s">
        <v>55</v>
      </c>
      <c r="M759" s="18">
        <v>46054</v>
      </c>
      <c r="N759" s="18">
        <v>46072</v>
      </c>
      <c r="O759" s="8" t="s">
        <v>124</v>
      </c>
      <c r="P759" s="8" t="s">
        <v>32</v>
      </c>
      <c r="Q759" s="8" t="s">
        <v>157</v>
      </c>
      <c r="R759" s="8" t="str">
        <f t="shared" si="11"/>
        <v>250000A</v>
      </c>
      <c r="S759" s="8" t="str">
        <f>IFERROR(VLOOKUP(R759,'UNSG Projects'!$C$8:$D$305,2,FALSE),0)</f>
        <v>UNSG Transportation Equip</v>
      </c>
      <c r="T759" s="8" t="s">
        <v>156</v>
      </c>
      <c r="U759" s="11">
        <v>55438.48</v>
      </c>
    </row>
    <row r="760" spans="1:21" ht="30.6" x14ac:dyDescent="0.3">
      <c r="A760" s="19">
        <v>202603</v>
      </c>
      <c r="B760" s="8" t="s">
        <v>7</v>
      </c>
      <c r="C760" s="8" t="s">
        <v>645</v>
      </c>
      <c r="D760" s="8" t="s">
        <v>136</v>
      </c>
      <c r="E760" s="8" t="s">
        <v>136</v>
      </c>
      <c r="F760" s="8" t="s">
        <v>61</v>
      </c>
      <c r="G760" s="8" t="s">
        <v>125</v>
      </c>
      <c r="H760" s="8" t="s">
        <v>663</v>
      </c>
      <c r="I760" s="8" t="s">
        <v>662</v>
      </c>
      <c r="J760" s="8" t="s">
        <v>93</v>
      </c>
      <c r="K760" s="8" t="s">
        <v>56</v>
      </c>
      <c r="L760" s="8" t="s">
        <v>55</v>
      </c>
      <c r="M760" s="18">
        <v>46054</v>
      </c>
      <c r="N760" s="18">
        <v>46072</v>
      </c>
      <c r="O760" s="8" t="s">
        <v>124</v>
      </c>
      <c r="P760" s="8" t="s">
        <v>32</v>
      </c>
      <c r="Q760" s="8" t="s">
        <v>152</v>
      </c>
      <c r="R760" s="8" t="str">
        <f t="shared" si="11"/>
        <v>250000A</v>
      </c>
      <c r="S760" s="8" t="str">
        <f>IFERROR(VLOOKUP(R760,'UNSG Projects'!$C$8:$D$305,2,FALSE),0)</f>
        <v>UNSG Transportation Equip</v>
      </c>
      <c r="T760" s="8" t="s">
        <v>151</v>
      </c>
      <c r="U760" s="11">
        <v>286</v>
      </c>
    </row>
    <row r="761" spans="1:21" ht="30.6" x14ac:dyDescent="0.3">
      <c r="A761" s="19">
        <v>202603</v>
      </c>
      <c r="B761" s="8" t="s">
        <v>7</v>
      </c>
      <c r="C761" s="8" t="s">
        <v>645</v>
      </c>
      <c r="D761" s="8" t="s">
        <v>136</v>
      </c>
      <c r="E761" s="8" t="s">
        <v>136</v>
      </c>
      <c r="F761" s="8" t="s">
        <v>61</v>
      </c>
      <c r="G761" s="8" t="s">
        <v>125</v>
      </c>
      <c r="H761" s="8" t="s">
        <v>663</v>
      </c>
      <c r="I761" s="8" t="s">
        <v>662</v>
      </c>
      <c r="J761" s="8" t="s">
        <v>93</v>
      </c>
      <c r="K761" s="8" t="s">
        <v>56</v>
      </c>
      <c r="L761" s="8" t="s">
        <v>55</v>
      </c>
      <c r="M761" s="18">
        <v>46054</v>
      </c>
      <c r="N761" s="18">
        <v>46072</v>
      </c>
      <c r="O761" s="8" t="s">
        <v>124</v>
      </c>
      <c r="P761" s="8" t="s">
        <v>32</v>
      </c>
      <c r="Q761" s="8" t="s">
        <v>148</v>
      </c>
      <c r="R761" s="8" t="str">
        <f t="shared" si="11"/>
        <v>250000A</v>
      </c>
      <c r="S761" s="8" t="str">
        <f>IFERROR(VLOOKUP(R761,'UNSG Projects'!$C$8:$D$305,2,FALSE),0)</f>
        <v>UNSG Transportation Equip</v>
      </c>
      <c r="T761" s="8" t="s">
        <v>147</v>
      </c>
      <c r="U761" s="11">
        <v>55.03</v>
      </c>
    </row>
    <row r="762" spans="1:21" ht="30.6" x14ac:dyDescent="0.3">
      <c r="A762" s="19">
        <v>202603</v>
      </c>
      <c r="B762" s="8" t="s">
        <v>7</v>
      </c>
      <c r="C762" s="8" t="s">
        <v>645</v>
      </c>
      <c r="D762" s="8" t="s">
        <v>136</v>
      </c>
      <c r="E762" s="8" t="s">
        <v>136</v>
      </c>
      <c r="F762" s="8" t="s">
        <v>61</v>
      </c>
      <c r="G762" s="8" t="s">
        <v>125</v>
      </c>
      <c r="H762" s="8" t="s">
        <v>663</v>
      </c>
      <c r="I762" s="8" t="s">
        <v>662</v>
      </c>
      <c r="J762" s="8" t="s">
        <v>93</v>
      </c>
      <c r="K762" s="8" t="s">
        <v>56</v>
      </c>
      <c r="L762" s="8" t="s">
        <v>55</v>
      </c>
      <c r="M762" s="18">
        <v>46054</v>
      </c>
      <c r="N762" s="18">
        <v>46072</v>
      </c>
      <c r="O762" s="8" t="s">
        <v>124</v>
      </c>
      <c r="P762" s="8" t="s">
        <v>32</v>
      </c>
      <c r="Q762" s="8" t="s">
        <v>146</v>
      </c>
      <c r="R762" s="8" t="str">
        <f t="shared" si="11"/>
        <v>250000A</v>
      </c>
      <c r="S762" s="8" t="str">
        <f>IFERROR(VLOOKUP(R762,'UNSG Projects'!$C$8:$D$305,2,FALSE),0)</f>
        <v>UNSG Transportation Equip</v>
      </c>
      <c r="T762" s="8" t="s">
        <v>145</v>
      </c>
      <c r="U762" s="11">
        <v>155.96</v>
      </c>
    </row>
    <row r="763" spans="1:21" ht="30.6" x14ac:dyDescent="0.3">
      <c r="A763" s="19">
        <v>202603</v>
      </c>
      <c r="B763" s="8" t="s">
        <v>7</v>
      </c>
      <c r="C763" s="8" t="s">
        <v>645</v>
      </c>
      <c r="D763" s="8" t="s">
        <v>136</v>
      </c>
      <c r="E763" s="8" t="s">
        <v>136</v>
      </c>
      <c r="F763" s="8" t="s">
        <v>61</v>
      </c>
      <c r="G763" s="8" t="s">
        <v>125</v>
      </c>
      <c r="H763" s="8" t="s">
        <v>663</v>
      </c>
      <c r="I763" s="8" t="s">
        <v>662</v>
      </c>
      <c r="J763" s="8" t="s">
        <v>93</v>
      </c>
      <c r="K763" s="8" t="s">
        <v>56</v>
      </c>
      <c r="L763" s="8" t="s">
        <v>55</v>
      </c>
      <c r="M763" s="18">
        <v>46054</v>
      </c>
      <c r="N763" s="18">
        <v>46072</v>
      </c>
      <c r="O763" s="8" t="s">
        <v>124</v>
      </c>
      <c r="P763" s="8" t="s">
        <v>32</v>
      </c>
      <c r="Q763" s="8" t="s">
        <v>140</v>
      </c>
      <c r="R763" s="8" t="str">
        <f t="shared" si="11"/>
        <v>250000A</v>
      </c>
      <c r="S763" s="8" t="str">
        <f>IFERROR(VLOOKUP(R763,'UNSG Projects'!$C$8:$D$305,2,FALSE),0)</f>
        <v>UNSG Transportation Equip</v>
      </c>
      <c r="T763" s="8" t="s">
        <v>139</v>
      </c>
      <c r="U763" s="11">
        <v>155.96</v>
      </c>
    </row>
    <row r="764" spans="1:21" ht="30.6" x14ac:dyDescent="0.3">
      <c r="A764" s="19">
        <v>202603</v>
      </c>
      <c r="B764" s="8" t="s">
        <v>7</v>
      </c>
      <c r="C764" s="8" t="s">
        <v>645</v>
      </c>
      <c r="D764" s="8" t="s">
        <v>136</v>
      </c>
      <c r="E764" s="8" t="s">
        <v>136</v>
      </c>
      <c r="F764" s="8" t="s">
        <v>61</v>
      </c>
      <c r="G764" s="8" t="s">
        <v>125</v>
      </c>
      <c r="H764" s="8" t="s">
        <v>663</v>
      </c>
      <c r="I764" s="8" t="s">
        <v>662</v>
      </c>
      <c r="J764" s="8" t="s">
        <v>57</v>
      </c>
      <c r="K764" s="8" t="s">
        <v>56</v>
      </c>
      <c r="L764" s="8" t="s">
        <v>55</v>
      </c>
      <c r="M764" s="18">
        <v>46054</v>
      </c>
      <c r="N764" s="18">
        <v>46072</v>
      </c>
      <c r="O764" s="8" t="s">
        <v>124</v>
      </c>
      <c r="P764" s="8" t="s">
        <v>32</v>
      </c>
      <c r="Q764" s="8" t="s">
        <v>154</v>
      </c>
      <c r="R764" s="8" t="str">
        <f t="shared" si="11"/>
        <v>250000A</v>
      </c>
      <c r="S764" s="8" t="str">
        <f>IFERROR(VLOOKUP(R764,'UNSG Projects'!$C$8:$D$305,2,FALSE),0)</f>
        <v>UNSG Transportation Equip</v>
      </c>
      <c r="T764" s="8" t="s">
        <v>153</v>
      </c>
      <c r="U764" s="11">
        <v>87589.06</v>
      </c>
    </row>
    <row r="765" spans="1:21" ht="30.6" x14ac:dyDescent="0.3">
      <c r="A765" s="19">
        <v>202603</v>
      </c>
      <c r="B765" s="8" t="s">
        <v>7</v>
      </c>
      <c r="C765" s="8" t="s">
        <v>645</v>
      </c>
      <c r="D765" s="8" t="s">
        <v>136</v>
      </c>
      <c r="E765" s="8" t="s">
        <v>136</v>
      </c>
      <c r="F765" s="8" t="s">
        <v>61</v>
      </c>
      <c r="G765" s="8" t="s">
        <v>125</v>
      </c>
      <c r="H765" s="8" t="s">
        <v>663</v>
      </c>
      <c r="I765" s="8" t="s">
        <v>662</v>
      </c>
      <c r="J765" s="8" t="s">
        <v>57</v>
      </c>
      <c r="K765" s="8" t="s">
        <v>56</v>
      </c>
      <c r="L765" s="8" t="s">
        <v>55</v>
      </c>
      <c r="M765" s="18">
        <v>46054</v>
      </c>
      <c r="N765" s="18">
        <v>46072</v>
      </c>
      <c r="O765" s="8" t="s">
        <v>124</v>
      </c>
      <c r="P765" s="8" t="s">
        <v>32</v>
      </c>
      <c r="Q765" s="8" t="s">
        <v>152</v>
      </c>
      <c r="R765" s="8" t="str">
        <f t="shared" si="11"/>
        <v>250000A</v>
      </c>
      <c r="S765" s="8" t="str">
        <f>IFERROR(VLOOKUP(R765,'UNSG Projects'!$C$8:$D$305,2,FALSE),0)</f>
        <v>UNSG Transportation Equip</v>
      </c>
      <c r="T765" s="8" t="s">
        <v>151</v>
      </c>
      <c r="U765" s="11">
        <v>103711.09</v>
      </c>
    </row>
    <row r="766" spans="1:21" ht="30.6" x14ac:dyDescent="0.3">
      <c r="A766" s="19">
        <v>202603</v>
      </c>
      <c r="B766" s="8" t="s">
        <v>7</v>
      </c>
      <c r="C766" s="8" t="s">
        <v>645</v>
      </c>
      <c r="D766" s="8" t="s">
        <v>136</v>
      </c>
      <c r="E766" s="8" t="s">
        <v>136</v>
      </c>
      <c r="F766" s="8" t="s">
        <v>61</v>
      </c>
      <c r="G766" s="8" t="s">
        <v>125</v>
      </c>
      <c r="H766" s="8" t="s">
        <v>663</v>
      </c>
      <c r="I766" s="8" t="s">
        <v>662</v>
      </c>
      <c r="J766" s="8" t="s">
        <v>57</v>
      </c>
      <c r="K766" s="8" t="s">
        <v>56</v>
      </c>
      <c r="L766" s="8" t="s">
        <v>55</v>
      </c>
      <c r="M766" s="18">
        <v>46054</v>
      </c>
      <c r="N766" s="18">
        <v>46072</v>
      </c>
      <c r="O766" s="8" t="s">
        <v>124</v>
      </c>
      <c r="P766" s="8" t="s">
        <v>32</v>
      </c>
      <c r="Q766" s="8" t="s">
        <v>150</v>
      </c>
      <c r="R766" s="8" t="str">
        <f t="shared" si="11"/>
        <v>250000A</v>
      </c>
      <c r="S766" s="8" t="str">
        <f>IFERROR(VLOOKUP(R766,'UNSG Projects'!$C$8:$D$305,2,FALSE),0)</f>
        <v>UNSG Transportation Equip</v>
      </c>
      <c r="T766" s="8" t="s">
        <v>149</v>
      </c>
      <c r="U766" s="11">
        <v>103974.88</v>
      </c>
    </row>
    <row r="767" spans="1:21" ht="30.6" x14ac:dyDescent="0.3">
      <c r="A767" s="19">
        <v>202603</v>
      </c>
      <c r="B767" s="8" t="s">
        <v>7</v>
      </c>
      <c r="C767" s="8" t="s">
        <v>645</v>
      </c>
      <c r="D767" s="8" t="s">
        <v>136</v>
      </c>
      <c r="E767" s="8" t="s">
        <v>136</v>
      </c>
      <c r="F767" s="8" t="s">
        <v>61</v>
      </c>
      <c r="G767" s="8" t="s">
        <v>125</v>
      </c>
      <c r="H767" s="8" t="s">
        <v>663</v>
      </c>
      <c r="I767" s="8" t="s">
        <v>662</v>
      </c>
      <c r="J767" s="8" t="s">
        <v>57</v>
      </c>
      <c r="K767" s="8" t="s">
        <v>56</v>
      </c>
      <c r="L767" s="8" t="s">
        <v>55</v>
      </c>
      <c r="M767" s="18">
        <v>46054</v>
      </c>
      <c r="N767" s="18">
        <v>46072</v>
      </c>
      <c r="O767" s="8" t="s">
        <v>124</v>
      </c>
      <c r="P767" s="8" t="s">
        <v>32</v>
      </c>
      <c r="Q767" s="8" t="s">
        <v>148</v>
      </c>
      <c r="R767" s="8" t="str">
        <f t="shared" si="11"/>
        <v>250000A</v>
      </c>
      <c r="S767" s="8" t="str">
        <f>IFERROR(VLOOKUP(R767,'UNSG Projects'!$C$8:$D$305,2,FALSE),0)</f>
        <v>UNSG Transportation Equip</v>
      </c>
      <c r="T767" s="8" t="s">
        <v>147</v>
      </c>
      <c r="U767" s="11">
        <v>104285.91</v>
      </c>
    </row>
    <row r="768" spans="1:21" ht="30.6" x14ac:dyDescent="0.3">
      <c r="A768" s="19">
        <v>202603</v>
      </c>
      <c r="B768" s="8" t="s">
        <v>7</v>
      </c>
      <c r="C768" s="8" t="s">
        <v>645</v>
      </c>
      <c r="D768" s="8" t="s">
        <v>136</v>
      </c>
      <c r="E768" s="8" t="s">
        <v>136</v>
      </c>
      <c r="F768" s="8" t="s">
        <v>61</v>
      </c>
      <c r="G768" s="8" t="s">
        <v>125</v>
      </c>
      <c r="H768" s="8" t="s">
        <v>663</v>
      </c>
      <c r="I768" s="8" t="s">
        <v>662</v>
      </c>
      <c r="J768" s="8" t="s">
        <v>57</v>
      </c>
      <c r="K768" s="8" t="s">
        <v>56</v>
      </c>
      <c r="L768" s="8" t="s">
        <v>55</v>
      </c>
      <c r="M768" s="18">
        <v>46054</v>
      </c>
      <c r="N768" s="18">
        <v>46072</v>
      </c>
      <c r="O768" s="8" t="s">
        <v>124</v>
      </c>
      <c r="P768" s="8" t="s">
        <v>32</v>
      </c>
      <c r="Q768" s="8" t="s">
        <v>146</v>
      </c>
      <c r="R768" s="8" t="str">
        <f t="shared" si="11"/>
        <v>250000A</v>
      </c>
      <c r="S768" s="8" t="str">
        <f>IFERROR(VLOOKUP(R768,'UNSG Projects'!$C$8:$D$305,2,FALSE),0)</f>
        <v>UNSG Transportation Equip</v>
      </c>
      <c r="T768" s="8" t="s">
        <v>145</v>
      </c>
      <c r="U768" s="11">
        <v>101364.2</v>
      </c>
    </row>
    <row r="769" spans="1:21" ht="30.6" x14ac:dyDescent="0.3">
      <c r="A769" s="19">
        <v>202603</v>
      </c>
      <c r="B769" s="8" t="s">
        <v>7</v>
      </c>
      <c r="C769" s="8" t="s">
        <v>645</v>
      </c>
      <c r="D769" s="8" t="s">
        <v>136</v>
      </c>
      <c r="E769" s="8" t="s">
        <v>136</v>
      </c>
      <c r="F769" s="8" t="s">
        <v>61</v>
      </c>
      <c r="G769" s="8" t="s">
        <v>125</v>
      </c>
      <c r="H769" s="8" t="s">
        <v>663</v>
      </c>
      <c r="I769" s="8" t="s">
        <v>662</v>
      </c>
      <c r="J769" s="8" t="s">
        <v>57</v>
      </c>
      <c r="K769" s="8" t="s">
        <v>56</v>
      </c>
      <c r="L769" s="8" t="s">
        <v>55</v>
      </c>
      <c r="M769" s="18">
        <v>46054</v>
      </c>
      <c r="N769" s="18">
        <v>46072</v>
      </c>
      <c r="O769" s="8" t="s">
        <v>124</v>
      </c>
      <c r="P769" s="8" t="s">
        <v>32</v>
      </c>
      <c r="Q769" s="8" t="s">
        <v>144</v>
      </c>
      <c r="R769" s="8" t="str">
        <f t="shared" si="11"/>
        <v>250000A</v>
      </c>
      <c r="S769" s="8" t="str">
        <f>IFERROR(VLOOKUP(R769,'UNSG Projects'!$C$8:$D$305,2,FALSE),0)</f>
        <v>UNSG Transportation Equip</v>
      </c>
      <c r="T769" s="8" t="s">
        <v>143</v>
      </c>
      <c r="U769" s="11">
        <v>100830.99</v>
      </c>
    </row>
    <row r="770" spans="1:21" ht="30.6" x14ac:dyDescent="0.3">
      <c r="A770" s="19">
        <v>202603</v>
      </c>
      <c r="B770" s="8" t="s">
        <v>7</v>
      </c>
      <c r="C770" s="8" t="s">
        <v>645</v>
      </c>
      <c r="D770" s="8" t="s">
        <v>136</v>
      </c>
      <c r="E770" s="8" t="s">
        <v>136</v>
      </c>
      <c r="F770" s="8" t="s">
        <v>61</v>
      </c>
      <c r="G770" s="8" t="s">
        <v>125</v>
      </c>
      <c r="H770" s="8" t="s">
        <v>663</v>
      </c>
      <c r="I770" s="8" t="s">
        <v>662</v>
      </c>
      <c r="J770" s="8" t="s">
        <v>57</v>
      </c>
      <c r="K770" s="8" t="s">
        <v>56</v>
      </c>
      <c r="L770" s="8" t="s">
        <v>55</v>
      </c>
      <c r="M770" s="18">
        <v>46054</v>
      </c>
      <c r="N770" s="18">
        <v>46072</v>
      </c>
      <c r="O770" s="8" t="s">
        <v>124</v>
      </c>
      <c r="P770" s="8" t="s">
        <v>32</v>
      </c>
      <c r="Q770" s="8" t="s">
        <v>142</v>
      </c>
      <c r="R770" s="8" t="str">
        <f t="shared" si="11"/>
        <v>250000A</v>
      </c>
      <c r="S770" s="8" t="str">
        <f>IFERROR(VLOOKUP(R770,'UNSG Projects'!$C$8:$D$305,2,FALSE),0)</f>
        <v>UNSG Transportation Equip</v>
      </c>
      <c r="T770" s="8" t="s">
        <v>141</v>
      </c>
      <c r="U770" s="11">
        <v>103402.58</v>
      </c>
    </row>
    <row r="771" spans="1:21" ht="30.6" x14ac:dyDescent="0.3">
      <c r="A771" s="19">
        <v>202603</v>
      </c>
      <c r="B771" s="8" t="s">
        <v>7</v>
      </c>
      <c r="C771" s="8" t="s">
        <v>645</v>
      </c>
      <c r="D771" s="8" t="s">
        <v>136</v>
      </c>
      <c r="E771" s="8" t="s">
        <v>136</v>
      </c>
      <c r="F771" s="8" t="s">
        <v>61</v>
      </c>
      <c r="G771" s="8" t="s">
        <v>125</v>
      </c>
      <c r="H771" s="8" t="s">
        <v>663</v>
      </c>
      <c r="I771" s="8" t="s">
        <v>662</v>
      </c>
      <c r="J771" s="8" t="s">
        <v>57</v>
      </c>
      <c r="K771" s="8" t="s">
        <v>56</v>
      </c>
      <c r="L771" s="8" t="s">
        <v>55</v>
      </c>
      <c r="M771" s="18">
        <v>46054</v>
      </c>
      <c r="N771" s="18">
        <v>46072</v>
      </c>
      <c r="O771" s="8" t="s">
        <v>124</v>
      </c>
      <c r="P771" s="8" t="s">
        <v>32</v>
      </c>
      <c r="Q771" s="8" t="s">
        <v>140</v>
      </c>
      <c r="R771" s="8" t="str">
        <f t="shared" si="11"/>
        <v>250000A</v>
      </c>
      <c r="S771" s="8" t="str">
        <f>IFERROR(VLOOKUP(R771,'UNSG Projects'!$C$8:$D$305,2,FALSE),0)</f>
        <v>UNSG Transportation Equip</v>
      </c>
      <c r="T771" s="8" t="s">
        <v>139</v>
      </c>
      <c r="U771" s="11">
        <v>102308.18</v>
      </c>
    </row>
    <row r="772" spans="1:21" ht="30.6" x14ac:dyDescent="0.3">
      <c r="A772" s="19">
        <v>202603</v>
      </c>
      <c r="B772" s="8" t="s">
        <v>7</v>
      </c>
      <c r="C772" s="8" t="s">
        <v>645</v>
      </c>
      <c r="D772" s="8" t="s">
        <v>136</v>
      </c>
      <c r="E772" s="8" t="s">
        <v>136</v>
      </c>
      <c r="F772" s="8" t="s">
        <v>61</v>
      </c>
      <c r="G772" s="8" t="s">
        <v>125</v>
      </c>
      <c r="H772" s="8" t="s">
        <v>663</v>
      </c>
      <c r="I772" s="8" t="s">
        <v>662</v>
      </c>
      <c r="J772" s="8" t="s">
        <v>57</v>
      </c>
      <c r="K772" s="8" t="s">
        <v>56</v>
      </c>
      <c r="L772" s="8" t="s">
        <v>55</v>
      </c>
      <c r="M772" s="18">
        <v>46054</v>
      </c>
      <c r="N772" s="18">
        <v>46072</v>
      </c>
      <c r="O772" s="8" t="s">
        <v>124</v>
      </c>
      <c r="P772" s="8" t="s">
        <v>32</v>
      </c>
      <c r="Q772" s="8" t="s">
        <v>138</v>
      </c>
      <c r="R772" s="8" t="str">
        <f t="shared" si="11"/>
        <v>250000A</v>
      </c>
      <c r="S772" s="8" t="str">
        <f>IFERROR(VLOOKUP(R772,'UNSG Projects'!$C$8:$D$305,2,FALSE),0)</f>
        <v>UNSG Transportation Equip</v>
      </c>
      <c r="T772" s="8" t="s">
        <v>137</v>
      </c>
      <c r="U772" s="11">
        <v>103007.03999999999</v>
      </c>
    </row>
    <row r="773" spans="1:21" ht="30.6" x14ac:dyDescent="0.3">
      <c r="A773" s="19">
        <v>202603</v>
      </c>
      <c r="B773" s="8" t="s">
        <v>7</v>
      </c>
      <c r="C773" s="8" t="s">
        <v>645</v>
      </c>
      <c r="D773" s="8" t="s">
        <v>136</v>
      </c>
      <c r="E773" s="8" t="s">
        <v>136</v>
      </c>
      <c r="F773" s="8" t="s">
        <v>61</v>
      </c>
      <c r="G773" s="8" t="s">
        <v>125</v>
      </c>
      <c r="H773" s="8" t="s">
        <v>663</v>
      </c>
      <c r="I773" s="8" t="s">
        <v>662</v>
      </c>
      <c r="J773" s="8" t="s">
        <v>57</v>
      </c>
      <c r="K773" s="8" t="s">
        <v>56</v>
      </c>
      <c r="L773" s="8" t="s">
        <v>55</v>
      </c>
      <c r="M773" s="18">
        <v>46054</v>
      </c>
      <c r="N773" s="18">
        <v>46072</v>
      </c>
      <c r="O773" s="8" t="s">
        <v>124</v>
      </c>
      <c r="P773" s="8" t="s">
        <v>32</v>
      </c>
      <c r="Q773" s="8" t="s">
        <v>135</v>
      </c>
      <c r="R773" s="8" t="str">
        <f t="shared" si="11"/>
        <v>250000A</v>
      </c>
      <c r="S773" s="8" t="str">
        <f>IFERROR(VLOOKUP(R773,'UNSG Projects'!$C$8:$D$305,2,FALSE),0)</f>
        <v>UNSG Transportation Equip</v>
      </c>
      <c r="T773" s="8" t="s">
        <v>134</v>
      </c>
      <c r="U773" s="11">
        <v>102755.54</v>
      </c>
    </row>
    <row r="774" spans="1:21" ht="30.6" x14ac:dyDescent="0.3">
      <c r="A774" s="19">
        <v>202603</v>
      </c>
      <c r="B774" s="8" t="s">
        <v>7</v>
      </c>
      <c r="C774" s="8" t="s">
        <v>645</v>
      </c>
      <c r="D774" s="8" t="s">
        <v>133</v>
      </c>
      <c r="E774" s="8" t="s">
        <v>133</v>
      </c>
      <c r="F774" s="8" t="s">
        <v>61</v>
      </c>
      <c r="G774" s="8" t="s">
        <v>125</v>
      </c>
      <c r="H774" s="8" t="s">
        <v>663</v>
      </c>
      <c r="I774" s="8" t="s">
        <v>662</v>
      </c>
      <c r="J774" s="8" t="s">
        <v>57</v>
      </c>
      <c r="K774" s="8" t="s">
        <v>56</v>
      </c>
      <c r="L774" s="8" t="s">
        <v>55</v>
      </c>
      <c r="M774" s="18">
        <v>46054</v>
      </c>
      <c r="N774" s="18">
        <v>46076</v>
      </c>
      <c r="O774" s="8" t="s">
        <v>124</v>
      </c>
      <c r="P774" s="8" t="s">
        <v>32</v>
      </c>
      <c r="Q774" s="8" t="s">
        <v>132</v>
      </c>
      <c r="R774" s="8" t="str">
        <f t="shared" si="11"/>
        <v>250000A</v>
      </c>
      <c r="S774" s="8" t="str">
        <f>IFERROR(VLOOKUP(R774,'UNSG Projects'!$C$8:$D$305,2,FALSE),0)</f>
        <v>UNSG Transportation Equip</v>
      </c>
      <c r="T774" s="8" t="s">
        <v>131</v>
      </c>
      <c r="U774" s="11">
        <v>108641.04</v>
      </c>
    </row>
    <row r="775" spans="1:21" ht="30.6" x14ac:dyDescent="0.3">
      <c r="A775" s="19">
        <v>202603</v>
      </c>
      <c r="B775" s="8" t="s">
        <v>7</v>
      </c>
      <c r="C775" s="8" t="s">
        <v>645</v>
      </c>
      <c r="D775" s="8" t="s">
        <v>126</v>
      </c>
      <c r="E775" s="8" t="s">
        <v>126</v>
      </c>
      <c r="F775" s="8" t="s">
        <v>61</v>
      </c>
      <c r="G775" s="8" t="s">
        <v>125</v>
      </c>
      <c r="H775" s="8" t="s">
        <v>663</v>
      </c>
      <c r="I775" s="8" t="s">
        <v>662</v>
      </c>
      <c r="J775" s="8" t="s">
        <v>57</v>
      </c>
      <c r="K775" s="8" t="s">
        <v>56</v>
      </c>
      <c r="L775" s="8" t="s">
        <v>55</v>
      </c>
      <c r="M775" s="18">
        <v>45992</v>
      </c>
      <c r="N775" s="18">
        <v>46013</v>
      </c>
      <c r="O775" s="8" t="s">
        <v>124</v>
      </c>
      <c r="P775" s="8" t="s">
        <v>32</v>
      </c>
      <c r="Q775" s="8" t="s">
        <v>128</v>
      </c>
      <c r="R775" s="8" t="str">
        <f t="shared" si="11"/>
        <v>250000A</v>
      </c>
      <c r="S775" s="8" t="str">
        <f>IFERROR(VLOOKUP(R775,'UNSG Projects'!$C$8:$D$305,2,FALSE),0)</f>
        <v>UNSG Transportation Equip</v>
      </c>
      <c r="T775" s="8" t="s">
        <v>127</v>
      </c>
      <c r="U775" s="11">
        <v>290921.73</v>
      </c>
    </row>
    <row r="776" spans="1:21" ht="30.6" x14ac:dyDescent="0.3">
      <c r="A776" s="19">
        <v>202603</v>
      </c>
      <c r="B776" s="8" t="s">
        <v>7</v>
      </c>
      <c r="C776" s="8" t="s">
        <v>645</v>
      </c>
      <c r="D776" s="8" t="s">
        <v>126</v>
      </c>
      <c r="E776" s="8" t="s">
        <v>126</v>
      </c>
      <c r="F776" s="8" t="s">
        <v>61</v>
      </c>
      <c r="G776" s="8" t="s">
        <v>125</v>
      </c>
      <c r="H776" s="8" t="s">
        <v>663</v>
      </c>
      <c r="I776" s="8" t="s">
        <v>662</v>
      </c>
      <c r="J776" s="8" t="s">
        <v>57</v>
      </c>
      <c r="K776" s="8" t="s">
        <v>56</v>
      </c>
      <c r="L776" s="8" t="s">
        <v>55</v>
      </c>
      <c r="M776" s="18">
        <v>46054</v>
      </c>
      <c r="N776" s="18">
        <v>46070</v>
      </c>
      <c r="O776" s="8" t="s">
        <v>124</v>
      </c>
      <c r="P776" s="8" t="s">
        <v>32</v>
      </c>
      <c r="Q776" s="8" t="s">
        <v>123</v>
      </c>
      <c r="R776" s="8" t="str">
        <f t="shared" si="11"/>
        <v>250000A</v>
      </c>
      <c r="S776" s="8" t="str">
        <f>IFERROR(VLOOKUP(R776,'UNSG Projects'!$C$8:$D$305,2,FALSE),0)</f>
        <v>UNSG Transportation Equip</v>
      </c>
      <c r="T776" s="8" t="s">
        <v>122</v>
      </c>
      <c r="U776" s="11">
        <v>290295.08</v>
      </c>
    </row>
    <row r="777" spans="1:21" ht="20.399999999999999" x14ac:dyDescent="0.3">
      <c r="A777" s="19">
        <v>202507</v>
      </c>
      <c r="B777" s="8" t="s">
        <v>7</v>
      </c>
      <c r="C777" s="8" t="s">
        <v>645</v>
      </c>
      <c r="D777" s="8" t="s">
        <v>62</v>
      </c>
      <c r="E777" s="8" t="s">
        <v>62</v>
      </c>
      <c r="F777" s="8" t="s">
        <v>61</v>
      </c>
      <c r="G777" s="8" t="s">
        <v>113</v>
      </c>
      <c r="H777" s="8" t="s">
        <v>659</v>
      </c>
      <c r="I777" s="8" t="s">
        <v>658</v>
      </c>
      <c r="J777" s="8" t="s">
        <v>57</v>
      </c>
      <c r="K777" s="8" t="s">
        <v>56</v>
      </c>
      <c r="L777" s="8" t="s">
        <v>55</v>
      </c>
      <c r="M777" s="18">
        <v>45809</v>
      </c>
      <c r="N777" s="18">
        <v>45839</v>
      </c>
      <c r="O777" s="8" t="s">
        <v>104</v>
      </c>
      <c r="P777" s="8" t="s">
        <v>34</v>
      </c>
      <c r="Q777" s="8" t="s">
        <v>112</v>
      </c>
      <c r="R777" s="8" t="str">
        <f t="shared" si="11"/>
        <v>250940A</v>
      </c>
      <c r="S777" s="8" t="str">
        <f>IFERROR(VLOOKUP(R777,'UNSG Projects'!$C$8:$D$305,2,FALSE),0)</f>
        <v>Tools,Shop,Gar Eq - New</v>
      </c>
      <c r="T777" s="8" t="s">
        <v>111</v>
      </c>
      <c r="U777" s="11">
        <v>4990.63</v>
      </c>
    </row>
    <row r="778" spans="1:21" ht="20.399999999999999" x14ac:dyDescent="0.3">
      <c r="A778" s="19">
        <v>202507</v>
      </c>
      <c r="B778" s="8" t="s">
        <v>7</v>
      </c>
      <c r="C778" s="8" t="s">
        <v>645</v>
      </c>
      <c r="D778" s="8" t="s">
        <v>62</v>
      </c>
      <c r="E778" s="8" t="s">
        <v>62</v>
      </c>
      <c r="F778" s="8" t="s">
        <v>61</v>
      </c>
      <c r="G778" s="8" t="s">
        <v>113</v>
      </c>
      <c r="H778" s="8" t="s">
        <v>659</v>
      </c>
      <c r="I778" s="8" t="s">
        <v>658</v>
      </c>
      <c r="J778" s="8" t="s">
        <v>57</v>
      </c>
      <c r="K778" s="8" t="s">
        <v>56</v>
      </c>
      <c r="L778" s="8" t="s">
        <v>55</v>
      </c>
      <c r="M778" s="18">
        <v>45839</v>
      </c>
      <c r="N778" s="18">
        <v>45839</v>
      </c>
      <c r="O778" s="8" t="s">
        <v>104</v>
      </c>
      <c r="P778" s="8" t="s">
        <v>34</v>
      </c>
      <c r="Q778" s="8" t="s">
        <v>110</v>
      </c>
      <c r="R778" s="8" t="str">
        <f t="shared" ref="R778:R841" si="12">RIGHT(Q778,7)</f>
        <v>251940A</v>
      </c>
      <c r="S778" s="8" t="str">
        <f>IFERROR(VLOOKUP(R778,'UNSG Projects'!$C$8:$D$305,2,FALSE),0)</f>
        <v>Tools,Shop,Gar Eq-New(Flag)</v>
      </c>
      <c r="T778" s="8" t="s">
        <v>109</v>
      </c>
      <c r="U778" s="11">
        <v>145.59</v>
      </c>
    </row>
    <row r="779" spans="1:21" ht="20.399999999999999" x14ac:dyDescent="0.3">
      <c r="A779" s="19">
        <v>202507</v>
      </c>
      <c r="B779" s="8" t="s">
        <v>7</v>
      </c>
      <c r="C779" s="8" t="s">
        <v>645</v>
      </c>
      <c r="D779" s="8" t="s">
        <v>62</v>
      </c>
      <c r="E779" s="8" t="s">
        <v>62</v>
      </c>
      <c r="F779" s="8" t="s">
        <v>61</v>
      </c>
      <c r="G779" s="8" t="s">
        <v>108</v>
      </c>
      <c r="H779" s="8" t="s">
        <v>659</v>
      </c>
      <c r="I779" s="8" t="s">
        <v>658</v>
      </c>
      <c r="J779" s="8" t="s">
        <v>57</v>
      </c>
      <c r="K779" s="8" t="s">
        <v>56</v>
      </c>
      <c r="L779" s="8" t="s">
        <v>55</v>
      </c>
      <c r="M779" s="18">
        <v>45839</v>
      </c>
      <c r="N779" s="18">
        <v>45839</v>
      </c>
      <c r="O779" s="8" t="s">
        <v>104</v>
      </c>
      <c r="P779" s="8" t="s">
        <v>34</v>
      </c>
      <c r="Q779" s="8" t="s">
        <v>119</v>
      </c>
      <c r="R779" s="8" t="str">
        <f t="shared" si="12"/>
        <v>252940A</v>
      </c>
      <c r="S779" s="8" t="str">
        <f>IFERROR(VLOOKUP(R779,'UNSG Projects'!$C$8:$D$305,2,FALSE),0)</f>
        <v>Tool,Shop,Gar Eq-New (King)</v>
      </c>
      <c r="T779" s="8" t="s">
        <v>118</v>
      </c>
      <c r="U779" s="11">
        <v>3707.45</v>
      </c>
    </row>
    <row r="780" spans="1:21" ht="20.399999999999999" x14ac:dyDescent="0.3">
      <c r="A780" s="19">
        <v>202507</v>
      </c>
      <c r="B780" s="8" t="s">
        <v>7</v>
      </c>
      <c r="C780" s="8" t="s">
        <v>645</v>
      </c>
      <c r="D780" s="8" t="s">
        <v>62</v>
      </c>
      <c r="E780" s="8" t="s">
        <v>62</v>
      </c>
      <c r="F780" s="8" t="s">
        <v>61</v>
      </c>
      <c r="G780" s="8" t="s">
        <v>68</v>
      </c>
      <c r="H780" s="8" t="s">
        <v>659</v>
      </c>
      <c r="I780" s="8" t="s">
        <v>658</v>
      </c>
      <c r="J780" s="8" t="s">
        <v>57</v>
      </c>
      <c r="K780" s="8" t="s">
        <v>56</v>
      </c>
      <c r="L780" s="8" t="s">
        <v>55</v>
      </c>
      <c r="M780" s="18">
        <v>45839</v>
      </c>
      <c r="N780" s="18">
        <v>45839</v>
      </c>
      <c r="O780" s="8" t="s">
        <v>104</v>
      </c>
      <c r="P780" s="8" t="s">
        <v>34</v>
      </c>
      <c r="Q780" s="8" t="s">
        <v>117</v>
      </c>
      <c r="R780" s="8" t="str">
        <f t="shared" si="12"/>
        <v>253940A</v>
      </c>
      <c r="S780" s="8" t="str">
        <f>IFERROR(VLOOKUP(R780,'UNSG Projects'!$C$8:$D$305,2,FALSE),0)</f>
        <v>Tools,Shop,Gar Eq-New (Pres)</v>
      </c>
      <c r="T780" s="8" t="s">
        <v>116</v>
      </c>
      <c r="U780" s="11">
        <v>2003.66</v>
      </c>
    </row>
    <row r="781" spans="1:21" ht="20.399999999999999" x14ac:dyDescent="0.3">
      <c r="A781" s="19">
        <v>202507</v>
      </c>
      <c r="B781" s="8" t="s">
        <v>7</v>
      </c>
      <c r="C781" s="8" t="s">
        <v>645</v>
      </c>
      <c r="D781" s="8" t="s">
        <v>62</v>
      </c>
      <c r="E781" s="8" t="s">
        <v>62</v>
      </c>
      <c r="F781" s="8" t="s">
        <v>61</v>
      </c>
      <c r="G781" s="8" t="s">
        <v>94</v>
      </c>
      <c r="H781" s="8" t="s">
        <v>659</v>
      </c>
      <c r="I781" s="8" t="s">
        <v>658</v>
      </c>
      <c r="J781" s="8" t="s">
        <v>57</v>
      </c>
      <c r="K781" s="8" t="s">
        <v>56</v>
      </c>
      <c r="L781" s="8" t="s">
        <v>55</v>
      </c>
      <c r="M781" s="18">
        <v>45839</v>
      </c>
      <c r="N781" s="18">
        <v>45839</v>
      </c>
      <c r="O781" s="8" t="s">
        <v>104</v>
      </c>
      <c r="P781" s="8" t="s">
        <v>34</v>
      </c>
      <c r="Q781" s="8" t="s">
        <v>110</v>
      </c>
      <c r="R781" s="8" t="str">
        <f t="shared" si="12"/>
        <v>251940A</v>
      </c>
      <c r="S781" s="8" t="str">
        <f>IFERROR(VLOOKUP(R781,'UNSG Projects'!$C$8:$D$305,2,FALSE),0)</f>
        <v>Tools,Shop,Gar Eq-New(Flag)</v>
      </c>
      <c r="T781" s="8" t="s">
        <v>109</v>
      </c>
      <c r="U781" s="11">
        <v>974.32</v>
      </c>
    </row>
    <row r="782" spans="1:21" ht="20.399999999999999" x14ac:dyDescent="0.3">
      <c r="A782" s="19">
        <v>202507</v>
      </c>
      <c r="B782" s="8" t="s">
        <v>7</v>
      </c>
      <c r="C782" s="8" t="s">
        <v>645</v>
      </c>
      <c r="D782" s="8" t="s">
        <v>62</v>
      </c>
      <c r="E782" s="8" t="s">
        <v>62</v>
      </c>
      <c r="F782" s="8" t="s">
        <v>61</v>
      </c>
      <c r="G782" s="8" t="s">
        <v>94</v>
      </c>
      <c r="H782" s="8" t="s">
        <v>659</v>
      </c>
      <c r="I782" s="8" t="s">
        <v>658</v>
      </c>
      <c r="J782" s="8" t="s">
        <v>57</v>
      </c>
      <c r="K782" s="8" t="s">
        <v>56</v>
      </c>
      <c r="L782" s="8" t="s">
        <v>55</v>
      </c>
      <c r="M782" s="18">
        <v>45839</v>
      </c>
      <c r="N782" s="18">
        <v>45839</v>
      </c>
      <c r="O782" s="8" t="s">
        <v>104</v>
      </c>
      <c r="P782" s="8" t="s">
        <v>34</v>
      </c>
      <c r="Q782" s="8" t="s">
        <v>103</v>
      </c>
      <c r="R782" s="8" t="str">
        <f t="shared" si="12"/>
        <v>257940A</v>
      </c>
      <c r="S782" s="8" t="str">
        <f>IFERROR(VLOOKUP(R782,'UNSG Projects'!$C$8:$D$305,2,FALSE),0)</f>
        <v>Tools,Shop,Gar Eq - New SL</v>
      </c>
      <c r="T782" s="8" t="s">
        <v>102</v>
      </c>
      <c r="U782" s="11">
        <v>44842.79</v>
      </c>
    </row>
    <row r="783" spans="1:21" ht="20.399999999999999" x14ac:dyDescent="0.3">
      <c r="A783" s="19">
        <v>202508</v>
      </c>
      <c r="B783" s="8" t="s">
        <v>7</v>
      </c>
      <c r="C783" s="8" t="s">
        <v>645</v>
      </c>
      <c r="D783" s="8" t="s">
        <v>62</v>
      </c>
      <c r="E783" s="8" t="s">
        <v>62</v>
      </c>
      <c r="F783" s="8" t="s">
        <v>61</v>
      </c>
      <c r="G783" s="8" t="s">
        <v>113</v>
      </c>
      <c r="H783" s="8" t="s">
        <v>659</v>
      </c>
      <c r="I783" s="8" t="s">
        <v>658</v>
      </c>
      <c r="J783" s="8" t="s">
        <v>57</v>
      </c>
      <c r="K783" s="8" t="s">
        <v>56</v>
      </c>
      <c r="L783" s="8" t="s">
        <v>55</v>
      </c>
      <c r="M783" s="18">
        <v>45870</v>
      </c>
      <c r="N783" s="18">
        <v>45870</v>
      </c>
      <c r="O783" s="8" t="s">
        <v>104</v>
      </c>
      <c r="P783" s="8" t="s">
        <v>34</v>
      </c>
      <c r="Q783" s="8" t="s">
        <v>112</v>
      </c>
      <c r="R783" s="8" t="str">
        <f t="shared" si="12"/>
        <v>250940A</v>
      </c>
      <c r="S783" s="8" t="str">
        <f>IFERROR(VLOOKUP(R783,'UNSG Projects'!$C$8:$D$305,2,FALSE),0)</f>
        <v>Tools,Shop,Gar Eq - New</v>
      </c>
      <c r="T783" s="8" t="s">
        <v>111</v>
      </c>
      <c r="U783" s="11">
        <v>7094.5</v>
      </c>
    </row>
    <row r="784" spans="1:21" ht="20.399999999999999" x14ac:dyDescent="0.3">
      <c r="A784" s="19">
        <v>202508</v>
      </c>
      <c r="B784" s="8" t="s">
        <v>7</v>
      </c>
      <c r="C784" s="8" t="s">
        <v>645</v>
      </c>
      <c r="D784" s="8" t="s">
        <v>62</v>
      </c>
      <c r="E784" s="8" t="s">
        <v>62</v>
      </c>
      <c r="F784" s="8" t="s">
        <v>61</v>
      </c>
      <c r="G784" s="8" t="s">
        <v>113</v>
      </c>
      <c r="H784" s="8" t="s">
        <v>659</v>
      </c>
      <c r="I784" s="8" t="s">
        <v>658</v>
      </c>
      <c r="J784" s="8" t="s">
        <v>57</v>
      </c>
      <c r="K784" s="8" t="s">
        <v>56</v>
      </c>
      <c r="L784" s="8" t="s">
        <v>55</v>
      </c>
      <c r="M784" s="18">
        <v>45870</v>
      </c>
      <c r="N784" s="18">
        <v>45870</v>
      </c>
      <c r="O784" s="8" t="s">
        <v>104</v>
      </c>
      <c r="P784" s="8" t="s">
        <v>34</v>
      </c>
      <c r="Q784" s="8" t="s">
        <v>110</v>
      </c>
      <c r="R784" s="8" t="str">
        <f t="shared" si="12"/>
        <v>251940A</v>
      </c>
      <c r="S784" s="8" t="str">
        <f>IFERROR(VLOOKUP(R784,'UNSG Projects'!$C$8:$D$305,2,FALSE),0)</f>
        <v>Tools,Shop,Gar Eq-New(Flag)</v>
      </c>
      <c r="T784" s="8" t="s">
        <v>109</v>
      </c>
      <c r="U784" s="11">
        <v>596.75</v>
      </c>
    </row>
    <row r="785" spans="1:21" ht="20.399999999999999" x14ac:dyDescent="0.3">
      <c r="A785" s="19">
        <v>202508</v>
      </c>
      <c r="B785" s="8" t="s">
        <v>7</v>
      </c>
      <c r="C785" s="8" t="s">
        <v>645</v>
      </c>
      <c r="D785" s="8" t="s">
        <v>62</v>
      </c>
      <c r="E785" s="8" t="s">
        <v>62</v>
      </c>
      <c r="F785" s="8" t="s">
        <v>61</v>
      </c>
      <c r="G785" s="8" t="s">
        <v>108</v>
      </c>
      <c r="H785" s="8" t="s">
        <v>659</v>
      </c>
      <c r="I785" s="8" t="s">
        <v>658</v>
      </c>
      <c r="J785" s="8" t="s">
        <v>57</v>
      </c>
      <c r="K785" s="8" t="s">
        <v>56</v>
      </c>
      <c r="L785" s="8" t="s">
        <v>55</v>
      </c>
      <c r="M785" s="18">
        <v>45870</v>
      </c>
      <c r="N785" s="18">
        <v>45870</v>
      </c>
      <c r="O785" s="8" t="s">
        <v>104</v>
      </c>
      <c r="P785" s="8" t="s">
        <v>34</v>
      </c>
      <c r="Q785" s="8" t="s">
        <v>119</v>
      </c>
      <c r="R785" s="8" t="str">
        <f t="shared" si="12"/>
        <v>252940A</v>
      </c>
      <c r="S785" s="8" t="str">
        <f>IFERROR(VLOOKUP(R785,'UNSG Projects'!$C$8:$D$305,2,FALSE),0)</f>
        <v>Tool,Shop,Gar Eq-New (King)</v>
      </c>
      <c r="T785" s="8" t="s">
        <v>118</v>
      </c>
      <c r="U785" s="11">
        <v>630.75</v>
      </c>
    </row>
    <row r="786" spans="1:21" ht="20.399999999999999" x14ac:dyDescent="0.3">
      <c r="A786" s="19">
        <v>202508</v>
      </c>
      <c r="B786" s="8" t="s">
        <v>7</v>
      </c>
      <c r="C786" s="8" t="s">
        <v>645</v>
      </c>
      <c r="D786" s="8" t="s">
        <v>62</v>
      </c>
      <c r="E786" s="8" t="s">
        <v>62</v>
      </c>
      <c r="F786" s="8" t="s">
        <v>61</v>
      </c>
      <c r="G786" s="8" t="s">
        <v>68</v>
      </c>
      <c r="H786" s="8" t="s">
        <v>659</v>
      </c>
      <c r="I786" s="8" t="s">
        <v>658</v>
      </c>
      <c r="J786" s="8" t="s">
        <v>57</v>
      </c>
      <c r="K786" s="8" t="s">
        <v>56</v>
      </c>
      <c r="L786" s="8" t="s">
        <v>55</v>
      </c>
      <c r="M786" s="18">
        <v>45870</v>
      </c>
      <c r="N786" s="18">
        <v>45870</v>
      </c>
      <c r="O786" s="8" t="s">
        <v>104</v>
      </c>
      <c r="P786" s="8" t="s">
        <v>34</v>
      </c>
      <c r="Q786" s="8" t="s">
        <v>117</v>
      </c>
      <c r="R786" s="8" t="str">
        <f t="shared" si="12"/>
        <v>253940A</v>
      </c>
      <c r="S786" s="8" t="str">
        <f>IFERROR(VLOOKUP(R786,'UNSG Projects'!$C$8:$D$305,2,FALSE),0)</f>
        <v>Tools,Shop,Gar Eq-New (Pres)</v>
      </c>
      <c r="T786" s="8" t="s">
        <v>116</v>
      </c>
      <c r="U786" s="11">
        <v>1067.5899999999999</v>
      </c>
    </row>
    <row r="787" spans="1:21" ht="20.399999999999999" x14ac:dyDescent="0.3">
      <c r="A787" s="19">
        <v>202508</v>
      </c>
      <c r="B787" s="8" t="s">
        <v>7</v>
      </c>
      <c r="C787" s="8" t="s">
        <v>645</v>
      </c>
      <c r="D787" s="8" t="s">
        <v>62</v>
      </c>
      <c r="E787" s="8" t="s">
        <v>62</v>
      </c>
      <c r="F787" s="8" t="s">
        <v>61</v>
      </c>
      <c r="G787" s="8" t="s">
        <v>94</v>
      </c>
      <c r="H787" s="8" t="s">
        <v>659</v>
      </c>
      <c r="I787" s="8" t="s">
        <v>658</v>
      </c>
      <c r="J787" s="8" t="s">
        <v>57</v>
      </c>
      <c r="K787" s="8" t="s">
        <v>56</v>
      </c>
      <c r="L787" s="8" t="s">
        <v>55</v>
      </c>
      <c r="M787" s="18">
        <v>45870</v>
      </c>
      <c r="N787" s="18">
        <v>45870</v>
      </c>
      <c r="O787" s="8" t="s">
        <v>104</v>
      </c>
      <c r="P787" s="8" t="s">
        <v>34</v>
      </c>
      <c r="Q787" s="8" t="s">
        <v>110</v>
      </c>
      <c r="R787" s="8" t="str">
        <f t="shared" si="12"/>
        <v>251940A</v>
      </c>
      <c r="S787" s="8" t="str">
        <f>IFERROR(VLOOKUP(R787,'UNSG Projects'!$C$8:$D$305,2,FALSE),0)</f>
        <v>Tools,Shop,Gar Eq-New(Flag)</v>
      </c>
      <c r="T787" s="8" t="s">
        <v>109</v>
      </c>
      <c r="U787" s="11">
        <v>3993.63</v>
      </c>
    </row>
    <row r="788" spans="1:21" ht="20.399999999999999" x14ac:dyDescent="0.3">
      <c r="A788" s="19">
        <v>202509</v>
      </c>
      <c r="B788" s="8" t="s">
        <v>7</v>
      </c>
      <c r="C788" s="8" t="s">
        <v>645</v>
      </c>
      <c r="D788" s="8" t="s">
        <v>62</v>
      </c>
      <c r="E788" s="8" t="s">
        <v>62</v>
      </c>
      <c r="F788" s="8" t="s">
        <v>61</v>
      </c>
      <c r="G788" s="8" t="s">
        <v>113</v>
      </c>
      <c r="H788" s="8" t="s">
        <v>659</v>
      </c>
      <c r="I788" s="8" t="s">
        <v>658</v>
      </c>
      <c r="J788" s="8" t="s">
        <v>57</v>
      </c>
      <c r="K788" s="8" t="s">
        <v>56</v>
      </c>
      <c r="L788" s="8" t="s">
        <v>55</v>
      </c>
      <c r="M788" s="18">
        <v>45870</v>
      </c>
      <c r="N788" s="18">
        <v>45901</v>
      </c>
      <c r="O788" s="8" t="s">
        <v>104</v>
      </c>
      <c r="P788" s="8" t="s">
        <v>34</v>
      </c>
      <c r="Q788" s="8" t="s">
        <v>110</v>
      </c>
      <c r="R788" s="8" t="str">
        <f t="shared" si="12"/>
        <v>251940A</v>
      </c>
      <c r="S788" s="8" t="str">
        <f>IFERROR(VLOOKUP(R788,'UNSG Projects'!$C$8:$D$305,2,FALSE),0)</f>
        <v>Tools,Shop,Gar Eq-New(Flag)</v>
      </c>
      <c r="T788" s="8" t="s">
        <v>109</v>
      </c>
      <c r="U788" s="11">
        <v>13919.19</v>
      </c>
    </row>
    <row r="789" spans="1:21" ht="20.399999999999999" x14ac:dyDescent="0.3">
      <c r="A789" s="19">
        <v>202509</v>
      </c>
      <c r="B789" s="8" t="s">
        <v>7</v>
      </c>
      <c r="C789" s="8" t="s">
        <v>645</v>
      </c>
      <c r="D789" s="8" t="s">
        <v>62</v>
      </c>
      <c r="E789" s="8" t="s">
        <v>62</v>
      </c>
      <c r="F789" s="8" t="s">
        <v>61</v>
      </c>
      <c r="G789" s="8" t="s">
        <v>113</v>
      </c>
      <c r="H789" s="8" t="s">
        <v>659</v>
      </c>
      <c r="I789" s="8" t="s">
        <v>658</v>
      </c>
      <c r="J789" s="8" t="s">
        <v>57</v>
      </c>
      <c r="K789" s="8" t="s">
        <v>56</v>
      </c>
      <c r="L789" s="8" t="s">
        <v>55</v>
      </c>
      <c r="M789" s="18">
        <v>45901</v>
      </c>
      <c r="N789" s="18">
        <v>45901</v>
      </c>
      <c r="O789" s="8" t="s">
        <v>104</v>
      </c>
      <c r="P789" s="8" t="s">
        <v>34</v>
      </c>
      <c r="Q789" s="8" t="s">
        <v>112</v>
      </c>
      <c r="R789" s="8" t="str">
        <f t="shared" si="12"/>
        <v>250940A</v>
      </c>
      <c r="S789" s="8" t="str">
        <f>IFERROR(VLOOKUP(R789,'UNSG Projects'!$C$8:$D$305,2,FALSE),0)</f>
        <v>Tools,Shop,Gar Eq - New</v>
      </c>
      <c r="T789" s="8" t="s">
        <v>111</v>
      </c>
      <c r="U789" s="11">
        <v>3996.3</v>
      </c>
    </row>
    <row r="790" spans="1:21" ht="20.399999999999999" x14ac:dyDescent="0.3">
      <c r="A790" s="19">
        <v>202509</v>
      </c>
      <c r="B790" s="8" t="s">
        <v>7</v>
      </c>
      <c r="C790" s="8" t="s">
        <v>645</v>
      </c>
      <c r="D790" s="8" t="s">
        <v>62</v>
      </c>
      <c r="E790" s="8" t="s">
        <v>62</v>
      </c>
      <c r="F790" s="8" t="s">
        <v>61</v>
      </c>
      <c r="G790" s="8" t="s">
        <v>108</v>
      </c>
      <c r="H790" s="8" t="s">
        <v>659</v>
      </c>
      <c r="I790" s="8" t="s">
        <v>658</v>
      </c>
      <c r="J790" s="8" t="s">
        <v>57</v>
      </c>
      <c r="K790" s="8" t="s">
        <v>56</v>
      </c>
      <c r="L790" s="8" t="s">
        <v>55</v>
      </c>
      <c r="M790" s="18">
        <v>45870</v>
      </c>
      <c r="N790" s="18">
        <v>45901</v>
      </c>
      <c r="O790" s="8" t="s">
        <v>104</v>
      </c>
      <c r="P790" s="8" t="s">
        <v>34</v>
      </c>
      <c r="Q790" s="8" t="s">
        <v>119</v>
      </c>
      <c r="R790" s="8" t="str">
        <f t="shared" si="12"/>
        <v>252940A</v>
      </c>
      <c r="S790" s="8" t="str">
        <f>IFERROR(VLOOKUP(R790,'UNSG Projects'!$C$8:$D$305,2,FALSE),0)</f>
        <v>Tool,Shop,Gar Eq-New (King)</v>
      </c>
      <c r="T790" s="8" t="s">
        <v>118</v>
      </c>
      <c r="U790" s="11">
        <v>4343.13</v>
      </c>
    </row>
    <row r="791" spans="1:21" ht="20.399999999999999" x14ac:dyDescent="0.3">
      <c r="A791" s="19">
        <v>202509</v>
      </c>
      <c r="B791" s="8" t="s">
        <v>7</v>
      </c>
      <c r="C791" s="8" t="s">
        <v>645</v>
      </c>
      <c r="D791" s="8" t="s">
        <v>62</v>
      </c>
      <c r="E791" s="8" t="s">
        <v>62</v>
      </c>
      <c r="F791" s="8" t="s">
        <v>61</v>
      </c>
      <c r="G791" s="8" t="s">
        <v>68</v>
      </c>
      <c r="H791" s="8" t="s">
        <v>659</v>
      </c>
      <c r="I791" s="8" t="s">
        <v>658</v>
      </c>
      <c r="J791" s="8" t="s">
        <v>57</v>
      </c>
      <c r="K791" s="8" t="s">
        <v>56</v>
      </c>
      <c r="L791" s="8" t="s">
        <v>55</v>
      </c>
      <c r="M791" s="18">
        <v>45778</v>
      </c>
      <c r="N791" s="18">
        <v>45901</v>
      </c>
      <c r="O791" s="8" t="s">
        <v>104</v>
      </c>
      <c r="P791" s="8" t="s">
        <v>34</v>
      </c>
      <c r="Q791" s="8" t="s">
        <v>117</v>
      </c>
      <c r="R791" s="8" t="str">
        <f t="shared" si="12"/>
        <v>253940A</v>
      </c>
      <c r="S791" s="8" t="str">
        <f>IFERROR(VLOOKUP(R791,'UNSG Projects'!$C$8:$D$305,2,FALSE),0)</f>
        <v>Tools,Shop,Gar Eq-New (Pres)</v>
      </c>
      <c r="T791" s="8" t="s">
        <v>116</v>
      </c>
      <c r="U791" s="11">
        <v>12567.62</v>
      </c>
    </row>
    <row r="792" spans="1:21" ht="20.399999999999999" x14ac:dyDescent="0.3">
      <c r="A792" s="19">
        <v>202509</v>
      </c>
      <c r="B792" s="8" t="s">
        <v>7</v>
      </c>
      <c r="C792" s="8" t="s">
        <v>645</v>
      </c>
      <c r="D792" s="8" t="s">
        <v>62</v>
      </c>
      <c r="E792" s="8" t="s">
        <v>62</v>
      </c>
      <c r="F792" s="8" t="s">
        <v>61</v>
      </c>
      <c r="G792" s="8" t="s">
        <v>94</v>
      </c>
      <c r="H792" s="8" t="s">
        <v>659</v>
      </c>
      <c r="I792" s="8" t="s">
        <v>658</v>
      </c>
      <c r="J792" s="8" t="s">
        <v>57</v>
      </c>
      <c r="K792" s="8" t="s">
        <v>56</v>
      </c>
      <c r="L792" s="8" t="s">
        <v>55</v>
      </c>
      <c r="M792" s="18">
        <v>45870</v>
      </c>
      <c r="N792" s="18">
        <v>45901</v>
      </c>
      <c r="O792" s="8" t="s">
        <v>104</v>
      </c>
      <c r="P792" s="8" t="s">
        <v>34</v>
      </c>
      <c r="Q792" s="8" t="s">
        <v>110</v>
      </c>
      <c r="R792" s="8" t="str">
        <f t="shared" si="12"/>
        <v>251940A</v>
      </c>
      <c r="S792" s="8" t="str">
        <f>IFERROR(VLOOKUP(R792,'UNSG Projects'!$C$8:$D$305,2,FALSE),0)</f>
        <v>Tools,Shop,Gar Eq-New(Flag)</v>
      </c>
      <c r="T792" s="8" t="s">
        <v>109</v>
      </c>
      <c r="U792" s="11">
        <v>93151.48</v>
      </c>
    </row>
    <row r="793" spans="1:21" ht="20.399999999999999" x14ac:dyDescent="0.3">
      <c r="A793" s="19">
        <v>202509</v>
      </c>
      <c r="B793" s="8" t="s">
        <v>7</v>
      </c>
      <c r="C793" s="8" t="s">
        <v>645</v>
      </c>
      <c r="D793" s="8" t="s">
        <v>62</v>
      </c>
      <c r="E793" s="8" t="s">
        <v>62</v>
      </c>
      <c r="F793" s="8" t="s">
        <v>61</v>
      </c>
      <c r="G793" s="8" t="s">
        <v>94</v>
      </c>
      <c r="H793" s="8" t="s">
        <v>659</v>
      </c>
      <c r="I793" s="8" t="s">
        <v>658</v>
      </c>
      <c r="J793" s="8" t="s">
        <v>57</v>
      </c>
      <c r="K793" s="8" t="s">
        <v>56</v>
      </c>
      <c r="L793" s="8" t="s">
        <v>55</v>
      </c>
      <c r="M793" s="18">
        <v>45870</v>
      </c>
      <c r="N793" s="18">
        <v>45901</v>
      </c>
      <c r="O793" s="8" t="s">
        <v>104</v>
      </c>
      <c r="P793" s="8" t="s">
        <v>34</v>
      </c>
      <c r="Q793" s="8" t="s">
        <v>103</v>
      </c>
      <c r="R793" s="8" t="str">
        <f t="shared" si="12"/>
        <v>257940A</v>
      </c>
      <c r="S793" s="8" t="str">
        <f>IFERROR(VLOOKUP(R793,'UNSG Projects'!$C$8:$D$305,2,FALSE),0)</f>
        <v>Tools,Shop,Gar Eq - New SL</v>
      </c>
      <c r="T793" s="8" t="s">
        <v>102</v>
      </c>
      <c r="U793" s="11">
        <v>1094.26</v>
      </c>
    </row>
    <row r="794" spans="1:21" ht="20.399999999999999" x14ac:dyDescent="0.3">
      <c r="A794" s="19">
        <v>202510</v>
      </c>
      <c r="B794" s="8" t="s">
        <v>7</v>
      </c>
      <c r="C794" s="8" t="s">
        <v>645</v>
      </c>
      <c r="D794" s="8" t="s">
        <v>62</v>
      </c>
      <c r="E794" s="8" t="s">
        <v>62</v>
      </c>
      <c r="F794" s="8" t="s">
        <v>61</v>
      </c>
      <c r="G794" s="8" t="s">
        <v>74</v>
      </c>
      <c r="H794" s="8" t="s">
        <v>659</v>
      </c>
      <c r="I794" s="8" t="s">
        <v>658</v>
      </c>
      <c r="J794" s="8" t="s">
        <v>57</v>
      </c>
      <c r="K794" s="8" t="s">
        <v>56</v>
      </c>
      <c r="L794" s="8" t="s">
        <v>55</v>
      </c>
      <c r="M794" s="18">
        <v>45931</v>
      </c>
      <c r="N794" s="18">
        <v>45931</v>
      </c>
      <c r="O794" s="8" t="s">
        <v>104</v>
      </c>
      <c r="P794" s="8" t="s">
        <v>34</v>
      </c>
      <c r="Q794" s="8" t="s">
        <v>115</v>
      </c>
      <c r="R794" s="8" t="str">
        <f t="shared" si="12"/>
        <v>255940A</v>
      </c>
      <c r="S794" s="8" t="str">
        <f>IFERROR(VLOOKUP(R794,'UNSG Projects'!$C$8:$D$305,2,FALSE),0)</f>
        <v>Tools,Shop,Gar Eq-New(Verde)</v>
      </c>
      <c r="T794" s="8" t="s">
        <v>114</v>
      </c>
      <c r="U794" s="11">
        <v>36174.839999999997</v>
      </c>
    </row>
    <row r="795" spans="1:21" ht="20.399999999999999" x14ac:dyDescent="0.3">
      <c r="A795" s="19">
        <v>202510</v>
      </c>
      <c r="B795" s="8" t="s">
        <v>7</v>
      </c>
      <c r="C795" s="8" t="s">
        <v>645</v>
      </c>
      <c r="D795" s="8" t="s">
        <v>62</v>
      </c>
      <c r="E795" s="8" t="s">
        <v>62</v>
      </c>
      <c r="F795" s="8" t="s">
        <v>61</v>
      </c>
      <c r="G795" s="8" t="s">
        <v>113</v>
      </c>
      <c r="H795" s="8" t="s">
        <v>659</v>
      </c>
      <c r="I795" s="8" t="s">
        <v>658</v>
      </c>
      <c r="J795" s="8" t="s">
        <v>57</v>
      </c>
      <c r="K795" s="8" t="s">
        <v>56</v>
      </c>
      <c r="L795" s="8" t="s">
        <v>55</v>
      </c>
      <c r="M795" s="18">
        <v>45931</v>
      </c>
      <c r="N795" s="18">
        <v>45931</v>
      </c>
      <c r="O795" s="8" t="s">
        <v>104</v>
      </c>
      <c r="P795" s="8" t="s">
        <v>34</v>
      </c>
      <c r="Q795" s="8" t="s">
        <v>112</v>
      </c>
      <c r="R795" s="8" t="str">
        <f t="shared" si="12"/>
        <v>250940A</v>
      </c>
      <c r="S795" s="8" t="str">
        <f>IFERROR(VLOOKUP(R795,'UNSG Projects'!$C$8:$D$305,2,FALSE),0)</f>
        <v>Tools,Shop,Gar Eq - New</v>
      </c>
      <c r="T795" s="8" t="s">
        <v>111</v>
      </c>
      <c r="U795" s="11">
        <v>9588.24</v>
      </c>
    </row>
    <row r="796" spans="1:21" ht="20.399999999999999" x14ac:dyDescent="0.3">
      <c r="A796" s="19">
        <v>202510</v>
      </c>
      <c r="B796" s="8" t="s">
        <v>7</v>
      </c>
      <c r="C796" s="8" t="s">
        <v>645</v>
      </c>
      <c r="D796" s="8" t="s">
        <v>62</v>
      </c>
      <c r="E796" s="8" t="s">
        <v>62</v>
      </c>
      <c r="F796" s="8" t="s">
        <v>61</v>
      </c>
      <c r="G796" s="8" t="s">
        <v>113</v>
      </c>
      <c r="H796" s="8" t="s">
        <v>659</v>
      </c>
      <c r="I796" s="8" t="s">
        <v>658</v>
      </c>
      <c r="J796" s="8" t="s">
        <v>57</v>
      </c>
      <c r="K796" s="8" t="s">
        <v>56</v>
      </c>
      <c r="L796" s="8" t="s">
        <v>55</v>
      </c>
      <c r="M796" s="18">
        <v>45931</v>
      </c>
      <c r="N796" s="18">
        <v>45931</v>
      </c>
      <c r="O796" s="8" t="s">
        <v>104</v>
      </c>
      <c r="P796" s="8" t="s">
        <v>34</v>
      </c>
      <c r="Q796" s="8" t="s">
        <v>110</v>
      </c>
      <c r="R796" s="8" t="str">
        <f t="shared" si="12"/>
        <v>251940A</v>
      </c>
      <c r="S796" s="8" t="str">
        <f>IFERROR(VLOOKUP(R796,'UNSG Projects'!$C$8:$D$305,2,FALSE),0)</f>
        <v>Tools,Shop,Gar Eq-New(Flag)</v>
      </c>
      <c r="T796" s="8" t="s">
        <v>109</v>
      </c>
      <c r="U796" s="11">
        <v>82</v>
      </c>
    </row>
    <row r="797" spans="1:21" ht="20.399999999999999" x14ac:dyDescent="0.3">
      <c r="A797" s="19">
        <v>202510</v>
      </c>
      <c r="B797" s="8" t="s">
        <v>7</v>
      </c>
      <c r="C797" s="8" t="s">
        <v>645</v>
      </c>
      <c r="D797" s="8" t="s">
        <v>62</v>
      </c>
      <c r="E797" s="8" t="s">
        <v>62</v>
      </c>
      <c r="F797" s="8" t="s">
        <v>61</v>
      </c>
      <c r="G797" s="8" t="s">
        <v>108</v>
      </c>
      <c r="H797" s="8" t="s">
        <v>659</v>
      </c>
      <c r="I797" s="8" t="s">
        <v>658</v>
      </c>
      <c r="J797" s="8" t="s">
        <v>57</v>
      </c>
      <c r="K797" s="8" t="s">
        <v>56</v>
      </c>
      <c r="L797" s="8" t="s">
        <v>55</v>
      </c>
      <c r="M797" s="18">
        <v>45870</v>
      </c>
      <c r="N797" s="18">
        <v>45931</v>
      </c>
      <c r="O797" s="8" t="s">
        <v>104</v>
      </c>
      <c r="P797" s="8" t="s">
        <v>34</v>
      </c>
      <c r="Q797" s="8" t="s">
        <v>119</v>
      </c>
      <c r="R797" s="8" t="str">
        <f t="shared" si="12"/>
        <v>252940A</v>
      </c>
      <c r="S797" s="8" t="str">
        <f>IFERROR(VLOOKUP(R797,'UNSG Projects'!$C$8:$D$305,2,FALSE),0)</f>
        <v>Tool,Shop,Gar Eq-New (King)</v>
      </c>
      <c r="T797" s="8" t="s">
        <v>118</v>
      </c>
      <c r="U797" s="11">
        <v>16135.24</v>
      </c>
    </row>
    <row r="798" spans="1:21" ht="20.399999999999999" x14ac:dyDescent="0.3">
      <c r="A798" s="19">
        <v>202510</v>
      </c>
      <c r="B798" s="8" t="s">
        <v>7</v>
      </c>
      <c r="C798" s="8" t="s">
        <v>645</v>
      </c>
      <c r="D798" s="8" t="s">
        <v>62</v>
      </c>
      <c r="E798" s="8" t="s">
        <v>62</v>
      </c>
      <c r="F798" s="8" t="s">
        <v>61</v>
      </c>
      <c r="G798" s="8" t="s">
        <v>94</v>
      </c>
      <c r="H798" s="8" t="s">
        <v>659</v>
      </c>
      <c r="I798" s="8" t="s">
        <v>658</v>
      </c>
      <c r="J798" s="8" t="s">
        <v>57</v>
      </c>
      <c r="K798" s="8" t="s">
        <v>56</v>
      </c>
      <c r="L798" s="8" t="s">
        <v>55</v>
      </c>
      <c r="M798" s="18">
        <v>45931</v>
      </c>
      <c r="N798" s="18">
        <v>45931</v>
      </c>
      <c r="O798" s="8" t="s">
        <v>104</v>
      </c>
      <c r="P798" s="8" t="s">
        <v>34</v>
      </c>
      <c r="Q798" s="8" t="s">
        <v>110</v>
      </c>
      <c r="R798" s="8" t="str">
        <f t="shared" si="12"/>
        <v>251940A</v>
      </c>
      <c r="S798" s="8" t="str">
        <f>IFERROR(VLOOKUP(R798,'UNSG Projects'!$C$8:$D$305,2,FALSE),0)</f>
        <v>Tools,Shop,Gar Eq-New(Flag)</v>
      </c>
      <c r="T798" s="8" t="s">
        <v>109</v>
      </c>
      <c r="U798" s="11">
        <v>548.75</v>
      </c>
    </row>
    <row r="799" spans="1:21" ht="20.399999999999999" x14ac:dyDescent="0.3">
      <c r="A799" s="19">
        <v>202511</v>
      </c>
      <c r="B799" s="8" t="s">
        <v>7</v>
      </c>
      <c r="C799" s="8" t="s">
        <v>645</v>
      </c>
      <c r="D799" s="8" t="s">
        <v>62</v>
      </c>
      <c r="E799" s="8" t="s">
        <v>62</v>
      </c>
      <c r="F799" s="8" t="s">
        <v>61</v>
      </c>
      <c r="G799" s="8" t="s">
        <v>113</v>
      </c>
      <c r="H799" s="8" t="s">
        <v>659</v>
      </c>
      <c r="I799" s="8" t="s">
        <v>658</v>
      </c>
      <c r="J799" s="8" t="s">
        <v>57</v>
      </c>
      <c r="K799" s="8" t="s">
        <v>56</v>
      </c>
      <c r="L799" s="8" t="s">
        <v>55</v>
      </c>
      <c r="M799" s="18">
        <v>45962</v>
      </c>
      <c r="N799" s="18">
        <v>45962</v>
      </c>
      <c r="O799" s="8" t="s">
        <v>104</v>
      </c>
      <c r="P799" s="8" t="s">
        <v>34</v>
      </c>
      <c r="Q799" s="8" t="s">
        <v>110</v>
      </c>
      <c r="R799" s="8" t="str">
        <f t="shared" si="12"/>
        <v>251940A</v>
      </c>
      <c r="S799" s="8" t="str">
        <f>IFERROR(VLOOKUP(R799,'UNSG Projects'!$C$8:$D$305,2,FALSE),0)</f>
        <v>Tools,Shop,Gar Eq-New(Flag)</v>
      </c>
      <c r="T799" s="8" t="s">
        <v>109</v>
      </c>
      <c r="U799" s="11">
        <v>344.13</v>
      </c>
    </row>
    <row r="800" spans="1:21" ht="20.399999999999999" x14ac:dyDescent="0.3">
      <c r="A800" s="19">
        <v>202511</v>
      </c>
      <c r="B800" s="8" t="s">
        <v>7</v>
      </c>
      <c r="C800" s="8" t="s">
        <v>645</v>
      </c>
      <c r="D800" s="8" t="s">
        <v>62</v>
      </c>
      <c r="E800" s="8" t="s">
        <v>62</v>
      </c>
      <c r="F800" s="8" t="s">
        <v>61</v>
      </c>
      <c r="G800" s="8" t="s">
        <v>68</v>
      </c>
      <c r="H800" s="8" t="s">
        <v>659</v>
      </c>
      <c r="I800" s="8" t="s">
        <v>658</v>
      </c>
      <c r="J800" s="8" t="s">
        <v>57</v>
      </c>
      <c r="K800" s="8" t="s">
        <v>56</v>
      </c>
      <c r="L800" s="8" t="s">
        <v>55</v>
      </c>
      <c r="M800" s="18">
        <v>45778</v>
      </c>
      <c r="N800" s="18">
        <v>45962</v>
      </c>
      <c r="O800" s="8" t="s">
        <v>104</v>
      </c>
      <c r="P800" s="8" t="s">
        <v>34</v>
      </c>
      <c r="Q800" s="8" t="s">
        <v>117</v>
      </c>
      <c r="R800" s="8" t="str">
        <f t="shared" si="12"/>
        <v>253940A</v>
      </c>
      <c r="S800" s="8" t="str">
        <f>IFERROR(VLOOKUP(R800,'UNSG Projects'!$C$8:$D$305,2,FALSE),0)</f>
        <v>Tools,Shop,Gar Eq-New (Pres)</v>
      </c>
      <c r="T800" s="8" t="s">
        <v>116</v>
      </c>
      <c r="U800" s="11">
        <v>28108.71</v>
      </c>
    </row>
    <row r="801" spans="1:21" ht="20.399999999999999" x14ac:dyDescent="0.3">
      <c r="A801" s="19">
        <v>202511</v>
      </c>
      <c r="B801" s="8" t="s">
        <v>7</v>
      </c>
      <c r="C801" s="8" t="s">
        <v>645</v>
      </c>
      <c r="D801" s="8" t="s">
        <v>62</v>
      </c>
      <c r="E801" s="8" t="s">
        <v>62</v>
      </c>
      <c r="F801" s="8" t="s">
        <v>61</v>
      </c>
      <c r="G801" s="8" t="s">
        <v>94</v>
      </c>
      <c r="H801" s="8" t="s">
        <v>659</v>
      </c>
      <c r="I801" s="8" t="s">
        <v>658</v>
      </c>
      <c r="J801" s="8" t="s">
        <v>57</v>
      </c>
      <c r="K801" s="8" t="s">
        <v>56</v>
      </c>
      <c r="L801" s="8" t="s">
        <v>55</v>
      </c>
      <c r="M801" s="18">
        <v>45870</v>
      </c>
      <c r="N801" s="18">
        <v>45962</v>
      </c>
      <c r="O801" s="8" t="s">
        <v>104</v>
      </c>
      <c r="P801" s="8" t="s">
        <v>34</v>
      </c>
      <c r="Q801" s="8" t="s">
        <v>103</v>
      </c>
      <c r="R801" s="8" t="str">
        <f t="shared" si="12"/>
        <v>257940A</v>
      </c>
      <c r="S801" s="8" t="str">
        <f>IFERROR(VLOOKUP(R801,'UNSG Projects'!$C$8:$D$305,2,FALSE),0)</f>
        <v>Tools,Shop,Gar Eq - New SL</v>
      </c>
      <c r="T801" s="8" t="s">
        <v>102</v>
      </c>
      <c r="U801" s="11">
        <v>14880.98</v>
      </c>
    </row>
    <row r="802" spans="1:21" ht="20.399999999999999" x14ac:dyDescent="0.3">
      <c r="A802" s="19">
        <v>202511</v>
      </c>
      <c r="B802" s="8" t="s">
        <v>7</v>
      </c>
      <c r="C802" s="8" t="s">
        <v>645</v>
      </c>
      <c r="D802" s="8" t="s">
        <v>62</v>
      </c>
      <c r="E802" s="8" t="s">
        <v>62</v>
      </c>
      <c r="F802" s="8" t="s">
        <v>61</v>
      </c>
      <c r="G802" s="8" t="s">
        <v>94</v>
      </c>
      <c r="H802" s="8" t="s">
        <v>659</v>
      </c>
      <c r="I802" s="8" t="s">
        <v>658</v>
      </c>
      <c r="J802" s="8" t="s">
        <v>57</v>
      </c>
      <c r="K802" s="8" t="s">
        <v>56</v>
      </c>
      <c r="L802" s="8" t="s">
        <v>55</v>
      </c>
      <c r="M802" s="18">
        <v>45962</v>
      </c>
      <c r="N802" s="18">
        <v>45962</v>
      </c>
      <c r="O802" s="8" t="s">
        <v>104</v>
      </c>
      <c r="P802" s="8" t="s">
        <v>34</v>
      </c>
      <c r="Q802" s="8" t="s">
        <v>110</v>
      </c>
      <c r="R802" s="8" t="str">
        <f t="shared" si="12"/>
        <v>251940A</v>
      </c>
      <c r="S802" s="8" t="str">
        <f>IFERROR(VLOOKUP(R802,'UNSG Projects'!$C$8:$D$305,2,FALSE),0)</f>
        <v>Tools,Shop,Gar Eq-New(Flag)</v>
      </c>
      <c r="T802" s="8" t="s">
        <v>109</v>
      </c>
      <c r="U802" s="11">
        <v>2303.0100000000002</v>
      </c>
    </row>
    <row r="803" spans="1:21" ht="20.399999999999999" x14ac:dyDescent="0.3">
      <c r="A803" s="19">
        <v>202512</v>
      </c>
      <c r="B803" s="8" t="s">
        <v>7</v>
      </c>
      <c r="C803" s="8" t="s">
        <v>645</v>
      </c>
      <c r="D803" s="8" t="s">
        <v>62</v>
      </c>
      <c r="E803" s="8" t="s">
        <v>62</v>
      </c>
      <c r="F803" s="8" t="s">
        <v>61</v>
      </c>
      <c r="G803" s="8" t="s">
        <v>74</v>
      </c>
      <c r="H803" s="8" t="s">
        <v>659</v>
      </c>
      <c r="I803" s="8" t="s">
        <v>658</v>
      </c>
      <c r="J803" s="8" t="s">
        <v>57</v>
      </c>
      <c r="K803" s="8" t="s">
        <v>56</v>
      </c>
      <c r="L803" s="8" t="s">
        <v>55</v>
      </c>
      <c r="M803" s="18">
        <v>45962</v>
      </c>
      <c r="N803" s="18">
        <v>45992</v>
      </c>
      <c r="O803" s="8" t="s">
        <v>104</v>
      </c>
      <c r="P803" s="8" t="s">
        <v>34</v>
      </c>
      <c r="Q803" s="8" t="s">
        <v>115</v>
      </c>
      <c r="R803" s="8" t="str">
        <f t="shared" si="12"/>
        <v>255940A</v>
      </c>
      <c r="S803" s="8" t="str">
        <f>IFERROR(VLOOKUP(R803,'UNSG Projects'!$C$8:$D$305,2,FALSE),0)</f>
        <v>Tools,Shop,Gar Eq-New(Verde)</v>
      </c>
      <c r="T803" s="8" t="s">
        <v>114</v>
      </c>
      <c r="U803" s="11">
        <v>32433.48</v>
      </c>
    </row>
    <row r="804" spans="1:21" ht="20.399999999999999" x14ac:dyDescent="0.3">
      <c r="A804" s="19">
        <v>202512</v>
      </c>
      <c r="B804" s="8" t="s">
        <v>7</v>
      </c>
      <c r="C804" s="8" t="s">
        <v>645</v>
      </c>
      <c r="D804" s="8" t="s">
        <v>62</v>
      </c>
      <c r="E804" s="8" t="s">
        <v>62</v>
      </c>
      <c r="F804" s="8" t="s">
        <v>61</v>
      </c>
      <c r="G804" s="8" t="s">
        <v>101</v>
      </c>
      <c r="H804" s="8" t="s">
        <v>659</v>
      </c>
      <c r="I804" s="8" t="s">
        <v>658</v>
      </c>
      <c r="J804" s="8" t="s">
        <v>57</v>
      </c>
      <c r="K804" s="8" t="s">
        <v>56</v>
      </c>
      <c r="L804" s="8" t="s">
        <v>55</v>
      </c>
      <c r="M804" s="18">
        <v>45931</v>
      </c>
      <c r="N804" s="18">
        <v>45946</v>
      </c>
      <c r="O804" s="8" t="s">
        <v>104</v>
      </c>
      <c r="P804" s="8" t="s">
        <v>34</v>
      </c>
      <c r="Q804" s="8" t="s">
        <v>121</v>
      </c>
      <c r="R804" s="8" t="str">
        <f t="shared" si="12"/>
        <v>250960A</v>
      </c>
      <c r="S804" s="8" t="str">
        <f>IFERROR(VLOOKUP(R804,'UNSG Projects'!$C$8:$D$305,2,FALSE),0)</f>
        <v>Power Op Eq - New</v>
      </c>
      <c r="T804" s="8" t="s">
        <v>120</v>
      </c>
      <c r="U804" s="11">
        <v>30930.59</v>
      </c>
    </row>
    <row r="805" spans="1:21" ht="20.399999999999999" x14ac:dyDescent="0.3">
      <c r="A805" s="19">
        <v>202512</v>
      </c>
      <c r="B805" s="8" t="s">
        <v>7</v>
      </c>
      <c r="C805" s="8" t="s">
        <v>645</v>
      </c>
      <c r="D805" s="8" t="s">
        <v>62</v>
      </c>
      <c r="E805" s="8" t="s">
        <v>62</v>
      </c>
      <c r="F805" s="8" t="s">
        <v>61</v>
      </c>
      <c r="G805" s="8" t="s">
        <v>101</v>
      </c>
      <c r="H805" s="8" t="s">
        <v>659</v>
      </c>
      <c r="I805" s="8" t="s">
        <v>658</v>
      </c>
      <c r="J805" s="8" t="s">
        <v>57</v>
      </c>
      <c r="K805" s="8" t="s">
        <v>56</v>
      </c>
      <c r="L805" s="8" t="s">
        <v>55</v>
      </c>
      <c r="M805" s="18">
        <v>45992</v>
      </c>
      <c r="N805" s="18">
        <v>45992</v>
      </c>
      <c r="O805" s="8" t="s">
        <v>104</v>
      </c>
      <c r="P805" s="8" t="s">
        <v>34</v>
      </c>
      <c r="Q805" s="8" t="s">
        <v>112</v>
      </c>
      <c r="R805" s="8" t="str">
        <f t="shared" si="12"/>
        <v>250940A</v>
      </c>
      <c r="S805" s="8" t="str">
        <f>IFERROR(VLOOKUP(R805,'UNSG Projects'!$C$8:$D$305,2,FALSE),0)</f>
        <v>Tools,Shop,Gar Eq - New</v>
      </c>
      <c r="T805" s="8" t="s">
        <v>111</v>
      </c>
      <c r="U805" s="11">
        <v>23863.98</v>
      </c>
    </row>
    <row r="806" spans="1:21" ht="20.399999999999999" x14ac:dyDescent="0.3">
      <c r="A806" s="19">
        <v>202512</v>
      </c>
      <c r="B806" s="8" t="s">
        <v>7</v>
      </c>
      <c r="C806" s="8" t="s">
        <v>645</v>
      </c>
      <c r="D806" s="8" t="s">
        <v>62</v>
      </c>
      <c r="E806" s="8" t="s">
        <v>62</v>
      </c>
      <c r="F806" s="8" t="s">
        <v>61</v>
      </c>
      <c r="G806" s="8" t="s">
        <v>108</v>
      </c>
      <c r="H806" s="8" t="s">
        <v>659</v>
      </c>
      <c r="I806" s="8" t="s">
        <v>658</v>
      </c>
      <c r="J806" s="8" t="s">
        <v>57</v>
      </c>
      <c r="K806" s="8" t="s">
        <v>56</v>
      </c>
      <c r="L806" s="8" t="s">
        <v>55</v>
      </c>
      <c r="M806" s="18">
        <v>45870</v>
      </c>
      <c r="N806" s="18">
        <v>45992</v>
      </c>
      <c r="O806" s="8" t="s">
        <v>104</v>
      </c>
      <c r="P806" s="8" t="s">
        <v>34</v>
      </c>
      <c r="Q806" s="8" t="s">
        <v>119</v>
      </c>
      <c r="R806" s="8" t="str">
        <f t="shared" si="12"/>
        <v>252940A</v>
      </c>
      <c r="S806" s="8" t="str">
        <f>IFERROR(VLOOKUP(R806,'UNSG Projects'!$C$8:$D$305,2,FALSE),0)</f>
        <v>Tool,Shop,Gar Eq-New (King)</v>
      </c>
      <c r="T806" s="8" t="s">
        <v>118</v>
      </c>
      <c r="U806" s="11">
        <v>41696.42</v>
      </c>
    </row>
    <row r="807" spans="1:21" ht="20.399999999999999" x14ac:dyDescent="0.3">
      <c r="A807" s="19">
        <v>202512</v>
      </c>
      <c r="B807" s="8" t="s">
        <v>7</v>
      </c>
      <c r="C807" s="8" t="s">
        <v>645</v>
      </c>
      <c r="D807" s="8" t="s">
        <v>62</v>
      </c>
      <c r="E807" s="8" t="s">
        <v>62</v>
      </c>
      <c r="F807" s="8" t="s">
        <v>61</v>
      </c>
      <c r="G807" s="8" t="s">
        <v>68</v>
      </c>
      <c r="H807" s="8" t="s">
        <v>659</v>
      </c>
      <c r="I807" s="8" t="s">
        <v>658</v>
      </c>
      <c r="J807" s="8" t="s">
        <v>57</v>
      </c>
      <c r="K807" s="8" t="s">
        <v>56</v>
      </c>
      <c r="L807" s="8" t="s">
        <v>55</v>
      </c>
      <c r="M807" s="18">
        <v>45778</v>
      </c>
      <c r="N807" s="18">
        <v>45992</v>
      </c>
      <c r="O807" s="8" t="s">
        <v>104</v>
      </c>
      <c r="P807" s="8" t="s">
        <v>34</v>
      </c>
      <c r="Q807" s="8" t="s">
        <v>117</v>
      </c>
      <c r="R807" s="8" t="str">
        <f t="shared" si="12"/>
        <v>253940A</v>
      </c>
      <c r="S807" s="8" t="str">
        <f>IFERROR(VLOOKUP(R807,'UNSG Projects'!$C$8:$D$305,2,FALSE),0)</f>
        <v>Tools,Shop,Gar Eq-New (Pres)</v>
      </c>
      <c r="T807" s="8" t="s">
        <v>116</v>
      </c>
      <c r="U807" s="11">
        <v>5460.39</v>
      </c>
    </row>
    <row r="808" spans="1:21" ht="20.399999999999999" x14ac:dyDescent="0.3">
      <c r="A808" s="19">
        <v>202512</v>
      </c>
      <c r="B808" s="8" t="s">
        <v>7</v>
      </c>
      <c r="C808" s="8" t="s">
        <v>645</v>
      </c>
      <c r="D808" s="8" t="s">
        <v>62</v>
      </c>
      <c r="E808" s="8" t="s">
        <v>62</v>
      </c>
      <c r="F808" s="8" t="s">
        <v>61</v>
      </c>
      <c r="G808" s="8" t="s">
        <v>94</v>
      </c>
      <c r="H808" s="8" t="s">
        <v>659</v>
      </c>
      <c r="I808" s="8" t="s">
        <v>658</v>
      </c>
      <c r="J808" s="8" t="s">
        <v>57</v>
      </c>
      <c r="K808" s="8" t="s">
        <v>56</v>
      </c>
      <c r="L808" s="8" t="s">
        <v>55</v>
      </c>
      <c r="M808" s="18">
        <v>45992</v>
      </c>
      <c r="N808" s="18">
        <v>45992</v>
      </c>
      <c r="O808" s="8" t="s">
        <v>104</v>
      </c>
      <c r="P808" s="8" t="s">
        <v>34</v>
      </c>
      <c r="Q808" s="8" t="s">
        <v>103</v>
      </c>
      <c r="R808" s="8" t="str">
        <f t="shared" si="12"/>
        <v>257940A</v>
      </c>
      <c r="S808" s="8" t="str">
        <f>IFERROR(VLOOKUP(R808,'UNSG Projects'!$C$8:$D$305,2,FALSE),0)</f>
        <v>Tools,Shop,Gar Eq - New SL</v>
      </c>
      <c r="T808" s="8" t="s">
        <v>102</v>
      </c>
      <c r="U808" s="11">
        <v>823.61</v>
      </c>
    </row>
    <row r="809" spans="1:21" ht="20.399999999999999" x14ac:dyDescent="0.3">
      <c r="A809" s="19">
        <v>202601</v>
      </c>
      <c r="B809" s="8" t="s">
        <v>7</v>
      </c>
      <c r="C809" s="8" t="s">
        <v>645</v>
      </c>
      <c r="D809" s="8" t="s">
        <v>62</v>
      </c>
      <c r="E809" s="8" t="s">
        <v>62</v>
      </c>
      <c r="F809" s="8" t="s">
        <v>61</v>
      </c>
      <c r="G809" s="8" t="s">
        <v>74</v>
      </c>
      <c r="H809" s="8" t="s">
        <v>659</v>
      </c>
      <c r="I809" s="8" t="s">
        <v>658</v>
      </c>
      <c r="J809" s="8" t="s">
        <v>57</v>
      </c>
      <c r="K809" s="8" t="s">
        <v>56</v>
      </c>
      <c r="L809" s="8" t="s">
        <v>55</v>
      </c>
      <c r="M809" s="18">
        <v>46023</v>
      </c>
      <c r="N809" s="18">
        <v>46023</v>
      </c>
      <c r="O809" s="8" t="s">
        <v>104</v>
      </c>
      <c r="P809" s="8" t="s">
        <v>34</v>
      </c>
      <c r="Q809" s="8" t="s">
        <v>115</v>
      </c>
      <c r="R809" s="8" t="str">
        <f t="shared" si="12"/>
        <v>255940A</v>
      </c>
      <c r="S809" s="8" t="str">
        <f>IFERROR(VLOOKUP(R809,'UNSG Projects'!$C$8:$D$305,2,FALSE),0)</f>
        <v>Tools,Shop,Gar Eq-New(Verde)</v>
      </c>
      <c r="T809" s="8" t="s">
        <v>114</v>
      </c>
      <c r="U809" s="11">
        <v>38704.82</v>
      </c>
    </row>
    <row r="810" spans="1:21" ht="20.399999999999999" x14ac:dyDescent="0.3">
      <c r="A810" s="19">
        <v>202601</v>
      </c>
      <c r="B810" s="8" t="s">
        <v>7</v>
      </c>
      <c r="C810" s="8" t="s">
        <v>645</v>
      </c>
      <c r="D810" s="8" t="s">
        <v>62</v>
      </c>
      <c r="E810" s="8" t="s">
        <v>62</v>
      </c>
      <c r="F810" s="8" t="s">
        <v>61</v>
      </c>
      <c r="G810" s="8" t="s">
        <v>113</v>
      </c>
      <c r="H810" s="8" t="s">
        <v>659</v>
      </c>
      <c r="I810" s="8" t="s">
        <v>658</v>
      </c>
      <c r="J810" s="8" t="s">
        <v>57</v>
      </c>
      <c r="K810" s="8" t="s">
        <v>56</v>
      </c>
      <c r="L810" s="8" t="s">
        <v>55</v>
      </c>
      <c r="M810" s="18">
        <v>46023</v>
      </c>
      <c r="N810" s="18">
        <v>46023</v>
      </c>
      <c r="O810" s="8" t="s">
        <v>104</v>
      </c>
      <c r="P810" s="8" t="s">
        <v>34</v>
      </c>
      <c r="Q810" s="8" t="s">
        <v>110</v>
      </c>
      <c r="R810" s="8" t="str">
        <f t="shared" si="12"/>
        <v>251940A</v>
      </c>
      <c r="S810" s="8" t="str">
        <f>IFERROR(VLOOKUP(R810,'UNSG Projects'!$C$8:$D$305,2,FALSE),0)</f>
        <v>Tools,Shop,Gar Eq-New(Flag)</v>
      </c>
      <c r="T810" s="8" t="s">
        <v>109</v>
      </c>
      <c r="U810" s="11">
        <v>129.79</v>
      </c>
    </row>
    <row r="811" spans="1:21" ht="20.399999999999999" x14ac:dyDescent="0.3">
      <c r="A811" s="19">
        <v>202601</v>
      </c>
      <c r="B811" s="8" t="s">
        <v>7</v>
      </c>
      <c r="C811" s="8" t="s">
        <v>645</v>
      </c>
      <c r="D811" s="8" t="s">
        <v>62</v>
      </c>
      <c r="E811" s="8" t="s">
        <v>62</v>
      </c>
      <c r="F811" s="8" t="s">
        <v>61</v>
      </c>
      <c r="G811" s="8" t="s">
        <v>101</v>
      </c>
      <c r="H811" s="8" t="s">
        <v>659</v>
      </c>
      <c r="I811" s="8" t="s">
        <v>658</v>
      </c>
      <c r="J811" s="8" t="s">
        <v>57</v>
      </c>
      <c r="K811" s="8" t="s">
        <v>56</v>
      </c>
      <c r="L811" s="8" t="s">
        <v>55</v>
      </c>
      <c r="M811" s="18">
        <v>46023</v>
      </c>
      <c r="N811" s="18">
        <v>46023</v>
      </c>
      <c r="O811" s="8" t="s">
        <v>104</v>
      </c>
      <c r="P811" s="8" t="s">
        <v>34</v>
      </c>
      <c r="Q811" s="8" t="s">
        <v>112</v>
      </c>
      <c r="R811" s="8" t="str">
        <f t="shared" si="12"/>
        <v>250940A</v>
      </c>
      <c r="S811" s="8" t="str">
        <f>IFERROR(VLOOKUP(R811,'UNSG Projects'!$C$8:$D$305,2,FALSE),0)</f>
        <v>Tools,Shop,Gar Eq - New</v>
      </c>
      <c r="T811" s="8" t="s">
        <v>111</v>
      </c>
      <c r="U811" s="11">
        <v>6031.23</v>
      </c>
    </row>
    <row r="812" spans="1:21" ht="20.399999999999999" x14ac:dyDescent="0.3">
      <c r="A812" s="19">
        <v>202601</v>
      </c>
      <c r="B812" s="8" t="s">
        <v>7</v>
      </c>
      <c r="C812" s="8" t="s">
        <v>645</v>
      </c>
      <c r="D812" s="8" t="s">
        <v>62</v>
      </c>
      <c r="E812" s="8" t="s">
        <v>62</v>
      </c>
      <c r="F812" s="8" t="s">
        <v>61</v>
      </c>
      <c r="G812" s="8" t="s">
        <v>108</v>
      </c>
      <c r="H812" s="8" t="s">
        <v>659</v>
      </c>
      <c r="I812" s="8" t="s">
        <v>658</v>
      </c>
      <c r="J812" s="8" t="s">
        <v>57</v>
      </c>
      <c r="K812" s="8" t="s">
        <v>56</v>
      </c>
      <c r="L812" s="8" t="s">
        <v>55</v>
      </c>
      <c r="M812" s="18">
        <v>45870</v>
      </c>
      <c r="N812" s="18">
        <v>46023</v>
      </c>
      <c r="O812" s="8" t="s">
        <v>104</v>
      </c>
      <c r="P812" s="8" t="s">
        <v>34</v>
      </c>
      <c r="Q812" s="8" t="s">
        <v>119</v>
      </c>
      <c r="R812" s="8" t="str">
        <f t="shared" si="12"/>
        <v>252940A</v>
      </c>
      <c r="S812" s="8" t="str">
        <f>IFERROR(VLOOKUP(R812,'UNSG Projects'!$C$8:$D$305,2,FALSE),0)</f>
        <v>Tool,Shop,Gar Eq-New (King)</v>
      </c>
      <c r="T812" s="8" t="s">
        <v>118</v>
      </c>
      <c r="U812" s="11">
        <v>16735.54</v>
      </c>
    </row>
    <row r="813" spans="1:21" ht="20.399999999999999" x14ac:dyDescent="0.3">
      <c r="A813" s="19">
        <v>202601</v>
      </c>
      <c r="B813" s="8" t="s">
        <v>7</v>
      </c>
      <c r="C813" s="8" t="s">
        <v>645</v>
      </c>
      <c r="D813" s="8" t="s">
        <v>62</v>
      </c>
      <c r="E813" s="8" t="s">
        <v>62</v>
      </c>
      <c r="F813" s="8" t="s">
        <v>61</v>
      </c>
      <c r="G813" s="8" t="s">
        <v>68</v>
      </c>
      <c r="H813" s="8" t="s">
        <v>659</v>
      </c>
      <c r="I813" s="8" t="s">
        <v>658</v>
      </c>
      <c r="J813" s="8" t="s">
        <v>57</v>
      </c>
      <c r="K813" s="8" t="s">
        <v>56</v>
      </c>
      <c r="L813" s="8" t="s">
        <v>55</v>
      </c>
      <c r="M813" s="18">
        <v>45778</v>
      </c>
      <c r="N813" s="18">
        <v>46023</v>
      </c>
      <c r="O813" s="8" t="s">
        <v>104</v>
      </c>
      <c r="P813" s="8" t="s">
        <v>34</v>
      </c>
      <c r="Q813" s="8" t="s">
        <v>117</v>
      </c>
      <c r="R813" s="8" t="str">
        <f t="shared" si="12"/>
        <v>253940A</v>
      </c>
      <c r="S813" s="8" t="str">
        <f>IFERROR(VLOOKUP(R813,'UNSG Projects'!$C$8:$D$305,2,FALSE),0)</f>
        <v>Tools,Shop,Gar Eq-New (Pres)</v>
      </c>
      <c r="T813" s="8" t="s">
        <v>116</v>
      </c>
      <c r="U813" s="11">
        <v>4139.9799999999996</v>
      </c>
    </row>
    <row r="814" spans="1:21" ht="20.399999999999999" x14ac:dyDescent="0.3">
      <c r="A814" s="19">
        <v>202601</v>
      </c>
      <c r="B814" s="8" t="s">
        <v>7</v>
      </c>
      <c r="C814" s="8" t="s">
        <v>645</v>
      </c>
      <c r="D814" s="8" t="s">
        <v>62</v>
      </c>
      <c r="E814" s="8" t="s">
        <v>62</v>
      </c>
      <c r="F814" s="8" t="s">
        <v>61</v>
      </c>
      <c r="G814" s="8" t="s">
        <v>94</v>
      </c>
      <c r="H814" s="8" t="s">
        <v>659</v>
      </c>
      <c r="I814" s="8" t="s">
        <v>658</v>
      </c>
      <c r="J814" s="8" t="s">
        <v>57</v>
      </c>
      <c r="K814" s="8" t="s">
        <v>56</v>
      </c>
      <c r="L814" s="8" t="s">
        <v>55</v>
      </c>
      <c r="M814" s="18">
        <v>46023</v>
      </c>
      <c r="N814" s="18">
        <v>46023</v>
      </c>
      <c r="O814" s="8" t="s">
        <v>104</v>
      </c>
      <c r="P814" s="8" t="s">
        <v>34</v>
      </c>
      <c r="Q814" s="8" t="s">
        <v>110</v>
      </c>
      <c r="R814" s="8" t="str">
        <f t="shared" si="12"/>
        <v>251940A</v>
      </c>
      <c r="S814" s="8" t="str">
        <f>IFERROR(VLOOKUP(R814,'UNSG Projects'!$C$8:$D$305,2,FALSE),0)</f>
        <v>Tools,Shop,Gar Eq-New(Flag)</v>
      </c>
      <c r="T814" s="8" t="s">
        <v>109</v>
      </c>
      <c r="U814" s="11">
        <v>868.63</v>
      </c>
    </row>
    <row r="815" spans="1:21" ht="20.399999999999999" x14ac:dyDescent="0.3">
      <c r="A815" s="19">
        <v>202601</v>
      </c>
      <c r="B815" s="8" t="s">
        <v>7</v>
      </c>
      <c r="C815" s="8" t="s">
        <v>645</v>
      </c>
      <c r="D815" s="8" t="s">
        <v>62</v>
      </c>
      <c r="E815" s="8" t="s">
        <v>62</v>
      </c>
      <c r="F815" s="8" t="s">
        <v>61</v>
      </c>
      <c r="G815" s="8" t="s">
        <v>94</v>
      </c>
      <c r="H815" s="8" t="s">
        <v>659</v>
      </c>
      <c r="I815" s="8" t="s">
        <v>658</v>
      </c>
      <c r="J815" s="8" t="s">
        <v>57</v>
      </c>
      <c r="K815" s="8" t="s">
        <v>56</v>
      </c>
      <c r="L815" s="8" t="s">
        <v>55</v>
      </c>
      <c r="M815" s="18">
        <v>46023</v>
      </c>
      <c r="N815" s="18">
        <v>46023</v>
      </c>
      <c r="O815" s="8" t="s">
        <v>104</v>
      </c>
      <c r="P815" s="8" t="s">
        <v>34</v>
      </c>
      <c r="Q815" s="8" t="s">
        <v>103</v>
      </c>
      <c r="R815" s="8" t="str">
        <f t="shared" si="12"/>
        <v>257940A</v>
      </c>
      <c r="S815" s="8" t="str">
        <f>IFERROR(VLOOKUP(R815,'UNSG Projects'!$C$8:$D$305,2,FALSE),0)</f>
        <v>Tools,Shop,Gar Eq - New SL</v>
      </c>
      <c r="T815" s="8" t="s">
        <v>102</v>
      </c>
      <c r="U815" s="11">
        <v>1058.3</v>
      </c>
    </row>
    <row r="816" spans="1:21" ht="20.399999999999999" x14ac:dyDescent="0.3">
      <c r="A816" s="19">
        <v>202602</v>
      </c>
      <c r="B816" s="8" t="s">
        <v>7</v>
      </c>
      <c r="C816" s="8" t="s">
        <v>645</v>
      </c>
      <c r="D816" s="8" t="s">
        <v>62</v>
      </c>
      <c r="E816" s="8" t="s">
        <v>62</v>
      </c>
      <c r="F816" s="8" t="s">
        <v>61</v>
      </c>
      <c r="G816" s="8" t="s">
        <v>74</v>
      </c>
      <c r="H816" s="8" t="s">
        <v>659</v>
      </c>
      <c r="I816" s="8" t="s">
        <v>658</v>
      </c>
      <c r="J816" s="8" t="s">
        <v>57</v>
      </c>
      <c r="K816" s="8" t="s">
        <v>56</v>
      </c>
      <c r="L816" s="8" t="s">
        <v>55</v>
      </c>
      <c r="M816" s="18">
        <v>46023</v>
      </c>
      <c r="N816" s="18">
        <v>46054</v>
      </c>
      <c r="O816" s="8" t="s">
        <v>104</v>
      </c>
      <c r="P816" s="8" t="s">
        <v>34</v>
      </c>
      <c r="Q816" s="8" t="s">
        <v>115</v>
      </c>
      <c r="R816" s="8" t="str">
        <f t="shared" si="12"/>
        <v>255940A</v>
      </c>
      <c r="S816" s="8" t="str">
        <f>IFERROR(VLOOKUP(R816,'UNSG Projects'!$C$8:$D$305,2,FALSE),0)</f>
        <v>Tools,Shop,Gar Eq-New(Verde)</v>
      </c>
      <c r="T816" s="8" t="s">
        <v>114</v>
      </c>
      <c r="U816" s="11">
        <v>3954.27</v>
      </c>
    </row>
    <row r="817" spans="1:21" ht="20.399999999999999" x14ac:dyDescent="0.3">
      <c r="A817" s="19">
        <v>202602</v>
      </c>
      <c r="B817" s="8" t="s">
        <v>7</v>
      </c>
      <c r="C817" s="8" t="s">
        <v>645</v>
      </c>
      <c r="D817" s="8" t="s">
        <v>62</v>
      </c>
      <c r="E817" s="8" t="s">
        <v>62</v>
      </c>
      <c r="F817" s="8" t="s">
        <v>61</v>
      </c>
      <c r="G817" s="8" t="s">
        <v>113</v>
      </c>
      <c r="H817" s="8" t="s">
        <v>659</v>
      </c>
      <c r="I817" s="8" t="s">
        <v>658</v>
      </c>
      <c r="J817" s="8" t="s">
        <v>57</v>
      </c>
      <c r="K817" s="8" t="s">
        <v>56</v>
      </c>
      <c r="L817" s="8" t="s">
        <v>55</v>
      </c>
      <c r="M817" s="18">
        <v>46023</v>
      </c>
      <c r="N817" s="18">
        <v>46054</v>
      </c>
      <c r="O817" s="8" t="s">
        <v>104</v>
      </c>
      <c r="P817" s="8" t="s">
        <v>34</v>
      </c>
      <c r="Q817" s="8" t="s">
        <v>110</v>
      </c>
      <c r="R817" s="8" t="str">
        <f t="shared" si="12"/>
        <v>251940A</v>
      </c>
      <c r="S817" s="8" t="str">
        <f>IFERROR(VLOOKUP(R817,'UNSG Projects'!$C$8:$D$305,2,FALSE),0)</f>
        <v>Tools,Shop,Gar Eq-New(Flag)</v>
      </c>
      <c r="T817" s="8" t="s">
        <v>109</v>
      </c>
      <c r="U817" s="11">
        <v>620.77</v>
      </c>
    </row>
    <row r="818" spans="1:21" ht="20.399999999999999" x14ac:dyDescent="0.3">
      <c r="A818" s="19">
        <v>202602</v>
      </c>
      <c r="B818" s="8" t="s">
        <v>7</v>
      </c>
      <c r="C818" s="8" t="s">
        <v>645</v>
      </c>
      <c r="D818" s="8" t="s">
        <v>62</v>
      </c>
      <c r="E818" s="8" t="s">
        <v>62</v>
      </c>
      <c r="F818" s="8" t="s">
        <v>61</v>
      </c>
      <c r="G818" s="8" t="s">
        <v>101</v>
      </c>
      <c r="H818" s="8" t="s">
        <v>659</v>
      </c>
      <c r="I818" s="8" t="s">
        <v>658</v>
      </c>
      <c r="J818" s="8" t="s">
        <v>57</v>
      </c>
      <c r="K818" s="8" t="s">
        <v>56</v>
      </c>
      <c r="L818" s="8" t="s">
        <v>55</v>
      </c>
      <c r="M818" s="18">
        <v>46023</v>
      </c>
      <c r="N818" s="18">
        <v>46054</v>
      </c>
      <c r="O818" s="8" t="s">
        <v>104</v>
      </c>
      <c r="P818" s="8" t="s">
        <v>34</v>
      </c>
      <c r="Q818" s="8" t="s">
        <v>112</v>
      </c>
      <c r="R818" s="8" t="str">
        <f t="shared" si="12"/>
        <v>250940A</v>
      </c>
      <c r="S818" s="8" t="str">
        <f>IFERROR(VLOOKUP(R818,'UNSG Projects'!$C$8:$D$305,2,FALSE),0)</f>
        <v>Tools,Shop,Gar Eq - New</v>
      </c>
      <c r="T818" s="8" t="s">
        <v>111</v>
      </c>
      <c r="U818" s="11">
        <v>2038.35</v>
      </c>
    </row>
    <row r="819" spans="1:21" ht="20.399999999999999" x14ac:dyDescent="0.3">
      <c r="A819" s="19">
        <v>202602</v>
      </c>
      <c r="B819" s="8" t="s">
        <v>7</v>
      </c>
      <c r="C819" s="8" t="s">
        <v>645</v>
      </c>
      <c r="D819" s="8" t="s">
        <v>62</v>
      </c>
      <c r="E819" s="8" t="s">
        <v>62</v>
      </c>
      <c r="F819" s="8" t="s">
        <v>61</v>
      </c>
      <c r="G819" s="8" t="s">
        <v>68</v>
      </c>
      <c r="H819" s="8" t="s">
        <v>659</v>
      </c>
      <c r="I819" s="8" t="s">
        <v>658</v>
      </c>
      <c r="J819" s="8" t="s">
        <v>57</v>
      </c>
      <c r="K819" s="8" t="s">
        <v>56</v>
      </c>
      <c r="L819" s="8" t="s">
        <v>55</v>
      </c>
      <c r="M819" s="18">
        <v>46054</v>
      </c>
      <c r="N819" s="18">
        <v>46054</v>
      </c>
      <c r="O819" s="8" t="s">
        <v>104</v>
      </c>
      <c r="P819" s="8" t="s">
        <v>34</v>
      </c>
      <c r="Q819" s="8" t="s">
        <v>117</v>
      </c>
      <c r="R819" s="8" t="str">
        <f t="shared" si="12"/>
        <v>253940A</v>
      </c>
      <c r="S819" s="8" t="str">
        <f>IFERROR(VLOOKUP(R819,'UNSG Projects'!$C$8:$D$305,2,FALSE),0)</f>
        <v>Tools,Shop,Gar Eq-New (Pres)</v>
      </c>
      <c r="T819" s="8" t="s">
        <v>116</v>
      </c>
      <c r="U819" s="11">
        <v>3111.45</v>
      </c>
    </row>
    <row r="820" spans="1:21" ht="20.399999999999999" x14ac:dyDescent="0.3">
      <c r="A820" s="19">
        <v>202602</v>
      </c>
      <c r="B820" s="8" t="s">
        <v>7</v>
      </c>
      <c r="C820" s="8" t="s">
        <v>645</v>
      </c>
      <c r="D820" s="8" t="s">
        <v>62</v>
      </c>
      <c r="E820" s="8" t="s">
        <v>62</v>
      </c>
      <c r="F820" s="8" t="s">
        <v>61</v>
      </c>
      <c r="G820" s="8" t="s">
        <v>107</v>
      </c>
      <c r="H820" s="8" t="s">
        <v>659</v>
      </c>
      <c r="I820" s="8" t="s">
        <v>658</v>
      </c>
      <c r="J820" s="8" t="s">
        <v>57</v>
      </c>
      <c r="K820" s="8" t="s">
        <v>56</v>
      </c>
      <c r="L820" s="8" t="s">
        <v>55</v>
      </c>
      <c r="M820" s="18">
        <v>46054</v>
      </c>
      <c r="N820" s="18">
        <v>46054</v>
      </c>
      <c r="O820" s="8" t="s">
        <v>104</v>
      </c>
      <c r="P820" s="8" t="s">
        <v>34</v>
      </c>
      <c r="Q820" s="8" t="s">
        <v>661</v>
      </c>
      <c r="R820" s="8" t="str">
        <f t="shared" si="12"/>
        <v>256940A</v>
      </c>
      <c r="S820" s="8" t="str">
        <f>IFERROR(VLOOKUP(R820,'UNSG Projects'!$C$8:$D$305,2,FALSE),0)</f>
        <v>Tools,Shop,Gar Eq-New (Nog)</v>
      </c>
      <c r="T820" s="8" t="s">
        <v>660</v>
      </c>
      <c r="U820" s="11">
        <v>12719.85</v>
      </c>
    </row>
    <row r="821" spans="1:21" ht="20.399999999999999" x14ac:dyDescent="0.3">
      <c r="A821" s="19">
        <v>202602</v>
      </c>
      <c r="B821" s="8" t="s">
        <v>7</v>
      </c>
      <c r="C821" s="8" t="s">
        <v>645</v>
      </c>
      <c r="D821" s="8" t="s">
        <v>62</v>
      </c>
      <c r="E821" s="8" t="s">
        <v>62</v>
      </c>
      <c r="F821" s="8" t="s">
        <v>61</v>
      </c>
      <c r="G821" s="8" t="s">
        <v>94</v>
      </c>
      <c r="H821" s="8" t="s">
        <v>659</v>
      </c>
      <c r="I821" s="8" t="s">
        <v>658</v>
      </c>
      <c r="J821" s="8" t="s">
        <v>57</v>
      </c>
      <c r="K821" s="8" t="s">
        <v>56</v>
      </c>
      <c r="L821" s="8" t="s">
        <v>55</v>
      </c>
      <c r="M821" s="18">
        <v>46023</v>
      </c>
      <c r="N821" s="18">
        <v>46054</v>
      </c>
      <c r="O821" s="8" t="s">
        <v>104</v>
      </c>
      <c r="P821" s="8" t="s">
        <v>34</v>
      </c>
      <c r="Q821" s="8" t="s">
        <v>110</v>
      </c>
      <c r="R821" s="8" t="str">
        <f t="shared" si="12"/>
        <v>251940A</v>
      </c>
      <c r="S821" s="8" t="str">
        <f>IFERROR(VLOOKUP(R821,'UNSG Projects'!$C$8:$D$305,2,FALSE),0)</f>
        <v>Tools,Shop,Gar Eq-New(Flag)</v>
      </c>
      <c r="T821" s="8" t="s">
        <v>109</v>
      </c>
      <c r="U821" s="11">
        <v>4154.3500000000004</v>
      </c>
    </row>
    <row r="822" spans="1:21" ht="20.399999999999999" x14ac:dyDescent="0.3">
      <c r="A822" s="19">
        <v>202602</v>
      </c>
      <c r="B822" s="8" t="s">
        <v>7</v>
      </c>
      <c r="C822" s="8" t="s">
        <v>645</v>
      </c>
      <c r="D822" s="8" t="s">
        <v>62</v>
      </c>
      <c r="E822" s="8" t="s">
        <v>62</v>
      </c>
      <c r="F822" s="8" t="s">
        <v>61</v>
      </c>
      <c r="G822" s="8" t="s">
        <v>94</v>
      </c>
      <c r="H822" s="8" t="s">
        <v>659</v>
      </c>
      <c r="I822" s="8" t="s">
        <v>658</v>
      </c>
      <c r="J822" s="8" t="s">
        <v>57</v>
      </c>
      <c r="K822" s="8" t="s">
        <v>56</v>
      </c>
      <c r="L822" s="8" t="s">
        <v>55</v>
      </c>
      <c r="M822" s="18">
        <v>46054</v>
      </c>
      <c r="N822" s="18">
        <v>46054</v>
      </c>
      <c r="O822" s="8" t="s">
        <v>104</v>
      </c>
      <c r="P822" s="8" t="s">
        <v>34</v>
      </c>
      <c r="Q822" s="8" t="s">
        <v>103</v>
      </c>
      <c r="R822" s="8" t="str">
        <f t="shared" si="12"/>
        <v>257940A</v>
      </c>
      <c r="S822" s="8" t="str">
        <f>IFERROR(VLOOKUP(R822,'UNSG Projects'!$C$8:$D$305,2,FALSE),0)</f>
        <v>Tools,Shop,Gar Eq - New SL</v>
      </c>
      <c r="T822" s="8" t="s">
        <v>102</v>
      </c>
      <c r="U822" s="11">
        <v>1669.61</v>
      </c>
    </row>
    <row r="823" spans="1:21" ht="20.399999999999999" x14ac:dyDescent="0.3">
      <c r="A823" s="19">
        <v>202603</v>
      </c>
      <c r="B823" s="8" t="s">
        <v>7</v>
      </c>
      <c r="C823" s="8" t="s">
        <v>645</v>
      </c>
      <c r="D823" s="8" t="s">
        <v>62</v>
      </c>
      <c r="E823" s="8" t="s">
        <v>62</v>
      </c>
      <c r="F823" s="8" t="s">
        <v>61</v>
      </c>
      <c r="G823" s="8" t="s">
        <v>74</v>
      </c>
      <c r="H823" s="8" t="s">
        <v>659</v>
      </c>
      <c r="I823" s="8" t="s">
        <v>658</v>
      </c>
      <c r="J823" s="8" t="s">
        <v>57</v>
      </c>
      <c r="K823" s="8" t="s">
        <v>56</v>
      </c>
      <c r="L823" s="8" t="s">
        <v>55</v>
      </c>
      <c r="M823" s="18">
        <v>46082</v>
      </c>
      <c r="N823" s="18">
        <v>46082</v>
      </c>
      <c r="O823" s="8" t="s">
        <v>104</v>
      </c>
      <c r="P823" s="8" t="s">
        <v>34</v>
      </c>
      <c r="Q823" s="8" t="s">
        <v>115</v>
      </c>
      <c r="R823" s="8" t="str">
        <f t="shared" si="12"/>
        <v>255940A</v>
      </c>
      <c r="S823" s="8" t="str">
        <f>IFERROR(VLOOKUP(R823,'UNSG Projects'!$C$8:$D$305,2,FALSE),0)</f>
        <v>Tools,Shop,Gar Eq-New(Verde)</v>
      </c>
      <c r="T823" s="8" t="s">
        <v>114</v>
      </c>
      <c r="U823" s="11">
        <v>4874.95</v>
      </c>
    </row>
    <row r="824" spans="1:21" ht="20.399999999999999" x14ac:dyDescent="0.3">
      <c r="A824" s="19">
        <v>202603</v>
      </c>
      <c r="B824" s="8" t="s">
        <v>7</v>
      </c>
      <c r="C824" s="8" t="s">
        <v>645</v>
      </c>
      <c r="D824" s="8" t="s">
        <v>62</v>
      </c>
      <c r="E824" s="8" t="s">
        <v>62</v>
      </c>
      <c r="F824" s="8" t="s">
        <v>61</v>
      </c>
      <c r="G824" s="8" t="s">
        <v>101</v>
      </c>
      <c r="H824" s="8" t="s">
        <v>659</v>
      </c>
      <c r="I824" s="8" t="s">
        <v>658</v>
      </c>
      <c r="J824" s="8" t="s">
        <v>57</v>
      </c>
      <c r="K824" s="8" t="s">
        <v>56</v>
      </c>
      <c r="L824" s="8" t="s">
        <v>55</v>
      </c>
      <c r="M824" s="18">
        <v>46082</v>
      </c>
      <c r="N824" s="18">
        <v>46082</v>
      </c>
      <c r="O824" s="8" t="s">
        <v>104</v>
      </c>
      <c r="P824" s="8" t="s">
        <v>34</v>
      </c>
      <c r="Q824" s="8" t="s">
        <v>112</v>
      </c>
      <c r="R824" s="8" t="str">
        <f t="shared" si="12"/>
        <v>250940A</v>
      </c>
      <c r="S824" s="8" t="str">
        <f>IFERROR(VLOOKUP(R824,'UNSG Projects'!$C$8:$D$305,2,FALSE),0)</f>
        <v>Tools,Shop,Gar Eq - New</v>
      </c>
      <c r="T824" s="8" t="s">
        <v>111</v>
      </c>
      <c r="U824" s="11">
        <v>8953.9500000000007</v>
      </c>
    </row>
    <row r="825" spans="1:21" ht="20.399999999999999" x14ac:dyDescent="0.3">
      <c r="A825" s="19">
        <v>202603</v>
      </c>
      <c r="B825" s="8" t="s">
        <v>7</v>
      </c>
      <c r="C825" s="8" t="s">
        <v>645</v>
      </c>
      <c r="D825" s="8" t="s">
        <v>62</v>
      </c>
      <c r="E825" s="8" t="s">
        <v>62</v>
      </c>
      <c r="F825" s="8" t="s">
        <v>61</v>
      </c>
      <c r="G825" s="8" t="s">
        <v>68</v>
      </c>
      <c r="H825" s="8" t="s">
        <v>659</v>
      </c>
      <c r="I825" s="8" t="s">
        <v>658</v>
      </c>
      <c r="J825" s="8" t="s">
        <v>57</v>
      </c>
      <c r="K825" s="8" t="s">
        <v>56</v>
      </c>
      <c r="L825" s="8" t="s">
        <v>55</v>
      </c>
      <c r="M825" s="18">
        <v>46082</v>
      </c>
      <c r="N825" s="18">
        <v>46082</v>
      </c>
      <c r="O825" s="8" t="s">
        <v>104</v>
      </c>
      <c r="P825" s="8" t="s">
        <v>34</v>
      </c>
      <c r="Q825" s="8" t="s">
        <v>117</v>
      </c>
      <c r="R825" s="8" t="str">
        <f t="shared" si="12"/>
        <v>253940A</v>
      </c>
      <c r="S825" s="8" t="str">
        <f>IFERROR(VLOOKUP(R825,'UNSG Projects'!$C$8:$D$305,2,FALSE),0)</f>
        <v>Tools,Shop,Gar Eq-New (Pres)</v>
      </c>
      <c r="T825" s="8" t="s">
        <v>116</v>
      </c>
      <c r="U825" s="11">
        <v>632.03</v>
      </c>
    </row>
    <row r="826" spans="1:21" ht="20.399999999999999" x14ac:dyDescent="0.3">
      <c r="A826" s="19">
        <v>202603</v>
      </c>
      <c r="B826" s="8" t="s">
        <v>7</v>
      </c>
      <c r="C826" s="8" t="s">
        <v>645</v>
      </c>
      <c r="D826" s="8" t="s">
        <v>62</v>
      </c>
      <c r="E826" s="8" t="s">
        <v>62</v>
      </c>
      <c r="F826" s="8" t="s">
        <v>61</v>
      </c>
      <c r="G826" s="8" t="s">
        <v>107</v>
      </c>
      <c r="H826" s="8" t="s">
        <v>659</v>
      </c>
      <c r="I826" s="8" t="s">
        <v>658</v>
      </c>
      <c r="J826" s="8" t="s">
        <v>57</v>
      </c>
      <c r="K826" s="8" t="s">
        <v>56</v>
      </c>
      <c r="L826" s="8" t="s">
        <v>55</v>
      </c>
      <c r="M826" s="18">
        <v>46082</v>
      </c>
      <c r="N826" s="18">
        <v>46082</v>
      </c>
      <c r="O826" s="8" t="s">
        <v>104</v>
      </c>
      <c r="P826" s="8" t="s">
        <v>34</v>
      </c>
      <c r="Q826" s="8" t="s">
        <v>661</v>
      </c>
      <c r="R826" s="8" t="str">
        <f t="shared" si="12"/>
        <v>256940A</v>
      </c>
      <c r="S826" s="8" t="str">
        <f>IFERROR(VLOOKUP(R826,'UNSG Projects'!$C$8:$D$305,2,FALSE),0)</f>
        <v>Tools,Shop,Gar Eq-New (Nog)</v>
      </c>
      <c r="T826" s="8" t="s">
        <v>660</v>
      </c>
      <c r="U826" s="11">
        <v>632.03</v>
      </c>
    </row>
    <row r="827" spans="1:21" ht="20.399999999999999" x14ac:dyDescent="0.3">
      <c r="A827" s="19">
        <v>202603</v>
      </c>
      <c r="B827" s="8" t="s">
        <v>7</v>
      </c>
      <c r="C827" s="8" t="s">
        <v>645</v>
      </c>
      <c r="D827" s="8" t="s">
        <v>62</v>
      </c>
      <c r="E827" s="8" t="s">
        <v>62</v>
      </c>
      <c r="F827" s="8" t="s">
        <v>61</v>
      </c>
      <c r="G827" s="8" t="s">
        <v>94</v>
      </c>
      <c r="H827" s="8" t="s">
        <v>659</v>
      </c>
      <c r="I827" s="8" t="s">
        <v>658</v>
      </c>
      <c r="J827" s="8" t="s">
        <v>57</v>
      </c>
      <c r="K827" s="8" t="s">
        <v>56</v>
      </c>
      <c r="L827" s="8" t="s">
        <v>55</v>
      </c>
      <c r="M827" s="18">
        <v>46054</v>
      </c>
      <c r="N827" s="18">
        <v>46082</v>
      </c>
      <c r="O827" s="8" t="s">
        <v>104</v>
      </c>
      <c r="P827" s="8" t="s">
        <v>34</v>
      </c>
      <c r="Q827" s="8" t="s">
        <v>103</v>
      </c>
      <c r="R827" s="8" t="str">
        <f t="shared" si="12"/>
        <v>257940A</v>
      </c>
      <c r="S827" s="8" t="str">
        <f>IFERROR(VLOOKUP(R827,'UNSG Projects'!$C$8:$D$305,2,FALSE),0)</f>
        <v>Tools,Shop,Gar Eq - New SL</v>
      </c>
      <c r="T827" s="8" t="s">
        <v>102</v>
      </c>
      <c r="U827" s="11">
        <v>1385.71</v>
      </c>
    </row>
    <row r="828" spans="1:21" ht="30.6" x14ac:dyDescent="0.3">
      <c r="A828" s="19">
        <v>202508</v>
      </c>
      <c r="B828" s="8" t="s">
        <v>7</v>
      </c>
      <c r="C828" s="8" t="s">
        <v>645</v>
      </c>
      <c r="D828" s="8" t="s">
        <v>62</v>
      </c>
      <c r="E828" s="8" t="s">
        <v>62</v>
      </c>
      <c r="F828" s="8" t="s">
        <v>61</v>
      </c>
      <c r="G828" s="8" t="s">
        <v>101</v>
      </c>
      <c r="H828" s="8" t="s">
        <v>655</v>
      </c>
      <c r="I828" s="8" t="s">
        <v>654</v>
      </c>
      <c r="J828" s="8" t="s">
        <v>57</v>
      </c>
      <c r="K828" s="8" t="s">
        <v>56</v>
      </c>
      <c r="L828" s="8" t="s">
        <v>55</v>
      </c>
      <c r="M828" s="18">
        <v>45778</v>
      </c>
      <c r="N828" s="18">
        <v>45800</v>
      </c>
      <c r="O828" s="8" t="s">
        <v>92</v>
      </c>
      <c r="P828" s="8" t="s">
        <v>36</v>
      </c>
      <c r="Q828" s="8" t="s">
        <v>100</v>
      </c>
      <c r="R828" s="8" t="str">
        <f t="shared" si="12"/>
        <v>250960A</v>
      </c>
      <c r="S828" s="8" t="str">
        <f>IFERROR(VLOOKUP(R828,'UNSG Projects'!$C$8:$D$305,2,FALSE),0)</f>
        <v>Power Op Eq - New</v>
      </c>
      <c r="T828" s="8" t="s">
        <v>99</v>
      </c>
      <c r="U828" s="11">
        <v>147034.35</v>
      </c>
    </row>
    <row r="829" spans="1:21" ht="30.6" x14ac:dyDescent="0.3">
      <c r="A829" s="19">
        <v>202508</v>
      </c>
      <c r="B829" s="8" t="s">
        <v>7</v>
      </c>
      <c r="C829" s="8" t="s">
        <v>645</v>
      </c>
      <c r="D829" s="8" t="s">
        <v>62</v>
      </c>
      <c r="E829" s="8" t="s">
        <v>62</v>
      </c>
      <c r="F829" s="8" t="s">
        <v>61</v>
      </c>
      <c r="G829" s="8" t="s">
        <v>101</v>
      </c>
      <c r="H829" s="8" t="s">
        <v>657</v>
      </c>
      <c r="I829" s="8" t="s">
        <v>656</v>
      </c>
      <c r="J829" s="8" t="s">
        <v>57</v>
      </c>
      <c r="K829" s="8" t="s">
        <v>56</v>
      </c>
      <c r="L829" s="8" t="s">
        <v>55</v>
      </c>
      <c r="M829" s="18">
        <v>45778</v>
      </c>
      <c r="N829" s="18">
        <v>45800</v>
      </c>
      <c r="O829" s="8" t="s">
        <v>92</v>
      </c>
      <c r="P829" s="8" t="s">
        <v>36</v>
      </c>
      <c r="Q829" s="8" t="s">
        <v>100</v>
      </c>
      <c r="R829" s="8" t="str">
        <f t="shared" si="12"/>
        <v>250960A</v>
      </c>
      <c r="S829" s="8" t="str">
        <f>IFERROR(VLOOKUP(R829,'UNSG Projects'!$C$8:$D$305,2,FALSE),0)</f>
        <v>Power Op Eq - New</v>
      </c>
      <c r="T829" s="8" t="s">
        <v>99</v>
      </c>
      <c r="U829" s="11">
        <v>16000.5</v>
      </c>
    </row>
    <row r="830" spans="1:21" ht="30.6" x14ac:dyDescent="0.3">
      <c r="A830" s="19">
        <v>202508</v>
      </c>
      <c r="B830" s="8" t="s">
        <v>7</v>
      </c>
      <c r="C830" s="8" t="s">
        <v>645</v>
      </c>
      <c r="D830" s="8" t="s">
        <v>62</v>
      </c>
      <c r="E830" s="8" t="s">
        <v>62</v>
      </c>
      <c r="F830" s="8" t="s">
        <v>61</v>
      </c>
      <c r="G830" s="8" t="s">
        <v>68</v>
      </c>
      <c r="H830" s="8" t="s">
        <v>655</v>
      </c>
      <c r="I830" s="8" t="s">
        <v>654</v>
      </c>
      <c r="J830" s="8" t="s">
        <v>57</v>
      </c>
      <c r="K830" s="8" t="s">
        <v>56</v>
      </c>
      <c r="L830" s="8" t="s">
        <v>55</v>
      </c>
      <c r="M830" s="18">
        <v>45778</v>
      </c>
      <c r="N830" s="18">
        <v>45783</v>
      </c>
      <c r="O830" s="8" t="s">
        <v>92</v>
      </c>
      <c r="P830" s="8" t="s">
        <v>36</v>
      </c>
      <c r="Q830" s="8" t="s">
        <v>96</v>
      </c>
      <c r="R830" s="8" t="str">
        <f t="shared" si="12"/>
        <v>250960A</v>
      </c>
      <c r="S830" s="8" t="str">
        <f>IFERROR(VLOOKUP(R830,'UNSG Projects'!$C$8:$D$305,2,FALSE),0)</f>
        <v>Power Op Eq - New</v>
      </c>
      <c r="T830" s="8" t="s">
        <v>95</v>
      </c>
      <c r="U830" s="11">
        <v>145268.53</v>
      </c>
    </row>
    <row r="831" spans="1:21" ht="30.6" x14ac:dyDescent="0.3">
      <c r="A831" s="19">
        <v>202508</v>
      </c>
      <c r="B831" s="8" t="s">
        <v>7</v>
      </c>
      <c r="C831" s="8" t="s">
        <v>645</v>
      </c>
      <c r="D831" s="8" t="s">
        <v>62</v>
      </c>
      <c r="E831" s="8" t="s">
        <v>62</v>
      </c>
      <c r="F831" s="8" t="s">
        <v>61</v>
      </c>
      <c r="G831" s="8" t="s">
        <v>68</v>
      </c>
      <c r="H831" s="8" t="s">
        <v>653</v>
      </c>
      <c r="I831" s="8" t="s">
        <v>652</v>
      </c>
      <c r="J831" s="8" t="s">
        <v>57</v>
      </c>
      <c r="K831" s="8" t="s">
        <v>56</v>
      </c>
      <c r="L831" s="8" t="s">
        <v>55</v>
      </c>
      <c r="M831" s="18">
        <v>45778</v>
      </c>
      <c r="N831" s="18">
        <v>45783</v>
      </c>
      <c r="O831" s="8" t="s">
        <v>92</v>
      </c>
      <c r="P831" s="8" t="s">
        <v>36</v>
      </c>
      <c r="Q831" s="8" t="s">
        <v>98</v>
      </c>
      <c r="R831" s="8" t="str">
        <f t="shared" si="12"/>
        <v>250960A</v>
      </c>
      <c r="S831" s="8" t="str">
        <f>IFERROR(VLOOKUP(R831,'UNSG Projects'!$C$8:$D$305,2,FALSE),0)</f>
        <v>Power Op Eq - New</v>
      </c>
      <c r="T831" s="8" t="s">
        <v>97</v>
      </c>
      <c r="U831" s="11">
        <v>139887.17000000001</v>
      </c>
    </row>
    <row r="832" spans="1:21" ht="30.6" x14ac:dyDescent="0.3">
      <c r="A832" s="19">
        <v>202508</v>
      </c>
      <c r="B832" s="8" t="s">
        <v>7</v>
      </c>
      <c r="C832" s="8" t="s">
        <v>645</v>
      </c>
      <c r="D832" s="8" t="s">
        <v>62</v>
      </c>
      <c r="E832" s="8" t="s">
        <v>62</v>
      </c>
      <c r="F832" s="8" t="s">
        <v>61</v>
      </c>
      <c r="G832" s="8" t="s">
        <v>94</v>
      </c>
      <c r="H832" s="8" t="s">
        <v>651</v>
      </c>
      <c r="I832" s="8" t="s">
        <v>650</v>
      </c>
      <c r="J832" s="8" t="s">
        <v>93</v>
      </c>
      <c r="K832" s="8" t="s">
        <v>56</v>
      </c>
      <c r="L832" s="8" t="s">
        <v>55</v>
      </c>
      <c r="M832" s="18">
        <v>45778</v>
      </c>
      <c r="N832" s="18">
        <v>45783</v>
      </c>
      <c r="O832" s="8" t="s">
        <v>92</v>
      </c>
      <c r="P832" s="8" t="s">
        <v>36</v>
      </c>
      <c r="Q832" s="8" t="s">
        <v>91</v>
      </c>
      <c r="R832" s="8" t="str">
        <f t="shared" si="12"/>
        <v>250960A</v>
      </c>
      <c r="S832" s="8" t="str">
        <f>IFERROR(VLOOKUP(R832,'UNSG Projects'!$C$8:$D$305,2,FALSE),0)</f>
        <v>Power Op Eq - New</v>
      </c>
      <c r="T832" s="8" t="s">
        <v>90</v>
      </c>
      <c r="U832" s="11">
        <v>-932.46</v>
      </c>
    </row>
    <row r="833" spans="1:21" ht="30.6" x14ac:dyDescent="0.3">
      <c r="A833" s="19">
        <v>202507</v>
      </c>
      <c r="B833" s="8" t="s">
        <v>7</v>
      </c>
      <c r="C833" s="8" t="s">
        <v>645</v>
      </c>
      <c r="D833" s="8" t="s">
        <v>62</v>
      </c>
      <c r="E833" s="8" t="s">
        <v>62</v>
      </c>
      <c r="F833" s="8" t="s">
        <v>61</v>
      </c>
      <c r="G833" s="8" t="s">
        <v>74</v>
      </c>
      <c r="H833" s="8" t="s">
        <v>647</v>
      </c>
      <c r="I833" s="8" t="s">
        <v>646</v>
      </c>
      <c r="J833" s="8" t="s">
        <v>57</v>
      </c>
      <c r="K833" s="8" t="s">
        <v>56</v>
      </c>
      <c r="L833" s="8" t="s">
        <v>55</v>
      </c>
      <c r="M833" s="18">
        <v>45778</v>
      </c>
      <c r="N833" s="18">
        <v>45730</v>
      </c>
      <c r="O833" s="8" t="s">
        <v>67</v>
      </c>
      <c r="P833" s="8" t="s">
        <v>37</v>
      </c>
      <c r="Q833" s="8" t="s">
        <v>89</v>
      </c>
      <c r="R833" s="8" t="str">
        <f t="shared" si="12"/>
        <v>255970A</v>
      </c>
      <c r="S833" s="8" t="str">
        <f>IFERROR(VLOOKUP(R833,'UNSG Projects'!$C$8:$D$305,2,FALSE),0)</f>
        <v>Comm Equip - New (Verde)</v>
      </c>
      <c r="T833" s="8" t="s">
        <v>88</v>
      </c>
      <c r="U833" s="11">
        <v>6792.92</v>
      </c>
    </row>
    <row r="834" spans="1:21" ht="30.6" x14ac:dyDescent="0.3">
      <c r="A834" s="19">
        <v>202507</v>
      </c>
      <c r="B834" s="8" t="s">
        <v>7</v>
      </c>
      <c r="C834" s="8" t="s">
        <v>645</v>
      </c>
      <c r="D834" s="8" t="s">
        <v>62</v>
      </c>
      <c r="E834" s="8" t="s">
        <v>62</v>
      </c>
      <c r="F834" s="8" t="s">
        <v>61</v>
      </c>
      <c r="G834" s="8" t="s">
        <v>74</v>
      </c>
      <c r="H834" s="8" t="s">
        <v>647</v>
      </c>
      <c r="I834" s="8" t="s">
        <v>646</v>
      </c>
      <c r="J834" s="8" t="s">
        <v>57</v>
      </c>
      <c r="K834" s="8" t="s">
        <v>56</v>
      </c>
      <c r="L834" s="8" t="s">
        <v>55</v>
      </c>
      <c r="M834" s="18">
        <v>45778</v>
      </c>
      <c r="N834" s="18">
        <v>45730</v>
      </c>
      <c r="O834" s="8" t="s">
        <v>67</v>
      </c>
      <c r="P834" s="8" t="s">
        <v>37</v>
      </c>
      <c r="Q834" s="8" t="s">
        <v>87</v>
      </c>
      <c r="R834" s="8" t="str">
        <f t="shared" si="12"/>
        <v>255970A</v>
      </c>
      <c r="S834" s="8" t="str">
        <f>IFERROR(VLOOKUP(R834,'UNSG Projects'!$C$8:$D$305,2,FALSE),0)</f>
        <v>Comm Equip - New (Verde)</v>
      </c>
      <c r="T834" s="8" t="s">
        <v>86</v>
      </c>
      <c r="U834" s="11">
        <v>6847.59</v>
      </c>
    </row>
    <row r="835" spans="1:21" ht="30.6" x14ac:dyDescent="0.3">
      <c r="A835" s="19">
        <v>202507</v>
      </c>
      <c r="B835" s="8" t="s">
        <v>7</v>
      </c>
      <c r="C835" s="8" t="s">
        <v>645</v>
      </c>
      <c r="D835" s="8" t="s">
        <v>62</v>
      </c>
      <c r="E835" s="8" t="s">
        <v>62</v>
      </c>
      <c r="F835" s="8" t="s">
        <v>61</v>
      </c>
      <c r="G835" s="8" t="s">
        <v>74</v>
      </c>
      <c r="H835" s="8" t="s">
        <v>647</v>
      </c>
      <c r="I835" s="8" t="s">
        <v>646</v>
      </c>
      <c r="J835" s="8" t="s">
        <v>57</v>
      </c>
      <c r="K835" s="8" t="s">
        <v>56</v>
      </c>
      <c r="L835" s="8" t="s">
        <v>55</v>
      </c>
      <c r="M835" s="18">
        <v>45778</v>
      </c>
      <c r="N835" s="18">
        <v>45730</v>
      </c>
      <c r="O835" s="8" t="s">
        <v>67</v>
      </c>
      <c r="P835" s="8" t="s">
        <v>37</v>
      </c>
      <c r="Q835" s="8" t="s">
        <v>85</v>
      </c>
      <c r="R835" s="8" t="str">
        <f t="shared" si="12"/>
        <v>255970A</v>
      </c>
      <c r="S835" s="8" t="str">
        <f>IFERROR(VLOOKUP(R835,'UNSG Projects'!$C$8:$D$305,2,FALSE),0)</f>
        <v>Comm Equip - New (Verde)</v>
      </c>
      <c r="T835" s="8" t="s">
        <v>84</v>
      </c>
      <c r="U835" s="11">
        <v>4132.13</v>
      </c>
    </row>
    <row r="836" spans="1:21" ht="30.6" x14ac:dyDescent="0.3">
      <c r="A836" s="19">
        <v>202507</v>
      </c>
      <c r="B836" s="8" t="s">
        <v>7</v>
      </c>
      <c r="C836" s="8" t="s">
        <v>645</v>
      </c>
      <c r="D836" s="8" t="s">
        <v>62</v>
      </c>
      <c r="E836" s="8" t="s">
        <v>62</v>
      </c>
      <c r="F836" s="8" t="s">
        <v>61</v>
      </c>
      <c r="G836" s="8" t="s">
        <v>74</v>
      </c>
      <c r="H836" s="8" t="s">
        <v>647</v>
      </c>
      <c r="I836" s="8" t="s">
        <v>646</v>
      </c>
      <c r="J836" s="8" t="s">
        <v>57</v>
      </c>
      <c r="K836" s="8" t="s">
        <v>56</v>
      </c>
      <c r="L836" s="8" t="s">
        <v>55</v>
      </c>
      <c r="M836" s="18">
        <v>45778</v>
      </c>
      <c r="N836" s="18">
        <v>45730</v>
      </c>
      <c r="O836" s="8" t="s">
        <v>67</v>
      </c>
      <c r="P836" s="8" t="s">
        <v>37</v>
      </c>
      <c r="Q836" s="8" t="s">
        <v>83</v>
      </c>
      <c r="R836" s="8" t="str">
        <f t="shared" si="12"/>
        <v>255970A</v>
      </c>
      <c r="S836" s="8" t="str">
        <f>IFERROR(VLOOKUP(R836,'UNSG Projects'!$C$8:$D$305,2,FALSE),0)</f>
        <v>Comm Equip - New (Verde)</v>
      </c>
      <c r="T836" s="8" t="s">
        <v>79</v>
      </c>
      <c r="U836" s="11">
        <v>6008.62</v>
      </c>
    </row>
    <row r="837" spans="1:21" ht="30.6" x14ac:dyDescent="0.3">
      <c r="A837" s="19">
        <v>202507</v>
      </c>
      <c r="B837" s="8" t="s">
        <v>7</v>
      </c>
      <c r="C837" s="8" t="s">
        <v>645</v>
      </c>
      <c r="D837" s="8" t="s">
        <v>62</v>
      </c>
      <c r="E837" s="8" t="s">
        <v>62</v>
      </c>
      <c r="F837" s="8" t="s">
        <v>61</v>
      </c>
      <c r="G837" s="8" t="s">
        <v>74</v>
      </c>
      <c r="H837" s="8" t="s">
        <v>647</v>
      </c>
      <c r="I837" s="8" t="s">
        <v>646</v>
      </c>
      <c r="J837" s="8" t="s">
        <v>57</v>
      </c>
      <c r="K837" s="8" t="s">
        <v>56</v>
      </c>
      <c r="L837" s="8" t="s">
        <v>55</v>
      </c>
      <c r="M837" s="18">
        <v>45778</v>
      </c>
      <c r="N837" s="18">
        <v>45730</v>
      </c>
      <c r="O837" s="8" t="s">
        <v>67</v>
      </c>
      <c r="P837" s="8" t="s">
        <v>37</v>
      </c>
      <c r="Q837" s="8" t="s">
        <v>82</v>
      </c>
      <c r="R837" s="8" t="str">
        <f t="shared" si="12"/>
        <v>255970A</v>
      </c>
      <c r="S837" s="8" t="str">
        <f>IFERROR(VLOOKUP(R837,'UNSG Projects'!$C$8:$D$305,2,FALSE),0)</f>
        <v>Comm Equip - New (Verde)</v>
      </c>
      <c r="T837" s="8" t="s">
        <v>79</v>
      </c>
      <c r="U837" s="11">
        <v>6008.62</v>
      </c>
    </row>
    <row r="838" spans="1:21" ht="30.6" x14ac:dyDescent="0.3">
      <c r="A838" s="19">
        <v>202507</v>
      </c>
      <c r="B838" s="8" t="s">
        <v>7</v>
      </c>
      <c r="C838" s="8" t="s">
        <v>645</v>
      </c>
      <c r="D838" s="8" t="s">
        <v>62</v>
      </c>
      <c r="E838" s="8" t="s">
        <v>62</v>
      </c>
      <c r="F838" s="8" t="s">
        <v>61</v>
      </c>
      <c r="G838" s="8" t="s">
        <v>74</v>
      </c>
      <c r="H838" s="8" t="s">
        <v>647</v>
      </c>
      <c r="I838" s="8" t="s">
        <v>646</v>
      </c>
      <c r="J838" s="8" t="s">
        <v>57</v>
      </c>
      <c r="K838" s="8" t="s">
        <v>56</v>
      </c>
      <c r="L838" s="8" t="s">
        <v>55</v>
      </c>
      <c r="M838" s="18">
        <v>45778</v>
      </c>
      <c r="N838" s="18">
        <v>45730</v>
      </c>
      <c r="O838" s="8" t="s">
        <v>67</v>
      </c>
      <c r="P838" s="8" t="s">
        <v>37</v>
      </c>
      <c r="Q838" s="8" t="s">
        <v>81</v>
      </c>
      <c r="R838" s="8" t="str">
        <f t="shared" si="12"/>
        <v>255970A</v>
      </c>
      <c r="S838" s="8" t="str">
        <f>IFERROR(VLOOKUP(R838,'UNSG Projects'!$C$8:$D$305,2,FALSE),0)</f>
        <v>Comm Equip - New (Verde)</v>
      </c>
      <c r="T838" s="8" t="s">
        <v>79</v>
      </c>
      <c r="U838" s="11">
        <v>6008.62</v>
      </c>
    </row>
    <row r="839" spans="1:21" ht="30.6" x14ac:dyDescent="0.3">
      <c r="A839" s="19">
        <v>202507</v>
      </c>
      <c r="B839" s="8" t="s">
        <v>7</v>
      </c>
      <c r="C839" s="8" t="s">
        <v>645</v>
      </c>
      <c r="D839" s="8" t="s">
        <v>62</v>
      </c>
      <c r="E839" s="8" t="s">
        <v>62</v>
      </c>
      <c r="F839" s="8" t="s">
        <v>61</v>
      </c>
      <c r="G839" s="8" t="s">
        <v>74</v>
      </c>
      <c r="H839" s="8" t="s">
        <v>647</v>
      </c>
      <c r="I839" s="8" t="s">
        <v>646</v>
      </c>
      <c r="J839" s="8" t="s">
        <v>57</v>
      </c>
      <c r="K839" s="8" t="s">
        <v>56</v>
      </c>
      <c r="L839" s="8" t="s">
        <v>55</v>
      </c>
      <c r="M839" s="18">
        <v>45778</v>
      </c>
      <c r="N839" s="18">
        <v>45730</v>
      </c>
      <c r="O839" s="8" t="s">
        <v>67</v>
      </c>
      <c r="P839" s="8" t="s">
        <v>37</v>
      </c>
      <c r="Q839" s="8" t="s">
        <v>80</v>
      </c>
      <c r="R839" s="8" t="str">
        <f t="shared" si="12"/>
        <v>255970A</v>
      </c>
      <c r="S839" s="8" t="str">
        <f>IFERROR(VLOOKUP(R839,'UNSG Projects'!$C$8:$D$305,2,FALSE),0)</f>
        <v>Comm Equip - New (Verde)</v>
      </c>
      <c r="T839" s="8" t="s">
        <v>79</v>
      </c>
      <c r="U839" s="11">
        <v>6061.62</v>
      </c>
    </row>
    <row r="840" spans="1:21" ht="30.6" x14ac:dyDescent="0.3">
      <c r="A840" s="19">
        <v>202508</v>
      </c>
      <c r="B840" s="8" t="s">
        <v>7</v>
      </c>
      <c r="C840" s="8" t="s">
        <v>645</v>
      </c>
      <c r="D840" s="8" t="s">
        <v>62</v>
      </c>
      <c r="E840" s="8" t="s">
        <v>62</v>
      </c>
      <c r="F840" s="8" t="s">
        <v>61</v>
      </c>
      <c r="G840" s="8" t="s">
        <v>71</v>
      </c>
      <c r="H840" s="8" t="s">
        <v>647</v>
      </c>
      <c r="I840" s="8" t="s">
        <v>646</v>
      </c>
      <c r="J840" s="8" t="s">
        <v>57</v>
      </c>
      <c r="K840" s="8" t="s">
        <v>56</v>
      </c>
      <c r="L840" s="8" t="s">
        <v>55</v>
      </c>
      <c r="M840" s="18">
        <v>45870</v>
      </c>
      <c r="N840" s="18">
        <v>45870</v>
      </c>
      <c r="O840" s="8" t="s">
        <v>67</v>
      </c>
      <c r="P840" s="8" t="s">
        <v>37</v>
      </c>
      <c r="Q840" s="8" t="s">
        <v>70</v>
      </c>
      <c r="R840" s="8" t="str">
        <f t="shared" si="12"/>
        <v>250970A</v>
      </c>
      <c r="S840" s="8" t="str">
        <f>IFERROR(VLOOKUP(R840,'UNSG Projects'!$C$8:$D$305,2,FALSE),0)</f>
        <v>Comm Equip - New</v>
      </c>
      <c r="T840" s="8" t="s">
        <v>69</v>
      </c>
      <c r="U840" s="11">
        <v>20975.83</v>
      </c>
    </row>
    <row r="841" spans="1:21" ht="30.6" x14ac:dyDescent="0.3">
      <c r="A841" s="19">
        <v>202509</v>
      </c>
      <c r="B841" s="8" t="s">
        <v>7</v>
      </c>
      <c r="C841" s="8" t="s">
        <v>645</v>
      </c>
      <c r="D841" s="8" t="s">
        <v>62</v>
      </c>
      <c r="E841" s="8" t="s">
        <v>62</v>
      </c>
      <c r="F841" s="8" t="s">
        <v>61</v>
      </c>
      <c r="G841" s="8" t="s">
        <v>71</v>
      </c>
      <c r="H841" s="8" t="s">
        <v>647</v>
      </c>
      <c r="I841" s="8" t="s">
        <v>646</v>
      </c>
      <c r="J841" s="8" t="s">
        <v>57</v>
      </c>
      <c r="K841" s="8" t="s">
        <v>56</v>
      </c>
      <c r="L841" s="8" t="s">
        <v>55</v>
      </c>
      <c r="M841" s="18">
        <v>45748</v>
      </c>
      <c r="N841" s="18">
        <v>45901</v>
      </c>
      <c r="O841" s="8" t="s">
        <v>67</v>
      </c>
      <c r="P841" s="8" t="s">
        <v>37</v>
      </c>
      <c r="Q841" s="8" t="s">
        <v>78</v>
      </c>
      <c r="R841" s="8" t="str">
        <f t="shared" si="12"/>
        <v>251970A</v>
      </c>
      <c r="S841" s="8" t="str">
        <f>IFERROR(VLOOKUP(R841,'UNSG Projects'!$C$8:$D$305,2,FALSE),0)</f>
        <v>Comm Equip - New (Flag)</v>
      </c>
      <c r="T841" s="8" t="s">
        <v>77</v>
      </c>
      <c r="U841" s="11">
        <v>2705.95</v>
      </c>
    </row>
    <row r="842" spans="1:21" ht="30.6" x14ac:dyDescent="0.3">
      <c r="A842" s="19">
        <v>202509</v>
      </c>
      <c r="B842" s="8" t="s">
        <v>7</v>
      </c>
      <c r="C842" s="8" t="s">
        <v>645</v>
      </c>
      <c r="D842" s="8" t="s">
        <v>62</v>
      </c>
      <c r="E842" s="8" t="s">
        <v>62</v>
      </c>
      <c r="F842" s="8" t="s">
        <v>61</v>
      </c>
      <c r="G842" s="8" t="s">
        <v>71</v>
      </c>
      <c r="H842" s="8" t="s">
        <v>647</v>
      </c>
      <c r="I842" s="8" t="s">
        <v>646</v>
      </c>
      <c r="J842" s="8" t="s">
        <v>57</v>
      </c>
      <c r="K842" s="8" t="s">
        <v>56</v>
      </c>
      <c r="L842" s="8" t="s">
        <v>55</v>
      </c>
      <c r="M842" s="18">
        <v>45901</v>
      </c>
      <c r="N842" s="18">
        <v>45901</v>
      </c>
      <c r="O842" s="8" t="s">
        <v>67</v>
      </c>
      <c r="P842" s="8" t="s">
        <v>37</v>
      </c>
      <c r="Q842" s="8" t="s">
        <v>70</v>
      </c>
      <c r="R842" s="8" t="str">
        <f t="shared" ref="R842:R905" si="13">RIGHT(Q842,7)</f>
        <v>250970A</v>
      </c>
      <c r="S842" s="8" t="str">
        <f>IFERROR(VLOOKUP(R842,'UNSG Projects'!$C$8:$D$305,2,FALSE),0)</f>
        <v>Comm Equip - New</v>
      </c>
      <c r="T842" s="8" t="s">
        <v>69</v>
      </c>
      <c r="U842" s="11">
        <v>0</v>
      </c>
    </row>
    <row r="843" spans="1:21" ht="30.6" x14ac:dyDescent="0.3">
      <c r="A843" s="19">
        <v>202509</v>
      </c>
      <c r="B843" s="8" t="s">
        <v>7</v>
      </c>
      <c r="C843" s="8" t="s">
        <v>645</v>
      </c>
      <c r="D843" s="8" t="s">
        <v>62</v>
      </c>
      <c r="E843" s="8" t="s">
        <v>62</v>
      </c>
      <c r="F843" s="8" t="s">
        <v>61</v>
      </c>
      <c r="G843" s="8" t="s">
        <v>68</v>
      </c>
      <c r="H843" s="8" t="s">
        <v>647</v>
      </c>
      <c r="I843" s="8" t="s">
        <v>646</v>
      </c>
      <c r="J843" s="8" t="s">
        <v>57</v>
      </c>
      <c r="K843" s="8" t="s">
        <v>56</v>
      </c>
      <c r="L843" s="8" t="s">
        <v>55</v>
      </c>
      <c r="M843" s="18">
        <v>45778</v>
      </c>
      <c r="N843" s="18">
        <v>45779</v>
      </c>
      <c r="O843" s="8" t="s">
        <v>67</v>
      </c>
      <c r="P843" s="8" t="s">
        <v>37</v>
      </c>
      <c r="Q843" s="8" t="s">
        <v>76</v>
      </c>
      <c r="R843" s="8" t="str">
        <f t="shared" si="13"/>
        <v>253900A</v>
      </c>
      <c r="S843" s="8" t="str">
        <f>IFERROR(VLOOKUP(R843,'UNSG Projects'!$C$8:$D$305,2,FALSE),0)</f>
        <v>Struct &amp; Improv - New (Pres)</v>
      </c>
      <c r="T843" s="8" t="s">
        <v>75</v>
      </c>
      <c r="U843" s="11">
        <v>9112.16</v>
      </c>
    </row>
    <row r="844" spans="1:21" ht="30.6" x14ac:dyDescent="0.3">
      <c r="A844" s="19">
        <v>202509</v>
      </c>
      <c r="B844" s="8" t="s">
        <v>7</v>
      </c>
      <c r="C844" s="8" t="s">
        <v>645</v>
      </c>
      <c r="D844" s="8" t="s">
        <v>62</v>
      </c>
      <c r="E844" s="8" t="s">
        <v>62</v>
      </c>
      <c r="F844" s="8" t="s">
        <v>61</v>
      </c>
      <c r="G844" s="8" t="s">
        <v>94</v>
      </c>
      <c r="H844" s="8" t="s">
        <v>647</v>
      </c>
      <c r="I844" s="8" t="s">
        <v>646</v>
      </c>
      <c r="J844" s="8" t="s">
        <v>57</v>
      </c>
      <c r="K844" s="8" t="s">
        <v>56</v>
      </c>
      <c r="L844" s="8" t="s">
        <v>55</v>
      </c>
      <c r="M844" s="18">
        <v>45901</v>
      </c>
      <c r="N844" s="18">
        <v>45901</v>
      </c>
      <c r="O844" s="8" t="s">
        <v>67</v>
      </c>
      <c r="P844" s="8" t="s">
        <v>37</v>
      </c>
      <c r="Q844" s="8" t="s">
        <v>649</v>
      </c>
      <c r="R844" s="8" t="str">
        <f t="shared" si="13"/>
        <v>257970A</v>
      </c>
      <c r="S844" s="8" t="str">
        <f>IFERROR(VLOOKUP(R844,'UNSG Projects'!$C$8:$D$305,2,FALSE),0)</f>
        <v>Comm Equip- New SL</v>
      </c>
      <c r="T844" s="8" t="s">
        <v>648</v>
      </c>
      <c r="U844" s="11">
        <v>2857.13</v>
      </c>
    </row>
    <row r="845" spans="1:21" ht="30.6" x14ac:dyDescent="0.3">
      <c r="A845" s="19">
        <v>202510</v>
      </c>
      <c r="B845" s="8" t="s">
        <v>7</v>
      </c>
      <c r="C845" s="8" t="s">
        <v>645</v>
      </c>
      <c r="D845" s="8" t="s">
        <v>62</v>
      </c>
      <c r="E845" s="8" t="s">
        <v>62</v>
      </c>
      <c r="F845" s="8" t="s">
        <v>61</v>
      </c>
      <c r="G845" s="8" t="s">
        <v>74</v>
      </c>
      <c r="H845" s="8" t="s">
        <v>647</v>
      </c>
      <c r="I845" s="8" t="s">
        <v>646</v>
      </c>
      <c r="J845" s="8" t="s">
        <v>57</v>
      </c>
      <c r="K845" s="8" t="s">
        <v>56</v>
      </c>
      <c r="L845" s="8" t="s">
        <v>55</v>
      </c>
      <c r="M845" s="18">
        <v>45292</v>
      </c>
      <c r="N845" s="18">
        <v>45931</v>
      </c>
      <c r="O845" s="8" t="s">
        <v>67</v>
      </c>
      <c r="P845" s="8" t="s">
        <v>37</v>
      </c>
      <c r="Q845" s="8" t="s">
        <v>73</v>
      </c>
      <c r="R845" s="8" t="str">
        <f t="shared" si="13"/>
        <v>255970A</v>
      </c>
      <c r="S845" s="8" t="str">
        <f>IFERROR(VLOOKUP(R845,'UNSG Projects'!$C$8:$D$305,2,FALSE),0)</f>
        <v>Comm Equip - New (Verde)</v>
      </c>
      <c r="T845" s="8" t="s">
        <v>72</v>
      </c>
      <c r="U845" s="11">
        <v>2075.5</v>
      </c>
    </row>
    <row r="846" spans="1:21" ht="30.6" x14ac:dyDescent="0.3">
      <c r="A846" s="19">
        <v>202510</v>
      </c>
      <c r="B846" s="8" t="s">
        <v>7</v>
      </c>
      <c r="C846" s="8" t="s">
        <v>645</v>
      </c>
      <c r="D846" s="8" t="s">
        <v>62</v>
      </c>
      <c r="E846" s="8" t="s">
        <v>62</v>
      </c>
      <c r="F846" s="8" t="s">
        <v>61</v>
      </c>
      <c r="G846" s="8" t="s">
        <v>71</v>
      </c>
      <c r="H846" s="8" t="s">
        <v>647</v>
      </c>
      <c r="I846" s="8" t="s">
        <v>646</v>
      </c>
      <c r="J846" s="8" t="s">
        <v>57</v>
      </c>
      <c r="K846" s="8" t="s">
        <v>56</v>
      </c>
      <c r="L846" s="8" t="s">
        <v>55</v>
      </c>
      <c r="M846" s="18">
        <v>45901</v>
      </c>
      <c r="N846" s="18">
        <v>45931</v>
      </c>
      <c r="O846" s="8" t="s">
        <v>67</v>
      </c>
      <c r="P846" s="8" t="s">
        <v>37</v>
      </c>
      <c r="Q846" s="8" t="s">
        <v>70</v>
      </c>
      <c r="R846" s="8" t="str">
        <f t="shared" si="13"/>
        <v>250970A</v>
      </c>
      <c r="S846" s="8" t="str">
        <f>IFERROR(VLOOKUP(R846,'UNSG Projects'!$C$8:$D$305,2,FALSE),0)</f>
        <v>Comm Equip - New</v>
      </c>
      <c r="T846" s="8" t="s">
        <v>69</v>
      </c>
      <c r="U846" s="11">
        <v>148904.41</v>
      </c>
    </row>
    <row r="847" spans="1:21" ht="30.6" x14ac:dyDescent="0.3">
      <c r="A847" s="19">
        <v>202510</v>
      </c>
      <c r="B847" s="8" t="s">
        <v>7</v>
      </c>
      <c r="C847" s="8" t="s">
        <v>645</v>
      </c>
      <c r="D847" s="8" t="s">
        <v>62</v>
      </c>
      <c r="E847" s="8" t="s">
        <v>62</v>
      </c>
      <c r="F847" s="8" t="s">
        <v>61</v>
      </c>
      <c r="G847" s="8" t="s">
        <v>94</v>
      </c>
      <c r="H847" s="8" t="s">
        <v>647</v>
      </c>
      <c r="I847" s="8" t="s">
        <v>646</v>
      </c>
      <c r="J847" s="8" t="s">
        <v>57</v>
      </c>
      <c r="K847" s="8" t="s">
        <v>56</v>
      </c>
      <c r="L847" s="8" t="s">
        <v>55</v>
      </c>
      <c r="M847" s="18">
        <v>45931</v>
      </c>
      <c r="N847" s="18">
        <v>45931</v>
      </c>
      <c r="O847" s="8" t="s">
        <v>67</v>
      </c>
      <c r="P847" s="8" t="s">
        <v>37</v>
      </c>
      <c r="Q847" s="8" t="s">
        <v>649</v>
      </c>
      <c r="R847" s="8" t="str">
        <f t="shared" si="13"/>
        <v>257970A</v>
      </c>
      <c r="S847" s="8" t="str">
        <f>IFERROR(VLOOKUP(R847,'UNSG Projects'!$C$8:$D$305,2,FALSE),0)</f>
        <v>Comm Equip- New SL</v>
      </c>
      <c r="T847" s="8" t="s">
        <v>648</v>
      </c>
      <c r="U847" s="11">
        <v>2135.7600000000002</v>
      </c>
    </row>
    <row r="848" spans="1:21" ht="30.6" x14ac:dyDescent="0.3">
      <c r="A848" s="19">
        <v>202511</v>
      </c>
      <c r="B848" s="8" t="s">
        <v>7</v>
      </c>
      <c r="C848" s="8" t="s">
        <v>645</v>
      </c>
      <c r="D848" s="8" t="s">
        <v>62</v>
      </c>
      <c r="E848" s="8" t="s">
        <v>62</v>
      </c>
      <c r="F848" s="8" t="s">
        <v>61</v>
      </c>
      <c r="G848" s="8" t="s">
        <v>68</v>
      </c>
      <c r="H848" s="8" t="s">
        <v>647</v>
      </c>
      <c r="I848" s="8" t="s">
        <v>646</v>
      </c>
      <c r="J848" s="8" t="s">
        <v>57</v>
      </c>
      <c r="K848" s="8" t="s">
        <v>56</v>
      </c>
      <c r="L848" s="8" t="s">
        <v>55</v>
      </c>
      <c r="M848" s="18">
        <v>45870</v>
      </c>
      <c r="N848" s="18">
        <v>45880</v>
      </c>
      <c r="O848" s="8" t="s">
        <v>67</v>
      </c>
      <c r="P848" s="8" t="s">
        <v>37</v>
      </c>
      <c r="Q848" s="8" t="s">
        <v>66</v>
      </c>
      <c r="R848" s="8" t="str">
        <f t="shared" si="13"/>
        <v>253970A</v>
      </c>
      <c r="S848" s="8" t="str">
        <f>IFERROR(VLOOKUP(R848,'UNSG Projects'!$C$8:$D$305,2,FALSE),0)</f>
        <v>Comm Equip - New (Pres)</v>
      </c>
      <c r="T848" s="8" t="s">
        <v>65</v>
      </c>
      <c r="U848" s="11">
        <v>5957.82</v>
      </c>
    </row>
    <row r="849" spans="1:21" ht="30.6" x14ac:dyDescent="0.3">
      <c r="A849" s="19">
        <v>202512</v>
      </c>
      <c r="B849" s="8" t="s">
        <v>7</v>
      </c>
      <c r="C849" s="8" t="s">
        <v>645</v>
      </c>
      <c r="D849" s="8" t="s">
        <v>62</v>
      </c>
      <c r="E849" s="8" t="s">
        <v>62</v>
      </c>
      <c r="F849" s="8" t="s">
        <v>61</v>
      </c>
      <c r="G849" s="8" t="s">
        <v>71</v>
      </c>
      <c r="H849" s="8" t="s">
        <v>647</v>
      </c>
      <c r="I849" s="8" t="s">
        <v>646</v>
      </c>
      <c r="J849" s="8" t="s">
        <v>57</v>
      </c>
      <c r="K849" s="8" t="s">
        <v>56</v>
      </c>
      <c r="L849" s="8" t="s">
        <v>55</v>
      </c>
      <c r="M849" s="18">
        <v>45992</v>
      </c>
      <c r="N849" s="18">
        <v>45992</v>
      </c>
      <c r="O849" s="8" t="s">
        <v>67</v>
      </c>
      <c r="P849" s="8" t="s">
        <v>37</v>
      </c>
      <c r="Q849" s="8" t="s">
        <v>70</v>
      </c>
      <c r="R849" s="8" t="str">
        <f t="shared" si="13"/>
        <v>250970A</v>
      </c>
      <c r="S849" s="8" t="str">
        <f>IFERROR(VLOOKUP(R849,'UNSG Projects'!$C$8:$D$305,2,FALSE),0)</f>
        <v>Comm Equip - New</v>
      </c>
      <c r="T849" s="8" t="s">
        <v>69</v>
      </c>
      <c r="U849" s="11">
        <v>452.75</v>
      </c>
    </row>
    <row r="850" spans="1:21" ht="30.6" x14ac:dyDescent="0.3">
      <c r="A850" s="19">
        <v>202601</v>
      </c>
      <c r="B850" s="8" t="s">
        <v>7</v>
      </c>
      <c r="C850" s="8" t="s">
        <v>645</v>
      </c>
      <c r="D850" s="8" t="s">
        <v>62</v>
      </c>
      <c r="E850" s="8" t="s">
        <v>62</v>
      </c>
      <c r="F850" s="8" t="s">
        <v>61</v>
      </c>
      <c r="G850" s="8" t="s">
        <v>71</v>
      </c>
      <c r="H850" s="8" t="s">
        <v>647</v>
      </c>
      <c r="I850" s="8" t="s">
        <v>646</v>
      </c>
      <c r="J850" s="8" t="s">
        <v>57</v>
      </c>
      <c r="K850" s="8" t="s">
        <v>56</v>
      </c>
      <c r="L850" s="8" t="s">
        <v>55</v>
      </c>
      <c r="M850" s="18">
        <v>46023</v>
      </c>
      <c r="N850" s="18">
        <v>46023</v>
      </c>
      <c r="O850" s="8" t="s">
        <v>67</v>
      </c>
      <c r="P850" s="8" t="s">
        <v>37</v>
      </c>
      <c r="Q850" s="8" t="s">
        <v>70</v>
      </c>
      <c r="R850" s="8" t="str">
        <f t="shared" si="13"/>
        <v>250970A</v>
      </c>
      <c r="S850" s="8" t="str">
        <f>IFERROR(VLOOKUP(R850,'UNSG Projects'!$C$8:$D$305,2,FALSE),0)</f>
        <v>Comm Equip - New</v>
      </c>
      <c r="T850" s="8" t="s">
        <v>69</v>
      </c>
      <c r="U850" s="11">
        <v>-201.92</v>
      </c>
    </row>
    <row r="851" spans="1:21" ht="30.6" x14ac:dyDescent="0.3">
      <c r="A851" s="19">
        <v>202603</v>
      </c>
      <c r="B851" s="8" t="s">
        <v>7</v>
      </c>
      <c r="C851" s="8" t="s">
        <v>645</v>
      </c>
      <c r="D851" s="8" t="s">
        <v>62</v>
      </c>
      <c r="E851" s="8" t="s">
        <v>62</v>
      </c>
      <c r="F851" s="8" t="s">
        <v>61</v>
      </c>
      <c r="G851" s="8" t="s">
        <v>71</v>
      </c>
      <c r="H851" s="8" t="s">
        <v>647</v>
      </c>
      <c r="I851" s="8" t="s">
        <v>646</v>
      </c>
      <c r="J851" s="8" t="s">
        <v>57</v>
      </c>
      <c r="K851" s="8" t="s">
        <v>56</v>
      </c>
      <c r="L851" s="8" t="s">
        <v>55</v>
      </c>
      <c r="M851" s="18">
        <v>46082</v>
      </c>
      <c r="N851" s="18">
        <v>46082</v>
      </c>
      <c r="O851" s="8" t="s">
        <v>67</v>
      </c>
      <c r="P851" s="8" t="s">
        <v>37</v>
      </c>
      <c r="Q851" s="8" t="s">
        <v>70</v>
      </c>
      <c r="R851" s="8" t="str">
        <f t="shared" si="13"/>
        <v>250970A</v>
      </c>
      <c r="S851" s="8" t="str">
        <f>IFERROR(VLOOKUP(R851,'UNSG Projects'!$C$8:$D$305,2,FALSE),0)</f>
        <v>Comm Equip - New</v>
      </c>
      <c r="T851" s="8" t="s">
        <v>69</v>
      </c>
      <c r="U851" s="11">
        <v>756.59</v>
      </c>
    </row>
    <row r="852" spans="1:21" ht="30.6" x14ac:dyDescent="0.3">
      <c r="A852" s="19">
        <v>202603</v>
      </c>
      <c r="B852" s="8" t="s">
        <v>7</v>
      </c>
      <c r="C852" s="8" t="s">
        <v>645</v>
      </c>
      <c r="D852" s="8" t="s">
        <v>62</v>
      </c>
      <c r="E852" s="8" t="s">
        <v>62</v>
      </c>
      <c r="F852" s="8" t="s">
        <v>61</v>
      </c>
      <c r="G852" s="8" t="s">
        <v>60</v>
      </c>
      <c r="H852" s="8" t="s">
        <v>644</v>
      </c>
      <c r="I852" s="8" t="s">
        <v>643</v>
      </c>
      <c r="J852" s="8" t="s">
        <v>57</v>
      </c>
      <c r="K852" s="8" t="s">
        <v>56</v>
      </c>
      <c r="L852" s="8" t="s">
        <v>55</v>
      </c>
      <c r="M852" s="18">
        <v>46054</v>
      </c>
      <c r="N852" s="18">
        <v>46027</v>
      </c>
      <c r="O852" s="8" t="s">
        <v>54</v>
      </c>
      <c r="P852" s="8" t="s">
        <v>38</v>
      </c>
      <c r="Q852" s="8" t="s">
        <v>53</v>
      </c>
      <c r="R852" s="8" t="str">
        <f t="shared" si="13"/>
        <v>250938A</v>
      </c>
      <c r="S852" s="8" t="str">
        <f>IFERROR(VLOOKUP(R852,'UNSG Projects'!$C$8:$D$305,2,FALSE),0)</f>
        <v>UNSG Misc. Equipment</v>
      </c>
      <c r="T852" s="8" t="s">
        <v>52</v>
      </c>
      <c r="U852" s="11">
        <v>1849.64</v>
      </c>
    </row>
    <row r="853" spans="1:21" ht="20.399999999999999" x14ac:dyDescent="0.3">
      <c r="A853" s="19">
        <v>202507</v>
      </c>
      <c r="B853" s="8" t="s">
        <v>7</v>
      </c>
      <c r="C853" s="8" t="s">
        <v>63</v>
      </c>
      <c r="D853" s="8" t="s">
        <v>640</v>
      </c>
      <c r="E853" s="8" t="s">
        <v>640</v>
      </c>
      <c r="F853" s="8" t="s">
        <v>61</v>
      </c>
      <c r="G853" s="8" t="s">
        <v>125</v>
      </c>
      <c r="H853" s="8" t="s">
        <v>59</v>
      </c>
      <c r="I853" s="8" t="s">
        <v>58</v>
      </c>
      <c r="J853" s="8" t="s">
        <v>637</v>
      </c>
      <c r="K853" s="8" t="s">
        <v>56</v>
      </c>
      <c r="L853" s="8" t="s">
        <v>64</v>
      </c>
      <c r="M853" s="18">
        <v>45778</v>
      </c>
      <c r="N853" s="18">
        <v>45789</v>
      </c>
      <c r="O853" s="8" t="s">
        <v>639</v>
      </c>
      <c r="P853" s="8" t="s">
        <v>42</v>
      </c>
      <c r="Q853" s="8" t="s">
        <v>638</v>
      </c>
      <c r="R853" s="8" t="str">
        <f t="shared" si="13"/>
        <v>250974A</v>
      </c>
      <c r="S853" s="8" t="str">
        <f>IFERROR(VLOOKUP(R853,'UNSG Projects'!$C$8:$D$305,2,FALSE),0)</f>
        <v>2022 - Gas SO PDF Process</v>
      </c>
      <c r="T853" s="8" t="s">
        <v>637</v>
      </c>
      <c r="U853" s="11">
        <v>70956.66</v>
      </c>
    </row>
    <row r="854" spans="1:21" ht="20.399999999999999" x14ac:dyDescent="0.3">
      <c r="A854" s="19">
        <v>202507</v>
      </c>
      <c r="B854" s="8" t="s">
        <v>7</v>
      </c>
      <c r="C854" s="8" t="s">
        <v>63</v>
      </c>
      <c r="D854" s="8" t="s">
        <v>640</v>
      </c>
      <c r="E854" s="8" t="s">
        <v>640</v>
      </c>
      <c r="F854" s="8" t="s">
        <v>61</v>
      </c>
      <c r="G854" s="8" t="s">
        <v>125</v>
      </c>
      <c r="H854" s="8" t="s">
        <v>59</v>
      </c>
      <c r="I854" s="8" t="s">
        <v>58</v>
      </c>
      <c r="J854" s="8" t="s">
        <v>641</v>
      </c>
      <c r="K854" s="8" t="s">
        <v>56</v>
      </c>
      <c r="L854" s="8" t="s">
        <v>64</v>
      </c>
      <c r="M854" s="18">
        <v>45809</v>
      </c>
      <c r="N854" s="18">
        <v>45794</v>
      </c>
      <c r="O854" s="8" t="s">
        <v>639</v>
      </c>
      <c r="P854" s="8" t="s">
        <v>42</v>
      </c>
      <c r="Q854" s="8" t="s">
        <v>642</v>
      </c>
      <c r="R854" s="8" t="str">
        <f t="shared" si="13"/>
        <v>250921A</v>
      </c>
      <c r="S854" s="8" t="str">
        <f>IFERROR(VLOOKUP(R854,'UNSG Projects'!$C$8:$D$305,2,FALSE),0)</f>
        <v>FCS 4.6 Upgrade (UNSGAS)</v>
      </c>
      <c r="T854" s="8" t="s">
        <v>641</v>
      </c>
      <c r="U854" s="11">
        <v>-350</v>
      </c>
    </row>
    <row r="855" spans="1:21" ht="20.399999999999999" x14ac:dyDescent="0.3">
      <c r="A855" s="19">
        <v>202508</v>
      </c>
      <c r="B855" s="8" t="s">
        <v>7</v>
      </c>
      <c r="C855" s="8" t="s">
        <v>63</v>
      </c>
      <c r="D855" s="8" t="s">
        <v>640</v>
      </c>
      <c r="E855" s="8" t="s">
        <v>640</v>
      </c>
      <c r="F855" s="8" t="s">
        <v>61</v>
      </c>
      <c r="G855" s="8" t="s">
        <v>125</v>
      </c>
      <c r="H855" s="8" t="s">
        <v>59</v>
      </c>
      <c r="I855" s="8" t="s">
        <v>58</v>
      </c>
      <c r="J855" s="8" t="s">
        <v>637</v>
      </c>
      <c r="K855" s="8" t="s">
        <v>56</v>
      </c>
      <c r="L855" s="8" t="s">
        <v>64</v>
      </c>
      <c r="M855" s="18">
        <v>45778</v>
      </c>
      <c r="N855" s="18">
        <v>45789</v>
      </c>
      <c r="O855" s="8" t="s">
        <v>639</v>
      </c>
      <c r="P855" s="8" t="s">
        <v>42</v>
      </c>
      <c r="Q855" s="8" t="s">
        <v>638</v>
      </c>
      <c r="R855" s="8" t="str">
        <f t="shared" si="13"/>
        <v>250974A</v>
      </c>
      <c r="S855" s="8" t="str">
        <f>IFERROR(VLOOKUP(R855,'UNSG Projects'!$C$8:$D$305,2,FALSE),0)</f>
        <v>2022 - Gas SO PDF Process</v>
      </c>
      <c r="T855" s="8" t="s">
        <v>637</v>
      </c>
      <c r="U855" s="11">
        <v>-291.77</v>
      </c>
    </row>
    <row r="856" spans="1:21" ht="20.399999999999999" x14ac:dyDescent="0.3">
      <c r="A856" s="19">
        <v>202508</v>
      </c>
      <c r="B856" s="8" t="s">
        <v>7</v>
      </c>
      <c r="C856" s="8" t="s">
        <v>63</v>
      </c>
      <c r="D856" s="8" t="s">
        <v>640</v>
      </c>
      <c r="E856" s="8" t="s">
        <v>640</v>
      </c>
      <c r="F856" s="8" t="s">
        <v>61</v>
      </c>
      <c r="G856" s="8" t="s">
        <v>125</v>
      </c>
      <c r="H856" s="8" t="s">
        <v>59</v>
      </c>
      <c r="I856" s="8" t="s">
        <v>58</v>
      </c>
      <c r="J856" s="8" t="s">
        <v>641</v>
      </c>
      <c r="K856" s="8" t="s">
        <v>56</v>
      </c>
      <c r="L856" s="8" t="s">
        <v>64</v>
      </c>
      <c r="M856" s="18">
        <v>45870</v>
      </c>
      <c r="N856" s="18">
        <v>45794</v>
      </c>
      <c r="O856" s="8" t="s">
        <v>639</v>
      </c>
      <c r="P856" s="8" t="s">
        <v>42</v>
      </c>
      <c r="Q856" s="8" t="s">
        <v>642</v>
      </c>
      <c r="R856" s="8" t="str">
        <f t="shared" si="13"/>
        <v>250921A</v>
      </c>
      <c r="S856" s="8" t="str">
        <f>IFERROR(VLOOKUP(R856,'UNSG Projects'!$C$8:$D$305,2,FALSE),0)</f>
        <v>FCS 4.6 Upgrade (UNSGAS)</v>
      </c>
      <c r="T856" s="8" t="s">
        <v>641</v>
      </c>
      <c r="U856" s="11">
        <v>350</v>
      </c>
    </row>
    <row r="857" spans="1:21" ht="20.399999999999999" x14ac:dyDescent="0.3">
      <c r="A857" s="19">
        <v>202508</v>
      </c>
      <c r="B857" s="8" t="s">
        <v>7</v>
      </c>
      <c r="C857" s="8" t="s">
        <v>63</v>
      </c>
      <c r="D857" s="8" t="s">
        <v>640</v>
      </c>
      <c r="E857" s="8" t="s">
        <v>640</v>
      </c>
      <c r="F857" s="8" t="s">
        <v>61</v>
      </c>
      <c r="G857" s="8" t="s">
        <v>125</v>
      </c>
      <c r="H857" s="8" t="s">
        <v>59</v>
      </c>
      <c r="I857" s="8" t="s">
        <v>58</v>
      </c>
      <c r="J857" s="8" t="s">
        <v>57</v>
      </c>
      <c r="K857" s="8" t="s">
        <v>56</v>
      </c>
      <c r="L857" s="8" t="s">
        <v>55</v>
      </c>
      <c r="M857" s="18">
        <v>45809</v>
      </c>
      <c r="N857" s="18">
        <v>45794</v>
      </c>
      <c r="O857" s="8" t="s">
        <v>639</v>
      </c>
      <c r="P857" s="8" t="s">
        <v>42</v>
      </c>
      <c r="Q857" s="8" t="s">
        <v>642</v>
      </c>
      <c r="R857" s="8" t="str">
        <f t="shared" si="13"/>
        <v>250921A</v>
      </c>
      <c r="S857" s="8" t="str">
        <f>IFERROR(VLOOKUP(R857,'UNSG Projects'!$C$8:$D$305,2,FALSE),0)</f>
        <v>FCS 4.6 Upgrade (UNSGAS)</v>
      </c>
      <c r="T857" s="8" t="s">
        <v>641</v>
      </c>
      <c r="U857" s="11">
        <v>-172418.15</v>
      </c>
    </row>
    <row r="858" spans="1:21" ht="20.399999999999999" x14ac:dyDescent="0.3">
      <c r="A858" s="19">
        <v>202509</v>
      </c>
      <c r="B858" s="8" t="s">
        <v>7</v>
      </c>
      <c r="C858" s="8" t="s">
        <v>63</v>
      </c>
      <c r="D858" s="8" t="s">
        <v>640</v>
      </c>
      <c r="E858" s="8" t="s">
        <v>640</v>
      </c>
      <c r="F858" s="8" t="s">
        <v>61</v>
      </c>
      <c r="G858" s="8" t="s">
        <v>125</v>
      </c>
      <c r="H858" s="8" t="s">
        <v>59</v>
      </c>
      <c r="I858" s="8" t="s">
        <v>58</v>
      </c>
      <c r="J858" s="8" t="s">
        <v>637</v>
      </c>
      <c r="K858" s="8" t="s">
        <v>56</v>
      </c>
      <c r="L858" s="8" t="s">
        <v>64</v>
      </c>
      <c r="M858" s="18">
        <v>45901</v>
      </c>
      <c r="N858" s="18">
        <v>45789</v>
      </c>
      <c r="O858" s="8" t="s">
        <v>639</v>
      </c>
      <c r="P858" s="8" t="s">
        <v>42</v>
      </c>
      <c r="Q858" s="8" t="s">
        <v>638</v>
      </c>
      <c r="R858" s="8" t="str">
        <f t="shared" si="13"/>
        <v>250974A</v>
      </c>
      <c r="S858" s="8" t="str">
        <f>IFERROR(VLOOKUP(R858,'UNSG Projects'!$C$8:$D$305,2,FALSE),0)</f>
        <v>2022 - Gas SO PDF Process</v>
      </c>
      <c r="T858" s="8" t="s">
        <v>637</v>
      </c>
      <c r="U858" s="11">
        <v>949.96</v>
      </c>
    </row>
    <row r="859" spans="1:21" ht="20.399999999999999" x14ac:dyDescent="0.3">
      <c r="A859" s="19">
        <v>202509</v>
      </c>
      <c r="B859" s="8" t="s">
        <v>7</v>
      </c>
      <c r="C859" s="8" t="s">
        <v>63</v>
      </c>
      <c r="D859" s="8" t="s">
        <v>640</v>
      </c>
      <c r="E859" s="8" t="s">
        <v>640</v>
      </c>
      <c r="F859" s="8" t="s">
        <v>61</v>
      </c>
      <c r="G859" s="8" t="s">
        <v>125</v>
      </c>
      <c r="H859" s="8" t="s">
        <v>59</v>
      </c>
      <c r="I859" s="8" t="s">
        <v>58</v>
      </c>
      <c r="J859" s="8" t="s">
        <v>641</v>
      </c>
      <c r="K859" s="8" t="s">
        <v>56</v>
      </c>
      <c r="L859" s="8" t="s">
        <v>64</v>
      </c>
      <c r="M859" s="18">
        <v>45901</v>
      </c>
      <c r="N859" s="18">
        <v>45794</v>
      </c>
      <c r="O859" s="8" t="s">
        <v>639</v>
      </c>
      <c r="P859" s="8" t="s">
        <v>42</v>
      </c>
      <c r="Q859" s="8" t="s">
        <v>642</v>
      </c>
      <c r="R859" s="8" t="str">
        <f t="shared" si="13"/>
        <v>250921A</v>
      </c>
      <c r="S859" s="8" t="str">
        <f>IFERROR(VLOOKUP(R859,'UNSG Projects'!$C$8:$D$305,2,FALSE),0)</f>
        <v>FCS 4.6 Upgrade (UNSGAS)</v>
      </c>
      <c r="T859" s="8" t="s">
        <v>641</v>
      </c>
      <c r="U859" s="11">
        <v>350</v>
      </c>
    </row>
    <row r="860" spans="1:21" ht="20.399999999999999" x14ac:dyDescent="0.3">
      <c r="A860" s="19">
        <v>202509</v>
      </c>
      <c r="B860" s="8" t="s">
        <v>7</v>
      </c>
      <c r="C860" s="8" t="s">
        <v>63</v>
      </c>
      <c r="D860" s="8" t="s">
        <v>640</v>
      </c>
      <c r="E860" s="8" t="s">
        <v>640</v>
      </c>
      <c r="F860" s="8" t="s">
        <v>61</v>
      </c>
      <c r="G860" s="8" t="s">
        <v>125</v>
      </c>
      <c r="H860" s="8" t="s">
        <v>59</v>
      </c>
      <c r="I860" s="8" t="s">
        <v>58</v>
      </c>
      <c r="J860" s="8" t="s">
        <v>93</v>
      </c>
      <c r="K860" s="8" t="s">
        <v>56</v>
      </c>
      <c r="L860" s="8" t="s">
        <v>55</v>
      </c>
      <c r="M860" s="18">
        <v>45870</v>
      </c>
      <c r="N860" s="18">
        <v>45794</v>
      </c>
      <c r="O860" s="8" t="s">
        <v>639</v>
      </c>
      <c r="P860" s="8" t="s">
        <v>42</v>
      </c>
      <c r="Q860" s="8" t="s">
        <v>642</v>
      </c>
      <c r="R860" s="8" t="str">
        <f t="shared" si="13"/>
        <v>250921A</v>
      </c>
      <c r="S860" s="8" t="str">
        <f>IFERROR(VLOOKUP(R860,'UNSG Projects'!$C$8:$D$305,2,FALSE),0)</f>
        <v>FCS 4.6 Upgrade (UNSGAS)</v>
      </c>
      <c r="T860" s="8" t="s">
        <v>641</v>
      </c>
      <c r="U860" s="11">
        <v>-350</v>
      </c>
    </row>
    <row r="861" spans="1:21" ht="20.399999999999999" x14ac:dyDescent="0.3">
      <c r="A861" s="19">
        <v>202510</v>
      </c>
      <c r="B861" s="8" t="s">
        <v>7</v>
      </c>
      <c r="C861" s="8" t="s">
        <v>63</v>
      </c>
      <c r="D861" s="8" t="s">
        <v>640</v>
      </c>
      <c r="E861" s="8" t="s">
        <v>640</v>
      </c>
      <c r="F861" s="8" t="s">
        <v>61</v>
      </c>
      <c r="G861" s="8" t="s">
        <v>125</v>
      </c>
      <c r="H861" s="8" t="s">
        <v>59</v>
      </c>
      <c r="I861" s="8" t="s">
        <v>58</v>
      </c>
      <c r="J861" s="8" t="s">
        <v>637</v>
      </c>
      <c r="K861" s="8" t="s">
        <v>56</v>
      </c>
      <c r="L861" s="8" t="s">
        <v>64</v>
      </c>
      <c r="M861" s="18">
        <v>45901</v>
      </c>
      <c r="N861" s="18">
        <v>45789</v>
      </c>
      <c r="O861" s="8" t="s">
        <v>639</v>
      </c>
      <c r="P861" s="8" t="s">
        <v>42</v>
      </c>
      <c r="Q861" s="8" t="s">
        <v>638</v>
      </c>
      <c r="R861" s="8" t="str">
        <f t="shared" si="13"/>
        <v>250974A</v>
      </c>
      <c r="S861" s="8" t="str">
        <f>IFERROR(VLOOKUP(R861,'UNSG Projects'!$C$8:$D$305,2,FALSE),0)</f>
        <v>2022 - Gas SO PDF Process</v>
      </c>
      <c r="T861" s="8" t="s">
        <v>637</v>
      </c>
      <c r="U861" s="11">
        <v>395.62</v>
      </c>
    </row>
    <row r="862" spans="1:21" ht="20.399999999999999" x14ac:dyDescent="0.3">
      <c r="A862" s="19">
        <v>202510</v>
      </c>
      <c r="B862" s="8" t="s">
        <v>7</v>
      </c>
      <c r="C862" s="8" t="s">
        <v>63</v>
      </c>
      <c r="D862" s="8" t="s">
        <v>640</v>
      </c>
      <c r="E862" s="8" t="s">
        <v>640</v>
      </c>
      <c r="F862" s="8" t="s">
        <v>61</v>
      </c>
      <c r="G862" s="8" t="s">
        <v>125</v>
      </c>
      <c r="H862" s="8" t="s">
        <v>59</v>
      </c>
      <c r="I862" s="8" t="s">
        <v>58</v>
      </c>
      <c r="J862" s="8" t="s">
        <v>93</v>
      </c>
      <c r="K862" s="8" t="s">
        <v>56</v>
      </c>
      <c r="L862" s="8" t="s">
        <v>55</v>
      </c>
      <c r="M862" s="18">
        <v>45901</v>
      </c>
      <c r="N862" s="18">
        <v>45794</v>
      </c>
      <c r="O862" s="8" t="s">
        <v>639</v>
      </c>
      <c r="P862" s="8" t="s">
        <v>42</v>
      </c>
      <c r="Q862" s="8" t="s">
        <v>642</v>
      </c>
      <c r="R862" s="8" t="str">
        <f t="shared" si="13"/>
        <v>250921A</v>
      </c>
      <c r="S862" s="8" t="str">
        <f>IFERROR(VLOOKUP(R862,'UNSG Projects'!$C$8:$D$305,2,FALSE),0)</f>
        <v>FCS 4.6 Upgrade (UNSGAS)</v>
      </c>
      <c r="T862" s="8" t="s">
        <v>641</v>
      </c>
      <c r="U862" s="11">
        <v>-350</v>
      </c>
    </row>
    <row r="863" spans="1:21" ht="20.399999999999999" x14ac:dyDescent="0.3">
      <c r="A863" s="19">
        <v>202510</v>
      </c>
      <c r="B863" s="8" t="s">
        <v>7</v>
      </c>
      <c r="C863" s="8" t="s">
        <v>63</v>
      </c>
      <c r="D863" s="8" t="s">
        <v>640</v>
      </c>
      <c r="E863" s="8" t="s">
        <v>640</v>
      </c>
      <c r="F863" s="8" t="s">
        <v>61</v>
      </c>
      <c r="G863" s="8" t="s">
        <v>125</v>
      </c>
      <c r="H863" s="8" t="s">
        <v>59</v>
      </c>
      <c r="I863" s="8" t="s">
        <v>58</v>
      </c>
      <c r="J863" s="8" t="s">
        <v>57</v>
      </c>
      <c r="K863" s="8" t="s">
        <v>56</v>
      </c>
      <c r="L863" s="8" t="s">
        <v>55</v>
      </c>
      <c r="M863" s="18">
        <v>45778</v>
      </c>
      <c r="N863" s="18">
        <v>45789</v>
      </c>
      <c r="O863" s="8" t="s">
        <v>639</v>
      </c>
      <c r="P863" s="8" t="s">
        <v>42</v>
      </c>
      <c r="Q863" s="8" t="s">
        <v>638</v>
      </c>
      <c r="R863" s="8" t="str">
        <f t="shared" si="13"/>
        <v>250974A</v>
      </c>
      <c r="S863" s="8" t="str">
        <f>IFERROR(VLOOKUP(R863,'UNSG Projects'!$C$8:$D$305,2,FALSE),0)</f>
        <v>2022 - Gas SO PDF Process</v>
      </c>
      <c r="T863" s="8" t="s">
        <v>637</v>
      </c>
      <c r="U863" s="11">
        <v>-1258931.3500000001</v>
      </c>
    </row>
    <row r="864" spans="1:21" ht="20.399999999999999" x14ac:dyDescent="0.3">
      <c r="A864" s="19">
        <v>202510</v>
      </c>
      <c r="B864" s="8" t="s">
        <v>7</v>
      </c>
      <c r="C864" s="8" t="s">
        <v>63</v>
      </c>
      <c r="D864" s="8" t="s">
        <v>640</v>
      </c>
      <c r="E864" s="8" t="s">
        <v>640</v>
      </c>
      <c r="F864" s="8" t="s">
        <v>61</v>
      </c>
      <c r="G864" s="8" t="s">
        <v>125</v>
      </c>
      <c r="H864" s="8" t="s">
        <v>59</v>
      </c>
      <c r="I864" s="8" t="s">
        <v>58</v>
      </c>
      <c r="J864" s="8" t="s">
        <v>57</v>
      </c>
      <c r="K864" s="8" t="s">
        <v>56</v>
      </c>
      <c r="L864" s="8" t="s">
        <v>55</v>
      </c>
      <c r="M864" s="18">
        <v>45901</v>
      </c>
      <c r="N864" s="18">
        <v>45789</v>
      </c>
      <c r="O864" s="8" t="s">
        <v>639</v>
      </c>
      <c r="P864" s="8" t="s">
        <v>42</v>
      </c>
      <c r="Q864" s="8" t="s">
        <v>638</v>
      </c>
      <c r="R864" s="8" t="str">
        <f t="shared" si="13"/>
        <v>250974A</v>
      </c>
      <c r="S864" s="8" t="str">
        <f>IFERROR(VLOOKUP(R864,'UNSG Projects'!$C$8:$D$305,2,FALSE),0)</f>
        <v>2022 - Gas SO PDF Process</v>
      </c>
      <c r="T864" s="8" t="s">
        <v>637</v>
      </c>
      <c r="U864" s="11">
        <v>-949.96</v>
      </c>
    </row>
    <row r="865" spans="1:21" ht="20.399999999999999" x14ac:dyDescent="0.3">
      <c r="A865" s="19">
        <v>202511</v>
      </c>
      <c r="B865" s="8" t="s">
        <v>7</v>
      </c>
      <c r="C865" s="8" t="s">
        <v>63</v>
      </c>
      <c r="D865" s="8" t="s">
        <v>640</v>
      </c>
      <c r="E865" s="8" t="s">
        <v>640</v>
      </c>
      <c r="F865" s="8" t="s">
        <v>61</v>
      </c>
      <c r="G865" s="8" t="s">
        <v>125</v>
      </c>
      <c r="H865" s="8" t="s">
        <v>59</v>
      </c>
      <c r="I865" s="8" t="s">
        <v>58</v>
      </c>
      <c r="J865" s="8" t="s">
        <v>93</v>
      </c>
      <c r="K865" s="8" t="s">
        <v>56</v>
      </c>
      <c r="L865" s="8" t="s">
        <v>55</v>
      </c>
      <c r="M865" s="18">
        <v>45901</v>
      </c>
      <c r="N865" s="18">
        <v>45789</v>
      </c>
      <c r="O865" s="8" t="s">
        <v>639</v>
      </c>
      <c r="P865" s="8" t="s">
        <v>42</v>
      </c>
      <c r="Q865" s="8" t="s">
        <v>638</v>
      </c>
      <c r="R865" s="8" t="str">
        <f t="shared" si="13"/>
        <v>250974A</v>
      </c>
      <c r="S865" s="8" t="str">
        <f>IFERROR(VLOOKUP(R865,'UNSG Projects'!$C$8:$D$305,2,FALSE),0)</f>
        <v>2022 - Gas SO PDF Process</v>
      </c>
      <c r="T865" s="8" t="s">
        <v>637</v>
      </c>
      <c r="U865" s="11">
        <v>-395.62</v>
      </c>
    </row>
    <row r="866" spans="1:21" ht="20.399999999999999" x14ac:dyDescent="0.3">
      <c r="A866" s="19">
        <v>202512</v>
      </c>
      <c r="B866" s="8" t="s">
        <v>7</v>
      </c>
      <c r="C866" s="8" t="s">
        <v>63</v>
      </c>
      <c r="D866" s="8" t="s">
        <v>632</v>
      </c>
      <c r="E866" s="8" t="s">
        <v>632</v>
      </c>
      <c r="F866" s="8" t="s">
        <v>61</v>
      </c>
      <c r="G866" s="8" t="s">
        <v>125</v>
      </c>
      <c r="H866" s="8" t="s">
        <v>59</v>
      </c>
      <c r="I866" s="8" t="s">
        <v>58</v>
      </c>
      <c r="J866" s="8" t="s">
        <v>629</v>
      </c>
      <c r="K866" s="8" t="s">
        <v>56</v>
      </c>
      <c r="L866" s="8" t="s">
        <v>64</v>
      </c>
      <c r="M866" s="18">
        <v>45992</v>
      </c>
      <c r="N866" s="18">
        <v>45689</v>
      </c>
      <c r="O866" s="8" t="s">
        <v>631</v>
      </c>
      <c r="P866" s="8" t="s">
        <v>15</v>
      </c>
      <c r="Q866" s="8" t="s">
        <v>630</v>
      </c>
      <c r="R866" s="8" t="str">
        <f t="shared" si="13"/>
        <v>250010A</v>
      </c>
      <c r="S866" s="8" t="str">
        <f>IFERROR(VLOOKUP(R866,'UNSG Projects'!$C$8:$D$305,2,FALSE),0)</f>
        <v>Dist Land Rghts Facilities</v>
      </c>
      <c r="T866" s="8" t="s">
        <v>629</v>
      </c>
      <c r="U866" s="11">
        <v>57223.63</v>
      </c>
    </row>
    <row r="867" spans="1:21" ht="20.399999999999999" x14ac:dyDescent="0.3">
      <c r="A867" s="19">
        <v>202512</v>
      </c>
      <c r="B867" s="8" t="s">
        <v>7</v>
      </c>
      <c r="C867" s="8" t="s">
        <v>63</v>
      </c>
      <c r="D867" s="8" t="s">
        <v>632</v>
      </c>
      <c r="E867" s="8" t="s">
        <v>632</v>
      </c>
      <c r="F867" s="8" t="s">
        <v>61</v>
      </c>
      <c r="G867" s="8" t="s">
        <v>125</v>
      </c>
      <c r="H867" s="8" t="s">
        <v>59</v>
      </c>
      <c r="I867" s="8" t="s">
        <v>58</v>
      </c>
      <c r="J867" s="8" t="s">
        <v>635</v>
      </c>
      <c r="K867" s="8" t="s">
        <v>56</v>
      </c>
      <c r="L867" s="8" t="s">
        <v>64</v>
      </c>
      <c r="M867" s="18">
        <v>45992</v>
      </c>
      <c r="N867" s="18">
        <v>45994</v>
      </c>
      <c r="O867" s="8" t="s">
        <v>631</v>
      </c>
      <c r="P867" s="8" t="s">
        <v>15</v>
      </c>
      <c r="Q867" s="8" t="s">
        <v>636</v>
      </c>
      <c r="R867" s="8" t="str">
        <f t="shared" si="13"/>
        <v>250010A</v>
      </c>
      <c r="S867" s="8" t="str">
        <f>IFERROR(VLOOKUP(R867,'UNSG Projects'!$C$8:$D$305,2,FALSE),0)</f>
        <v>Dist Land Rghts Facilities</v>
      </c>
      <c r="T867" s="8" t="s">
        <v>635</v>
      </c>
      <c r="U867" s="11">
        <v>1656.61</v>
      </c>
    </row>
    <row r="868" spans="1:21" ht="20.399999999999999" x14ac:dyDescent="0.3">
      <c r="A868" s="19">
        <v>202601</v>
      </c>
      <c r="B868" s="8" t="s">
        <v>7</v>
      </c>
      <c r="C868" s="8" t="s">
        <v>63</v>
      </c>
      <c r="D868" s="8" t="s">
        <v>632</v>
      </c>
      <c r="E868" s="8" t="s">
        <v>632</v>
      </c>
      <c r="F868" s="8" t="s">
        <v>61</v>
      </c>
      <c r="G868" s="8" t="s">
        <v>125</v>
      </c>
      <c r="H868" s="8" t="s">
        <v>59</v>
      </c>
      <c r="I868" s="8" t="s">
        <v>58</v>
      </c>
      <c r="J868" s="8" t="s">
        <v>633</v>
      </c>
      <c r="K868" s="8" t="s">
        <v>56</v>
      </c>
      <c r="L868" s="8" t="s">
        <v>64</v>
      </c>
      <c r="M868" s="18">
        <v>46023</v>
      </c>
      <c r="N868" s="18">
        <v>45973</v>
      </c>
      <c r="O868" s="8" t="s">
        <v>631</v>
      </c>
      <c r="P868" s="8" t="s">
        <v>15</v>
      </c>
      <c r="Q868" s="8" t="s">
        <v>634</v>
      </c>
      <c r="R868" s="8" t="str">
        <f t="shared" si="13"/>
        <v>250010A</v>
      </c>
      <c r="S868" s="8" t="str">
        <f>IFERROR(VLOOKUP(R868,'UNSG Projects'!$C$8:$D$305,2,FALSE),0)</f>
        <v>Dist Land Rghts Facilities</v>
      </c>
      <c r="T868" s="8" t="s">
        <v>633</v>
      </c>
      <c r="U868" s="11">
        <v>511</v>
      </c>
    </row>
    <row r="869" spans="1:21" ht="20.399999999999999" x14ac:dyDescent="0.3">
      <c r="A869" s="19">
        <v>202602</v>
      </c>
      <c r="B869" s="8" t="s">
        <v>7</v>
      </c>
      <c r="C869" s="8" t="s">
        <v>63</v>
      </c>
      <c r="D869" s="8" t="s">
        <v>632</v>
      </c>
      <c r="E869" s="8" t="s">
        <v>632</v>
      </c>
      <c r="F869" s="8" t="s">
        <v>61</v>
      </c>
      <c r="G869" s="8" t="s">
        <v>125</v>
      </c>
      <c r="H869" s="8" t="s">
        <v>59</v>
      </c>
      <c r="I869" s="8" t="s">
        <v>58</v>
      </c>
      <c r="J869" s="8" t="s">
        <v>57</v>
      </c>
      <c r="K869" s="8" t="s">
        <v>56</v>
      </c>
      <c r="L869" s="8" t="s">
        <v>55</v>
      </c>
      <c r="M869" s="18">
        <v>46023</v>
      </c>
      <c r="N869" s="18">
        <v>45973</v>
      </c>
      <c r="O869" s="8" t="s">
        <v>631</v>
      </c>
      <c r="P869" s="8" t="s">
        <v>15</v>
      </c>
      <c r="Q869" s="8" t="s">
        <v>634</v>
      </c>
      <c r="R869" s="8" t="str">
        <f t="shared" si="13"/>
        <v>250010A</v>
      </c>
      <c r="S869" s="8" t="str">
        <f>IFERROR(VLOOKUP(R869,'UNSG Projects'!$C$8:$D$305,2,FALSE),0)</f>
        <v>Dist Land Rghts Facilities</v>
      </c>
      <c r="T869" s="8" t="s">
        <v>633</v>
      </c>
      <c r="U869" s="11">
        <v>-511</v>
      </c>
    </row>
    <row r="870" spans="1:21" ht="20.399999999999999" x14ac:dyDescent="0.3">
      <c r="A870" s="19">
        <v>202603</v>
      </c>
      <c r="B870" s="8" t="s">
        <v>7</v>
      </c>
      <c r="C870" s="8" t="s">
        <v>63</v>
      </c>
      <c r="D870" s="8" t="s">
        <v>632</v>
      </c>
      <c r="E870" s="8" t="s">
        <v>632</v>
      </c>
      <c r="F870" s="8" t="s">
        <v>61</v>
      </c>
      <c r="G870" s="8" t="s">
        <v>125</v>
      </c>
      <c r="H870" s="8" t="s">
        <v>59</v>
      </c>
      <c r="I870" s="8" t="s">
        <v>58</v>
      </c>
      <c r="J870" s="8" t="s">
        <v>57</v>
      </c>
      <c r="K870" s="8" t="s">
        <v>56</v>
      </c>
      <c r="L870" s="8" t="s">
        <v>55</v>
      </c>
      <c r="M870" s="18">
        <v>45992</v>
      </c>
      <c r="N870" s="18">
        <v>45689</v>
      </c>
      <c r="O870" s="8" t="s">
        <v>631</v>
      </c>
      <c r="P870" s="8" t="s">
        <v>15</v>
      </c>
      <c r="Q870" s="8" t="s">
        <v>630</v>
      </c>
      <c r="R870" s="8" t="str">
        <f t="shared" si="13"/>
        <v>250010A</v>
      </c>
      <c r="S870" s="8" t="str">
        <f>IFERROR(VLOOKUP(R870,'UNSG Projects'!$C$8:$D$305,2,FALSE),0)</f>
        <v>Dist Land Rghts Facilities</v>
      </c>
      <c r="T870" s="8" t="s">
        <v>629</v>
      </c>
      <c r="U870" s="11">
        <v>-57223.63</v>
      </c>
    </row>
    <row r="871" spans="1:21" ht="30.6" x14ac:dyDescent="0.3">
      <c r="A871" s="19">
        <v>202603</v>
      </c>
      <c r="B871" s="8" t="s">
        <v>7</v>
      </c>
      <c r="C871" s="8" t="s">
        <v>63</v>
      </c>
      <c r="D871" s="8" t="s">
        <v>62</v>
      </c>
      <c r="E871" s="8" t="s">
        <v>62</v>
      </c>
      <c r="F871" s="8" t="s">
        <v>61</v>
      </c>
      <c r="G871" s="8" t="s">
        <v>125</v>
      </c>
      <c r="H871" s="8" t="s">
        <v>59</v>
      </c>
      <c r="I871" s="8" t="s">
        <v>58</v>
      </c>
      <c r="J871" s="8" t="s">
        <v>626</v>
      </c>
      <c r="K871" s="8" t="s">
        <v>56</v>
      </c>
      <c r="L871" s="8" t="s">
        <v>64</v>
      </c>
      <c r="M871" s="18">
        <v>46082</v>
      </c>
      <c r="N871" s="18">
        <v>46107</v>
      </c>
      <c r="O871" s="8" t="s">
        <v>628</v>
      </c>
      <c r="P871" s="8" t="s">
        <v>16</v>
      </c>
      <c r="Q871" s="8" t="s">
        <v>627</v>
      </c>
      <c r="R871" s="8" t="str">
        <f t="shared" si="13"/>
        <v>255900A</v>
      </c>
      <c r="S871" s="8" t="str">
        <f>IFERROR(VLOOKUP(R871,'UNSG Projects'!$C$8:$D$305,2,FALSE),0)</f>
        <v>Struct &amp; Improv- New (Verde)</v>
      </c>
      <c r="T871" s="8" t="s">
        <v>626</v>
      </c>
      <c r="U871" s="11">
        <v>1250</v>
      </c>
    </row>
    <row r="872" spans="1:21" ht="20.399999999999999" x14ac:dyDescent="0.3">
      <c r="A872" s="19">
        <v>202507</v>
      </c>
      <c r="B872" s="8" t="s">
        <v>7</v>
      </c>
      <c r="C872" s="8" t="s">
        <v>63</v>
      </c>
      <c r="D872" s="8" t="s">
        <v>62</v>
      </c>
      <c r="E872" s="8" t="s">
        <v>62</v>
      </c>
      <c r="F872" s="8" t="s">
        <v>61</v>
      </c>
      <c r="G872" s="8" t="s">
        <v>125</v>
      </c>
      <c r="H872" s="8" t="s">
        <v>59</v>
      </c>
      <c r="I872" s="8" t="s">
        <v>58</v>
      </c>
      <c r="J872" s="8" t="s">
        <v>572</v>
      </c>
      <c r="K872" s="8" t="s">
        <v>56</v>
      </c>
      <c r="L872" s="8" t="s">
        <v>64</v>
      </c>
      <c r="M872" s="18">
        <v>45809</v>
      </c>
      <c r="N872" s="18">
        <v>45834</v>
      </c>
      <c r="O872" s="8" t="s">
        <v>454</v>
      </c>
      <c r="P872" s="8" t="s">
        <v>17</v>
      </c>
      <c r="Q872" s="8" t="s">
        <v>573</v>
      </c>
      <c r="R872" s="8" t="str">
        <f t="shared" si="13"/>
        <v>252100A</v>
      </c>
      <c r="S872" s="8" t="str">
        <f>IFERROR(VLOOKUP(R872,'UNSG Projects'!$C$8:$D$305,2,FALSE),0)</f>
        <v>Mains - Blanket - King</v>
      </c>
      <c r="T872" s="8" t="s">
        <v>572</v>
      </c>
      <c r="U872" s="11">
        <v>393.31</v>
      </c>
    </row>
    <row r="873" spans="1:21" ht="20.399999999999999" x14ac:dyDescent="0.3">
      <c r="A873" s="19">
        <v>202507</v>
      </c>
      <c r="B873" s="8" t="s">
        <v>7</v>
      </c>
      <c r="C873" s="8" t="s">
        <v>63</v>
      </c>
      <c r="D873" s="8" t="s">
        <v>62</v>
      </c>
      <c r="E873" s="8" t="s">
        <v>62</v>
      </c>
      <c r="F873" s="8" t="s">
        <v>61</v>
      </c>
      <c r="G873" s="8" t="s">
        <v>125</v>
      </c>
      <c r="H873" s="8" t="s">
        <v>59</v>
      </c>
      <c r="I873" s="8" t="s">
        <v>58</v>
      </c>
      <c r="J873" s="8" t="s">
        <v>590</v>
      </c>
      <c r="K873" s="8" t="s">
        <v>56</v>
      </c>
      <c r="L873" s="8" t="s">
        <v>64</v>
      </c>
      <c r="M873" s="18">
        <v>45809</v>
      </c>
      <c r="N873" s="18">
        <v>45804</v>
      </c>
      <c r="O873" s="8" t="s">
        <v>454</v>
      </c>
      <c r="P873" s="8" t="s">
        <v>17</v>
      </c>
      <c r="Q873" s="8" t="s">
        <v>591</v>
      </c>
      <c r="R873" s="8" t="str">
        <f t="shared" si="13"/>
        <v>252100A</v>
      </c>
      <c r="S873" s="8" t="str">
        <f>IFERROR(VLOOKUP(R873,'UNSG Projects'!$C$8:$D$305,2,FALSE),0)</f>
        <v>Mains - Blanket - King</v>
      </c>
      <c r="T873" s="8" t="s">
        <v>590</v>
      </c>
      <c r="U873" s="11">
        <v>-667.39</v>
      </c>
    </row>
    <row r="874" spans="1:21" ht="20.399999999999999" x14ac:dyDescent="0.3">
      <c r="A874" s="19">
        <v>202507</v>
      </c>
      <c r="B874" s="8" t="s">
        <v>7</v>
      </c>
      <c r="C874" s="8" t="s">
        <v>63</v>
      </c>
      <c r="D874" s="8" t="s">
        <v>62</v>
      </c>
      <c r="E874" s="8" t="s">
        <v>62</v>
      </c>
      <c r="F874" s="8" t="s">
        <v>61</v>
      </c>
      <c r="G874" s="8" t="s">
        <v>125</v>
      </c>
      <c r="H874" s="8" t="s">
        <v>59</v>
      </c>
      <c r="I874" s="8" t="s">
        <v>58</v>
      </c>
      <c r="J874" s="8" t="s">
        <v>586</v>
      </c>
      <c r="K874" s="8" t="s">
        <v>56</v>
      </c>
      <c r="L874" s="8" t="s">
        <v>64</v>
      </c>
      <c r="M874" s="18">
        <v>45809</v>
      </c>
      <c r="N874" s="18">
        <v>45811</v>
      </c>
      <c r="O874" s="8" t="s">
        <v>454</v>
      </c>
      <c r="P874" s="8" t="s">
        <v>17</v>
      </c>
      <c r="Q874" s="8" t="s">
        <v>587</v>
      </c>
      <c r="R874" s="8" t="str">
        <f t="shared" si="13"/>
        <v>252100A</v>
      </c>
      <c r="S874" s="8" t="str">
        <f>IFERROR(VLOOKUP(R874,'UNSG Projects'!$C$8:$D$305,2,FALSE),0)</f>
        <v>Mains - Blanket - King</v>
      </c>
      <c r="T874" s="8" t="s">
        <v>586</v>
      </c>
      <c r="U874" s="11">
        <v>-409.45</v>
      </c>
    </row>
    <row r="875" spans="1:21" ht="20.399999999999999" x14ac:dyDescent="0.3">
      <c r="A875" s="19">
        <v>202507</v>
      </c>
      <c r="B875" s="8" t="s">
        <v>7</v>
      </c>
      <c r="C875" s="8" t="s">
        <v>63</v>
      </c>
      <c r="D875" s="8" t="s">
        <v>62</v>
      </c>
      <c r="E875" s="8" t="s">
        <v>62</v>
      </c>
      <c r="F875" s="8" t="s">
        <v>61</v>
      </c>
      <c r="G875" s="8" t="s">
        <v>125</v>
      </c>
      <c r="H875" s="8" t="s">
        <v>59</v>
      </c>
      <c r="I875" s="8" t="s">
        <v>58</v>
      </c>
      <c r="J875" s="8" t="s">
        <v>588</v>
      </c>
      <c r="K875" s="8" t="s">
        <v>56</v>
      </c>
      <c r="L875" s="8" t="s">
        <v>64</v>
      </c>
      <c r="M875" s="18">
        <v>45809</v>
      </c>
      <c r="N875" s="18">
        <v>45810</v>
      </c>
      <c r="O875" s="8" t="s">
        <v>454</v>
      </c>
      <c r="P875" s="8" t="s">
        <v>17</v>
      </c>
      <c r="Q875" s="8" t="s">
        <v>589</v>
      </c>
      <c r="R875" s="8" t="str">
        <f t="shared" si="13"/>
        <v>252100A</v>
      </c>
      <c r="S875" s="8" t="str">
        <f>IFERROR(VLOOKUP(R875,'UNSG Projects'!$C$8:$D$305,2,FALSE),0)</f>
        <v>Mains - Blanket - King</v>
      </c>
      <c r="T875" s="8" t="s">
        <v>588</v>
      </c>
      <c r="U875" s="11">
        <v>-509.94</v>
      </c>
    </row>
    <row r="876" spans="1:21" ht="20.399999999999999" x14ac:dyDescent="0.3">
      <c r="A876" s="19">
        <v>202507</v>
      </c>
      <c r="B876" s="8" t="s">
        <v>7</v>
      </c>
      <c r="C876" s="8" t="s">
        <v>63</v>
      </c>
      <c r="D876" s="8" t="s">
        <v>62</v>
      </c>
      <c r="E876" s="8" t="s">
        <v>62</v>
      </c>
      <c r="F876" s="8" t="s">
        <v>61</v>
      </c>
      <c r="G876" s="8" t="s">
        <v>125</v>
      </c>
      <c r="H876" s="8" t="s">
        <v>59</v>
      </c>
      <c r="I876" s="8" t="s">
        <v>58</v>
      </c>
      <c r="J876" s="8" t="s">
        <v>562</v>
      </c>
      <c r="K876" s="8" t="s">
        <v>56</v>
      </c>
      <c r="L876" s="8" t="s">
        <v>64</v>
      </c>
      <c r="M876" s="18">
        <v>45839</v>
      </c>
      <c r="N876" s="18">
        <v>45852</v>
      </c>
      <c r="O876" s="8" t="s">
        <v>454</v>
      </c>
      <c r="P876" s="8" t="s">
        <v>17</v>
      </c>
      <c r="Q876" s="8" t="s">
        <v>563</v>
      </c>
      <c r="R876" s="8" t="str">
        <f t="shared" si="13"/>
        <v>252100A</v>
      </c>
      <c r="S876" s="8" t="str">
        <f>IFERROR(VLOOKUP(R876,'UNSG Projects'!$C$8:$D$305,2,FALSE),0)</f>
        <v>Mains - Blanket - King</v>
      </c>
      <c r="T876" s="8" t="s">
        <v>562</v>
      </c>
      <c r="U876" s="11">
        <v>633.87</v>
      </c>
    </row>
    <row r="877" spans="1:21" ht="20.399999999999999" x14ac:dyDescent="0.3">
      <c r="A877" s="19">
        <v>202507</v>
      </c>
      <c r="B877" s="8" t="s">
        <v>7</v>
      </c>
      <c r="C877" s="8" t="s">
        <v>63</v>
      </c>
      <c r="D877" s="8" t="s">
        <v>62</v>
      </c>
      <c r="E877" s="8" t="s">
        <v>62</v>
      </c>
      <c r="F877" s="8" t="s">
        <v>61</v>
      </c>
      <c r="G877" s="8" t="s">
        <v>125</v>
      </c>
      <c r="H877" s="8" t="s">
        <v>59</v>
      </c>
      <c r="I877" s="8" t="s">
        <v>58</v>
      </c>
      <c r="J877" s="8" t="s">
        <v>560</v>
      </c>
      <c r="K877" s="8" t="s">
        <v>56</v>
      </c>
      <c r="L877" s="8" t="s">
        <v>64</v>
      </c>
      <c r="M877" s="18">
        <v>45839</v>
      </c>
      <c r="N877" s="18">
        <v>45854</v>
      </c>
      <c r="O877" s="8" t="s">
        <v>454</v>
      </c>
      <c r="P877" s="8" t="s">
        <v>17</v>
      </c>
      <c r="Q877" s="8" t="s">
        <v>561</v>
      </c>
      <c r="R877" s="8" t="str">
        <f t="shared" si="13"/>
        <v>252100A</v>
      </c>
      <c r="S877" s="8" t="str">
        <f>IFERROR(VLOOKUP(R877,'UNSG Projects'!$C$8:$D$305,2,FALSE),0)</f>
        <v>Mains - Blanket - King</v>
      </c>
      <c r="T877" s="8" t="s">
        <v>560</v>
      </c>
      <c r="U877" s="11">
        <v>633.87</v>
      </c>
    </row>
    <row r="878" spans="1:21" ht="20.399999999999999" x14ac:dyDescent="0.3">
      <c r="A878" s="19">
        <v>202507</v>
      </c>
      <c r="B878" s="8" t="s">
        <v>7</v>
      </c>
      <c r="C878" s="8" t="s">
        <v>63</v>
      </c>
      <c r="D878" s="8" t="s">
        <v>62</v>
      </c>
      <c r="E878" s="8" t="s">
        <v>62</v>
      </c>
      <c r="F878" s="8" t="s">
        <v>61</v>
      </c>
      <c r="G878" s="8" t="s">
        <v>125</v>
      </c>
      <c r="H878" s="8" t="s">
        <v>59</v>
      </c>
      <c r="I878" s="8" t="s">
        <v>58</v>
      </c>
      <c r="J878" s="8" t="s">
        <v>402</v>
      </c>
      <c r="K878" s="8" t="s">
        <v>56</v>
      </c>
      <c r="L878" s="8" t="s">
        <v>64</v>
      </c>
      <c r="M878" s="18">
        <v>45809</v>
      </c>
      <c r="N878" s="18">
        <v>45789</v>
      </c>
      <c r="O878" s="8" t="s">
        <v>454</v>
      </c>
      <c r="P878" s="8" t="s">
        <v>17</v>
      </c>
      <c r="Q878" s="8" t="s">
        <v>403</v>
      </c>
      <c r="R878" s="8" t="str">
        <f t="shared" si="13"/>
        <v>252100A</v>
      </c>
      <c r="S878" s="8" t="str">
        <f>IFERROR(VLOOKUP(R878,'UNSG Projects'!$C$8:$D$305,2,FALSE),0)</f>
        <v>Mains - Blanket - King</v>
      </c>
      <c r="T878" s="8" t="s">
        <v>402</v>
      </c>
      <c r="U878" s="11">
        <v>-849.83</v>
      </c>
    </row>
    <row r="879" spans="1:21" ht="20.399999999999999" x14ac:dyDescent="0.3">
      <c r="A879" s="19">
        <v>202507</v>
      </c>
      <c r="B879" s="8" t="s">
        <v>7</v>
      </c>
      <c r="C879" s="8" t="s">
        <v>63</v>
      </c>
      <c r="D879" s="8" t="s">
        <v>62</v>
      </c>
      <c r="E879" s="8" t="s">
        <v>62</v>
      </c>
      <c r="F879" s="8" t="s">
        <v>61</v>
      </c>
      <c r="G879" s="8" t="s">
        <v>125</v>
      </c>
      <c r="H879" s="8" t="s">
        <v>59</v>
      </c>
      <c r="I879" s="8" t="s">
        <v>58</v>
      </c>
      <c r="J879" s="8" t="s">
        <v>596</v>
      </c>
      <c r="K879" s="8" t="s">
        <v>56</v>
      </c>
      <c r="L879" s="8" t="s">
        <v>64</v>
      </c>
      <c r="M879" s="18">
        <v>45778</v>
      </c>
      <c r="N879" s="18">
        <v>45759</v>
      </c>
      <c r="O879" s="8" t="s">
        <v>454</v>
      </c>
      <c r="P879" s="8" t="s">
        <v>17</v>
      </c>
      <c r="Q879" s="8" t="s">
        <v>597</v>
      </c>
      <c r="R879" s="8" t="str">
        <f t="shared" si="13"/>
        <v>253500B</v>
      </c>
      <c r="S879" s="8" t="str">
        <f>IFERROR(VLOOKUP(R879,'UNSG Projects'!$C$8:$D$305,2,FALSE),0)</f>
        <v>PI Mains - Prescott</v>
      </c>
      <c r="T879" s="8" t="s">
        <v>596</v>
      </c>
      <c r="U879" s="11">
        <v>13232.12</v>
      </c>
    </row>
    <row r="880" spans="1:21" ht="20.399999999999999" x14ac:dyDescent="0.3">
      <c r="A880" s="19">
        <v>202507</v>
      </c>
      <c r="B880" s="8" t="s">
        <v>7</v>
      </c>
      <c r="C880" s="8" t="s">
        <v>63</v>
      </c>
      <c r="D880" s="8" t="s">
        <v>62</v>
      </c>
      <c r="E880" s="8" t="s">
        <v>62</v>
      </c>
      <c r="F880" s="8" t="s">
        <v>61</v>
      </c>
      <c r="G880" s="8" t="s">
        <v>125</v>
      </c>
      <c r="H880" s="8" t="s">
        <v>59</v>
      </c>
      <c r="I880" s="8" t="s">
        <v>58</v>
      </c>
      <c r="J880" s="8" t="s">
        <v>396</v>
      </c>
      <c r="K880" s="8" t="s">
        <v>56</v>
      </c>
      <c r="L880" s="8" t="s">
        <v>64</v>
      </c>
      <c r="M880" s="18">
        <v>45839</v>
      </c>
      <c r="N880" s="18">
        <v>45846</v>
      </c>
      <c r="O880" s="8" t="s">
        <v>454</v>
      </c>
      <c r="P880" s="8" t="s">
        <v>17</v>
      </c>
      <c r="Q880" s="8" t="s">
        <v>397</v>
      </c>
      <c r="R880" s="8" t="str">
        <f t="shared" si="13"/>
        <v>251100A</v>
      </c>
      <c r="S880" s="8" t="str">
        <f>IFERROR(VLOOKUP(R880,'UNSG Projects'!$C$8:$D$305,2,FALSE),0)</f>
        <v>Mains - Blanket - Flag</v>
      </c>
      <c r="T880" s="8" t="s">
        <v>396</v>
      </c>
      <c r="U880" s="11">
        <v>24466.65</v>
      </c>
    </row>
    <row r="881" spans="1:21" ht="20.399999999999999" x14ac:dyDescent="0.3">
      <c r="A881" s="19">
        <v>202507</v>
      </c>
      <c r="B881" s="8" t="s">
        <v>7</v>
      </c>
      <c r="C881" s="8" t="s">
        <v>63</v>
      </c>
      <c r="D881" s="8" t="s">
        <v>62</v>
      </c>
      <c r="E881" s="8" t="s">
        <v>62</v>
      </c>
      <c r="F881" s="8" t="s">
        <v>61</v>
      </c>
      <c r="G881" s="8" t="s">
        <v>125</v>
      </c>
      <c r="H881" s="8" t="s">
        <v>59</v>
      </c>
      <c r="I881" s="8" t="s">
        <v>58</v>
      </c>
      <c r="J881" s="8" t="s">
        <v>564</v>
      </c>
      <c r="K881" s="8" t="s">
        <v>56</v>
      </c>
      <c r="L881" s="8" t="s">
        <v>64</v>
      </c>
      <c r="M881" s="18">
        <v>45839</v>
      </c>
      <c r="N881" s="18">
        <v>45849</v>
      </c>
      <c r="O881" s="8" t="s">
        <v>454</v>
      </c>
      <c r="P881" s="8" t="s">
        <v>17</v>
      </c>
      <c r="Q881" s="8" t="s">
        <v>565</v>
      </c>
      <c r="R881" s="8" t="str">
        <f t="shared" si="13"/>
        <v>251500B</v>
      </c>
      <c r="S881" s="8" t="str">
        <f>IFERROR(VLOOKUP(R881,'UNSG Projects'!$C$8:$D$305,2,FALSE),0)</f>
        <v>PI Mains - Flagstaff</v>
      </c>
      <c r="T881" s="8" t="s">
        <v>564</v>
      </c>
      <c r="U881" s="11">
        <v>19937.349999999999</v>
      </c>
    </row>
    <row r="882" spans="1:21" ht="20.399999999999999" x14ac:dyDescent="0.3">
      <c r="A882" s="19">
        <v>202507</v>
      </c>
      <c r="B882" s="8" t="s">
        <v>7</v>
      </c>
      <c r="C882" s="8" t="s">
        <v>63</v>
      </c>
      <c r="D882" s="8" t="s">
        <v>62</v>
      </c>
      <c r="E882" s="8" t="s">
        <v>62</v>
      </c>
      <c r="F882" s="8" t="s">
        <v>61</v>
      </c>
      <c r="G882" s="8" t="s">
        <v>125</v>
      </c>
      <c r="H882" s="8" t="s">
        <v>59</v>
      </c>
      <c r="I882" s="8" t="s">
        <v>58</v>
      </c>
      <c r="J882" s="8" t="s">
        <v>382</v>
      </c>
      <c r="K882" s="8" t="s">
        <v>56</v>
      </c>
      <c r="L882" s="8" t="s">
        <v>64</v>
      </c>
      <c r="M882" s="18">
        <v>45839</v>
      </c>
      <c r="N882" s="18">
        <v>45861</v>
      </c>
      <c r="O882" s="8" t="s">
        <v>454</v>
      </c>
      <c r="P882" s="8" t="s">
        <v>17</v>
      </c>
      <c r="Q882" s="8" t="s">
        <v>383</v>
      </c>
      <c r="R882" s="8" t="str">
        <f t="shared" si="13"/>
        <v>253100A</v>
      </c>
      <c r="S882" s="8" t="str">
        <f>IFERROR(VLOOKUP(R882,'UNSG Projects'!$C$8:$D$305,2,FALSE),0)</f>
        <v>Mains - Blanket - Pres</v>
      </c>
      <c r="T882" s="8" t="s">
        <v>382</v>
      </c>
      <c r="U882" s="11">
        <v>48612.639999999999</v>
      </c>
    </row>
    <row r="883" spans="1:21" ht="20.399999999999999" x14ac:dyDescent="0.3">
      <c r="A883" s="19">
        <v>202507</v>
      </c>
      <c r="B883" s="8" t="s">
        <v>7</v>
      </c>
      <c r="C883" s="8" t="s">
        <v>63</v>
      </c>
      <c r="D883" s="8" t="s">
        <v>62</v>
      </c>
      <c r="E883" s="8" t="s">
        <v>62</v>
      </c>
      <c r="F883" s="8" t="s">
        <v>61</v>
      </c>
      <c r="G883" s="8" t="s">
        <v>125</v>
      </c>
      <c r="H883" s="8" t="s">
        <v>59</v>
      </c>
      <c r="I883" s="8" t="s">
        <v>58</v>
      </c>
      <c r="J883" s="8" t="s">
        <v>398</v>
      </c>
      <c r="K883" s="8" t="s">
        <v>56</v>
      </c>
      <c r="L883" s="8" t="s">
        <v>64</v>
      </c>
      <c r="M883" s="18">
        <v>45809</v>
      </c>
      <c r="N883" s="18">
        <v>45825</v>
      </c>
      <c r="O883" s="8" t="s">
        <v>454</v>
      </c>
      <c r="P883" s="8" t="s">
        <v>17</v>
      </c>
      <c r="Q883" s="8" t="s">
        <v>399</v>
      </c>
      <c r="R883" s="8" t="str">
        <f t="shared" si="13"/>
        <v>251100A</v>
      </c>
      <c r="S883" s="8" t="str">
        <f>IFERROR(VLOOKUP(R883,'UNSG Projects'!$C$8:$D$305,2,FALSE),0)</f>
        <v>Mains - Blanket - Flag</v>
      </c>
      <c r="T883" s="8" t="s">
        <v>398</v>
      </c>
      <c r="U883" s="11">
        <v>-913.71</v>
      </c>
    </row>
    <row r="884" spans="1:21" ht="20.399999999999999" x14ac:dyDescent="0.3">
      <c r="A884" s="19">
        <v>202507</v>
      </c>
      <c r="B884" s="8" t="s">
        <v>7</v>
      </c>
      <c r="C884" s="8" t="s">
        <v>63</v>
      </c>
      <c r="D884" s="8" t="s">
        <v>62</v>
      </c>
      <c r="E884" s="8" t="s">
        <v>62</v>
      </c>
      <c r="F884" s="8" t="s">
        <v>61</v>
      </c>
      <c r="G884" s="8" t="s">
        <v>125</v>
      </c>
      <c r="H884" s="8" t="s">
        <v>59</v>
      </c>
      <c r="I884" s="8" t="s">
        <v>58</v>
      </c>
      <c r="J884" s="8" t="s">
        <v>376</v>
      </c>
      <c r="K884" s="8" t="s">
        <v>56</v>
      </c>
      <c r="L884" s="8" t="s">
        <v>64</v>
      </c>
      <c r="M884" s="18">
        <v>45839</v>
      </c>
      <c r="N884" s="18">
        <v>45854</v>
      </c>
      <c r="O884" s="8" t="s">
        <v>454</v>
      </c>
      <c r="P884" s="8" t="s">
        <v>17</v>
      </c>
      <c r="Q884" s="8" t="s">
        <v>377</v>
      </c>
      <c r="R884" s="8" t="str">
        <f t="shared" si="13"/>
        <v>253100A</v>
      </c>
      <c r="S884" s="8" t="str">
        <f>IFERROR(VLOOKUP(R884,'UNSG Projects'!$C$8:$D$305,2,FALSE),0)</f>
        <v>Mains - Blanket - Pres</v>
      </c>
      <c r="T884" s="8" t="s">
        <v>376</v>
      </c>
      <c r="U884" s="11">
        <v>222708.1</v>
      </c>
    </row>
    <row r="885" spans="1:21" ht="20.399999999999999" x14ac:dyDescent="0.3">
      <c r="A885" s="19">
        <v>202507</v>
      </c>
      <c r="B885" s="8" t="s">
        <v>7</v>
      </c>
      <c r="C885" s="8" t="s">
        <v>63</v>
      </c>
      <c r="D885" s="8" t="s">
        <v>62</v>
      </c>
      <c r="E885" s="8" t="s">
        <v>62</v>
      </c>
      <c r="F885" s="8" t="s">
        <v>61</v>
      </c>
      <c r="G885" s="8" t="s">
        <v>125</v>
      </c>
      <c r="H885" s="8" t="s">
        <v>59</v>
      </c>
      <c r="I885" s="8" t="s">
        <v>58</v>
      </c>
      <c r="J885" s="8" t="s">
        <v>374</v>
      </c>
      <c r="K885" s="8" t="s">
        <v>56</v>
      </c>
      <c r="L885" s="8" t="s">
        <v>64</v>
      </c>
      <c r="M885" s="18">
        <v>45778</v>
      </c>
      <c r="N885" s="18">
        <v>45790</v>
      </c>
      <c r="O885" s="8" t="s">
        <v>454</v>
      </c>
      <c r="P885" s="8" t="s">
        <v>17</v>
      </c>
      <c r="Q885" s="8" t="s">
        <v>375</v>
      </c>
      <c r="R885" s="8" t="str">
        <f t="shared" si="13"/>
        <v>253500B</v>
      </c>
      <c r="S885" s="8" t="str">
        <f>IFERROR(VLOOKUP(R885,'UNSG Projects'!$C$8:$D$305,2,FALSE),0)</f>
        <v>PI Mains - Prescott</v>
      </c>
      <c r="T885" s="8" t="s">
        <v>374</v>
      </c>
      <c r="U885" s="11">
        <v>-155.22</v>
      </c>
    </row>
    <row r="886" spans="1:21" ht="20.399999999999999" x14ac:dyDescent="0.3">
      <c r="A886" s="19">
        <v>202507</v>
      </c>
      <c r="B886" s="8" t="s">
        <v>7</v>
      </c>
      <c r="C886" s="8" t="s">
        <v>63</v>
      </c>
      <c r="D886" s="8" t="s">
        <v>62</v>
      </c>
      <c r="E886" s="8" t="s">
        <v>62</v>
      </c>
      <c r="F886" s="8" t="s">
        <v>61</v>
      </c>
      <c r="G886" s="8" t="s">
        <v>125</v>
      </c>
      <c r="H886" s="8" t="s">
        <v>59</v>
      </c>
      <c r="I886" s="8" t="s">
        <v>58</v>
      </c>
      <c r="J886" s="8" t="s">
        <v>558</v>
      </c>
      <c r="K886" s="8" t="s">
        <v>56</v>
      </c>
      <c r="L886" s="8" t="s">
        <v>64</v>
      </c>
      <c r="M886" s="18">
        <v>45839</v>
      </c>
      <c r="N886" s="18">
        <v>45861</v>
      </c>
      <c r="O886" s="8" t="s">
        <v>454</v>
      </c>
      <c r="P886" s="8" t="s">
        <v>17</v>
      </c>
      <c r="Q886" s="8" t="s">
        <v>559</v>
      </c>
      <c r="R886" s="8" t="str">
        <f t="shared" si="13"/>
        <v>257100A</v>
      </c>
      <c r="S886" s="8" t="str">
        <f>IFERROR(VLOOKUP(R886,'UNSG Projects'!$C$8:$D$305,2,FALSE),0)</f>
        <v>Mains - Blanket - SL</v>
      </c>
      <c r="T886" s="8" t="s">
        <v>558</v>
      </c>
      <c r="U886" s="11">
        <v>663.88</v>
      </c>
    </row>
    <row r="887" spans="1:21" ht="20.399999999999999" x14ac:dyDescent="0.3">
      <c r="A887" s="19">
        <v>202507</v>
      </c>
      <c r="B887" s="8" t="s">
        <v>7</v>
      </c>
      <c r="C887" s="8" t="s">
        <v>63</v>
      </c>
      <c r="D887" s="8" t="s">
        <v>62</v>
      </c>
      <c r="E887" s="8" t="s">
        <v>62</v>
      </c>
      <c r="F887" s="8" t="s">
        <v>61</v>
      </c>
      <c r="G887" s="8" t="s">
        <v>125</v>
      </c>
      <c r="H887" s="8" t="s">
        <v>59</v>
      </c>
      <c r="I887" s="8" t="s">
        <v>58</v>
      </c>
      <c r="J887" s="8" t="s">
        <v>386</v>
      </c>
      <c r="K887" s="8" t="s">
        <v>56</v>
      </c>
      <c r="L887" s="8" t="s">
        <v>64</v>
      </c>
      <c r="M887" s="18">
        <v>45839</v>
      </c>
      <c r="N887" s="18">
        <v>45860</v>
      </c>
      <c r="O887" s="8" t="s">
        <v>454</v>
      </c>
      <c r="P887" s="8" t="s">
        <v>17</v>
      </c>
      <c r="Q887" s="8" t="s">
        <v>387</v>
      </c>
      <c r="R887" s="8" t="str">
        <f t="shared" si="13"/>
        <v>251100A</v>
      </c>
      <c r="S887" s="8" t="str">
        <f>IFERROR(VLOOKUP(R887,'UNSG Projects'!$C$8:$D$305,2,FALSE),0)</f>
        <v>Mains - Blanket - Flag</v>
      </c>
      <c r="T887" s="8" t="s">
        <v>386</v>
      </c>
      <c r="U887" s="11">
        <v>74952.98</v>
      </c>
    </row>
    <row r="888" spans="1:21" ht="20.399999999999999" x14ac:dyDescent="0.3">
      <c r="A888" s="19">
        <v>202507</v>
      </c>
      <c r="B888" s="8" t="s">
        <v>7</v>
      </c>
      <c r="C888" s="8" t="s">
        <v>63</v>
      </c>
      <c r="D888" s="8" t="s">
        <v>62</v>
      </c>
      <c r="E888" s="8" t="s">
        <v>62</v>
      </c>
      <c r="F888" s="8" t="s">
        <v>61</v>
      </c>
      <c r="G888" s="8" t="s">
        <v>125</v>
      </c>
      <c r="H888" s="8" t="s">
        <v>59</v>
      </c>
      <c r="I888" s="8" t="s">
        <v>58</v>
      </c>
      <c r="J888" s="8" t="s">
        <v>570</v>
      </c>
      <c r="K888" s="8" t="s">
        <v>56</v>
      </c>
      <c r="L888" s="8" t="s">
        <v>64</v>
      </c>
      <c r="M888" s="18">
        <v>45839</v>
      </c>
      <c r="N888" s="18">
        <v>45832</v>
      </c>
      <c r="O888" s="8" t="s">
        <v>454</v>
      </c>
      <c r="P888" s="8" t="s">
        <v>17</v>
      </c>
      <c r="Q888" s="8" t="s">
        <v>571</v>
      </c>
      <c r="R888" s="8" t="str">
        <f t="shared" si="13"/>
        <v>252100A</v>
      </c>
      <c r="S888" s="8" t="str">
        <f>IFERROR(VLOOKUP(R888,'UNSG Projects'!$C$8:$D$305,2,FALSE),0)</f>
        <v>Mains - Blanket - King</v>
      </c>
      <c r="T888" s="8" t="s">
        <v>570</v>
      </c>
      <c r="U888" s="11">
        <v>10440.81</v>
      </c>
    </row>
    <row r="889" spans="1:21" ht="20.399999999999999" x14ac:dyDescent="0.3">
      <c r="A889" s="19">
        <v>202507</v>
      </c>
      <c r="B889" s="8" t="s">
        <v>7</v>
      </c>
      <c r="C889" s="8" t="s">
        <v>63</v>
      </c>
      <c r="D889" s="8" t="s">
        <v>62</v>
      </c>
      <c r="E889" s="8" t="s">
        <v>62</v>
      </c>
      <c r="F889" s="8" t="s">
        <v>61</v>
      </c>
      <c r="G889" s="8" t="s">
        <v>125</v>
      </c>
      <c r="H889" s="8" t="s">
        <v>59</v>
      </c>
      <c r="I889" s="8" t="s">
        <v>58</v>
      </c>
      <c r="J889" s="8" t="s">
        <v>544</v>
      </c>
      <c r="K889" s="8" t="s">
        <v>56</v>
      </c>
      <c r="L889" s="8" t="s">
        <v>64</v>
      </c>
      <c r="M889" s="18">
        <v>45809</v>
      </c>
      <c r="N889" s="18">
        <v>45820</v>
      </c>
      <c r="O889" s="8" t="s">
        <v>454</v>
      </c>
      <c r="P889" s="8" t="s">
        <v>17</v>
      </c>
      <c r="Q889" s="8" t="s">
        <v>545</v>
      </c>
      <c r="R889" s="8" t="str">
        <f t="shared" si="13"/>
        <v>252100A</v>
      </c>
      <c r="S889" s="8" t="str">
        <f>IFERROR(VLOOKUP(R889,'UNSG Projects'!$C$8:$D$305,2,FALSE),0)</f>
        <v>Mains - Blanket - King</v>
      </c>
      <c r="T889" s="8" t="s">
        <v>544</v>
      </c>
      <c r="U889" s="11">
        <v>-2787.74</v>
      </c>
    </row>
    <row r="890" spans="1:21" ht="20.399999999999999" x14ac:dyDescent="0.3">
      <c r="A890" s="19">
        <v>202507</v>
      </c>
      <c r="B890" s="8" t="s">
        <v>7</v>
      </c>
      <c r="C890" s="8" t="s">
        <v>63</v>
      </c>
      <c r="D890" s="8" t="s">
        <v>62</v>
      </c>
      <c r="E890" s="8" t="s">
        <v>62</v>
      </c>
      <c r="F890" s="8" t="s">
        <v>61</v>
      </c>
      <c r="G890" s="8" t="s">
        <v>125</v>
      </c>
      <c r="H890" s="8" t="s">
        <v>59</v>
      </c>
      <c r="I890" s="8" t="s">
        <v>58</v>
      </c>
      <c r="J890" s="8" t="s">
        <v>574</v>
      </c>
      <c r="K890" s="8" t="s">
        <v>56</v>
      </c>
      <c r="L890" s="8" t="s">
        <v>64</v>
      </c>
      <c r="M890" s="18">
        <v>45809</v>
      </c>
      <c r="N890" s="18">
        <v>45821</v>
      </c>
      <c r="O890" s="8" t="s">
        <v>454</v>
      </c>
      <c r="P890" s="8" t="s">
        <v>17</v>
      </c>
      <c r="Q890" s="8" t="s">
        <v>575</v>
      </c>
      <c r="R890" s="8" t="str">
        <f t="shared" si="13"/>
        <v>257100A</v>
      </c>
      <c r="S890" s="8" t="str">
        <f>IFERROR(VLOOKUP(R890,'UNSG Projects'!$C$8:$D$305,2,FALSE),0)</f>
        <v>Mains - Blanket - SL</v>
      </c>
      <c r="T890" s="8" t="s">
        <v>574</v>
      </c>
      <c r="U890" s="11">
        <v>-14.15</v>
      </c>
    </row>
    <row r="891" spans="1:21" ht="20.399999999999999" x14ac:dyDescent="0.3">
      <c r="A891" s="19">
        <v>202507</v>
      </c>
      <c r="B891" s="8" t="s">
        <v>7</v>
      </c>
      <c r="C891" s="8" t="s">
        <v>63</v>
      </c>
      <c r="D891" s="8" t="s">
        <v>62</v>
      </c>
      <c r="E891" s="8" t="s">
        <v>62</v>
      </c>
      <c r="F891" s="8" t="s">
        <v>61</v>
      </c>
      <c r="G891" s="8" t="s">
        <v>125</v>
      </c>
      <c r="H891" s="8" t="s">
        <v>59</v>
      </c>
      <c r="I891" s="8" t="s">
        <v>58</v>
      </c>
      <c r="J891" s="8" t="s">
        <v>550</v>
      </c>
      <c r="K891" s="8" t="s">
        <v>56</v>
      </c>
      <c r="L891" s="8" t="s">
        <v>64</v>
      </c>
      <c r="M891" s="18">
        <v>45839</v>
      </c>
      <c r="N891" s="18">
        <v>45863</v>
      </c>
      <c r="O891" s="8" t="s">
        <v>454</v>
      </c>
      <c r="P891" s="8" t="s">
        <v>17</v>
      </c>
      <c r="Q891" s="8" t="s">
        <v>551</v>
      </c>
      <c r="R891" s="8" t="str">
        <f t="shared" si="13"/>
        <v>256100A</v>
      </c>
      <c r="S891" s="8" t="str">
        <f>IFERROR(VLOOKUP(R891,'UNSG Projects'!$C$8:$D$305,2,FALSE),0)</f>
        <v>Mains - Blanket - Nog</v>
      </c>
      <c r="T891" s="8" t="s">
        <v>550</v>
      </c>
      <c r="U891" s="11">
        <v>1423.35</v>
      </c>
    </row>
    <row r="892" spans="1:21" ht="20.399999999999999" x14ac:dyDescent="0.3">
      <c r="A892" s="19">
        <v>202507</v>
      </c>
      <c r="B892" s="8" t="s">
        <v>7</v>
      </c>
      <c r="C892" s="8" t="s">
        <v>63</v>
      </c>
      <c r="D892" s="8" t="s">
        <v>62</v>
      </c>
      <c r="E892" s="8" t="s">
        <v>62</v>
      </c>
      <c r="F892" s="8" t="s">
        <v>61</v>
      </c>
      <c r="G892" s="8" t="s">
        <v>125</v>
      </c>
      <c r="H892" s="8" t="s">
        <v>59</v>
      </c>
      <c r="I892" s="8" t="s">
        <v>58</v>
      </c>
      <c r="J892" s="8" t="s">
        <v>394</v>
      </c>
      <c r="K892" s="8" t="s">
        <v>56</v>
      </c>
      <c r="L892" s="8" t="s">
        <v>64</v>
      </c>
      <c r="M892" s="18">
        <v>45717</v>
      </c>
      <c r="N892" s="18">
        <v>45741</v>
      </c>
      <c r="O892" s="8" t="s">
        <v>454</v>
      </c>
      <c r="P892" s="8" t="s">
        <v>17</v>
      </c>
      <c r="Q892" s="8" t="s">
        <v>395</v>
      </c>
      <c r="R892" s="8" t="str">
        <f t="shared" si="13"/>
        <v>252100A</v>
      </c>
      <c r="S892" s="8" t="str">
        <f>IFERROR(VLOOKUP(R892,'UNSG Projects'!$C$8:$D$305,2,FALSE),0)</f>
        <v>Mains - Blanket - King</v>
      </c>
      <c r="T892" s="8" t="s">
        <v>394</v>
      </c>
      <c r="U892" s="11">
        <v>16338.39</v>
      </c>
    </row>
    <row r="893" spans="1:21" ht="20.399999999999999" x14ac:dyDescent="0.3">
      <c r="A893" s="19">
        <v>202507</v>
      </c>
      <c r="B893" s="8" t="s">
        <v>7</v>
      </c>
      <c r="C893" s="8" t="s">
        <v>63</v>
      </c>
      <c r="D893" s="8" t="s">
        <v>62</v>
      </c>
      <c r="E893" s="8" t="s">
        <v>62</v>
      </c>
      <c r="F893" s="8" t="s">
        <v>61</v>
      </c>
      <c r="G893" s="8" t="s">
        <v>125</v>
      </c>
      <c r="H893" s="8" t="s">
        <v>59</v>
      </c>
      <c r="I893" s="8" t="s">
        <v>58</v>
      </c>
      <c r="J893" s="8" t="s">
        <v>600</v>
      </c>
      <c r="K893" s="8" t="s">
        <v>56</v>
      </c>
      <c r="L893" s="8" t="s">
        <v>64</v>
      </c>
      <c r="M893" s="18">
        <v>45748</v>
      </c>
      <c r="N893" s="18">
        <v>45763</v>
      </c>
      <c r="O893" s="8" t="s">
        <v>454</v>
      </c>
      <c r="P893" s="8" t="s">
        <v>17</v>
      </c>
      <c r="Q893" s="8" t="s">
        <v>601</v>
      </c>
      <c r="R893" s="8" t="str">
        <f t="shared" si="13"/>
        <v>252400S</v>
      </c>
      <c r="S893" s="8" t="str">
        <f>IFERROR(VLOOKUP(R893,'UNSG Projects'!$C$8:$D$305,2,FALSE),0)</f>
        <v>Mains-System Improv-King</v>
      </c>
      <c r="T893" s="8" t="s">
        <v>600</v>
      </c>
      <c r="U893" s="11">
        <v>8843.49</v>
      </c>
    </row>
    <row r="894" spans="1:21" ht="20.399999999999999" x14ac:dyDescent="0.3">
      <c r="A894" s="19">
        <v>202507</v>
      </c>
      <c r="B894" s="8" t="s">
        <v>7</v>
      </c>
      <c r="C894" s="8" t="s">
        <v>63</v>
      </c>
      <c r="D894" s="8" t="s">
        <v>62</v>
      </c>
      <c r="E894" s="8" t="s">
        <v>62</v>
      </c>
      <c r="F894" s="8" t="s">
        <v>61</v>
      </c>
      <c r="G894" s="8" t="s">
        <v>125</v>
      </c>
      <c r="H894" s="8" t="s">
        <v>59</v>
      </c>
      <c r="I894" s="8" t="s">
        <v>58</v>
      </c>
      <c r="J894" s="8" t="s">
        <v>598</v>
      </c>
      <c r="K894" s="8" t="s">
        <v>56</v>
      </c>
      <c r="L894" s="8" t="s">
        <v>64</v>
      </c>
      <c r="M894" s="18">
        <v>45748</v>
      </c>
      <c r="N894" s="18">
        <v>45777</v>
      </c>
      <c r="O894" s="8" t="s">
        <v>454</v>
      </c>
      <c r="P894" s="8" t="s">
        <v>17</v>
      </c>
      <c r="Q894" s="8" t="s">
        <v>599</v>
      </c>
      <c r="R894" s="8" t="str">
        <f t="shared" si="13"/>
        <v>257100A</v>
      </c>
      <c r="S894" s="8" t="str">
        <f>IFERROR(VLOOKUP(R894,'UNSG Projects'!$C$8:$D$305,2,FALSE),0)</f>
        <v>Mains - Blanket - SL</v>
      </c>
      <c r="T894" s="8" t="s">
        <v>598</v>
      </c>
      <c r="U894" s="11">
        <v>-8466.4699999999993</v>
      </c>
    </row>
    <row r="895" spans="1:21" ht="20.399999999999999" x14ac:dyDescent="0.3">
      <c r="A895" s="19">
        <v>202507</v>
      </c>
      <c r="B895" s="8" t="s">
        <v>7</v>
      </c>
      <c r="C895" s="8" t="s">
        <v>63</v>
      </c>
      <c r="D895" s="8" t="s">
        <v>62</v>
      </c>
      <c r="E895" s="8" t="s">
        <v>62</v>
      </c>
      <c r="F895" s="8" t="s">
        <v>61</v>
      </c>
      <c r="G895" s="8" t="s">
        <v>125</v>
      </c>
      <c r="H895" s="8" t="s">
        <v>59</v>
      </c>
      <c r="I895" s="8" t="s">
        <v>58</v>
      </c>
      <c r="J895" s="8" t="s">
        <v>388</v>
      </c>
      <c r="K895" s="8" t="s">
        <v>56</v>
      </c>
      <c r="L895" s="8" t="s">
        <v>64</v>
      </c>
      <c r="M895" s="18">
        <v>45839</v>
      </c>
      <c r="N895" s="18">
        <v>45852</v>
      </c>
      <c r="O895" s="8" t="s">
        <v>454</v>
      </c>
      <c r="P895" s="8" t="s">
        <v>17</v>
      </c>
      <c r="Q895" s="8" t="s">
        <v>389</v>
      </c>
      <c r="R895" s="8" t="str">
        <f t="shared" si="13"/>
        <v>251100A</v>
      </c>
      <c r="S895" s="8" t="str">
        <f>IFERROR(VLOOKUP(R895,'UNSG Projects'!$C$8:$D$305,2,FALSE),0)</f>
        <v>Mains - Blanket - Flag</v>
      </c>
      <c r="T895" s="8" t="s">
        <v>388</v>
      </c>
      <c r="U895" s="11">
        <v>6393.08</v>
      </c>
    </row>
    <row r="896" spans="1:21" ht="20.399999999999999" x14ac:dyDescent="0.3">
      <c r="A896" s="19">
        <v>202507</v>
      </c>
      <c r="B896" s="8" t="s">
        <v>7</v>
      </c>
      <c r="C896" s="8" t="s">
        <v>63</v>
      </c>
      <c r="D896" s="8" t="s">
        <v>62</v>
      </c>
      <c r="E896" s="8" t="s">
        <v>62</v>
      </c>
      <c r="F896" s="8" t="s">
        <v>61</v>
      </c>
      <c r="G896" s="8" t="s">
        <v>125</v>
      </c>
      <c r="H896" s="8" t="s">
        <v>59</v>
      </c>
      <c r="I896" s="8" t="s">
        <v>58</v>
      </c>
      <c r="J896" s="8" t="s">
        <v>576</v>
      </c>
      <c r="K896" s="8" t="s">
        <v>56</v>
      </c>
      <c r="L896" s="8" t="s">
        <v>64</v>
      </c>
      <c r="M896" s="18">
        <v>45809</v>
      </c>
      <c r="N896" s="18">
        <v>45812</v>
      </c>
      <c r="O896" s="8" t="s">
        <v>454</v>
      </c>
      <c r="P896" s="8" t="s">
        <v>17</v>
      </c>
      <c r="Q896" s="8" t="s">
        <v>577</v>
      </c>
      <c r="R896" s="8" t="str">
        <f t="shared" si="13"/>
        <v>252406S</v>
      </c>
      <c r="S896" s="8" t="str">
        <f>IFERROR(VLOOKUP(R896,'UNSG Projects'!$C$8:$D$305,2,FALSE),0)</f>
        <v>Mains PVC Replacement KNG</v>
      </c>
      <c r="T896" s="8" t="s">
        <v>576</v>
      </c>
      <c r="U896" s="11">
        <v>64475.73</v>
      </c>
    </row>
    <row r="897" spans="1:21" ht="20.399999999999999" x14ac:dyDescent="0.3">
      <c r="A897" s="19">
        <v>202507</v>
      </c>
      <c r="B897" s="8" t="s">
        <v>7</v>
      </c>
      <c r="C897" s="8" t="s">
        <v>63</v>
      </c>
      <c r="D897" s="8" t="s">
        <v>62</v>
      </c>
      <c r="E897" s="8" t="s">
        <v>62</v>
      </c>
      <c r="F897" s="8" t="s">
        <v>61</v>
      </c>
      <c r="G897" s="8" t="s">
        <v>125</v>
      </c>
      <c r="H897" s="8" t="s">
        <v>59</v>
      </c>
      <c r="I897" s="8" t="s">
        <v>58</v>
      </c>
      <c r="J897" s="8" t="s">
        <v>594</v>
      </c>
      <c r="K897" s="8" t="s">
        <v>56</v>
      </c>
      <c r="L897" s="8" t="s">
        <v>64</v>
      </c>
      <c r="M897" s="18">
        <v>45778</v>
      </c>
      <c r="N897" s="18">
        <v>45782</v>
      </c>
      <c r="O897" s="8" t="s">
        <v>454</v>
      </c>
      <c r="P897" s="8" t="s">
        <v>17</v>
      </c>
      <c r="Q897" s="8" t="s">
        <v>595</v>
      </c>
      <c r="R897" s="8" t="str">
        <f t="shared" si="13"/>
        <v>252406S</v>
      </c>
      <c r="S897" s="8" t="str">
        <f>IFERROR(VLOOKUP(R897,'UNSG Projects'!$C$8:$D$305,2,FALSE),0)</f>
        <v>Mains PVC Replacement KNG</v>
      </c>
      <c r="T897" s="8" t="s">
        <v>594</v>
      </c>
      <c r="U897" s="11">
        <v>596.97</v>
      </c>
    </row>
    <row r="898" spans="1:21" ht="20.399999999999999" x14ac:dyDescent="0.3">
      <c r="A898" s="19">
        <v>202507</v>
      </c>
      <c r="B898" s="8" t="s">
        <v>7</v>
      </c>
      <c r="C898" s="8" t="s">
        <v>63</v>
      </c>
      <c r="D898" s="8" t="s">
        <v>62</v>
      </c>
      <c r="E898" s="8" t="s">
        <v>62</v>
      </c>
      <c r="F898" s="8" t="s">
        <v>61</v>
      </c>
      <c r="G898" s="8" t="s">
        <v>125</v>
      </c>
      <c r="H898" s="8" t="s">
        <v>59</v>
      </c>
      <c r="I898" s="8" t="s">
        <v>58</v>
      </c>
      <c r="J898" s="8" t="s">
        <v>566</v>
      </c>
      <c r="K898" s="8" t="s">
        <v>56</v>
      </c>
      <c r="L898" s="8" t="s">
        <v>64</v>
      </c>
      <c r="M898" s="18">
        <v>45809</v>
      </c>
      <c r="N898" s="18">
        <v>45820</v>
      </c>
      <c r="O898" s="8" t="s">
        <v>454</v>
      </c>
      <c r="P898" s="8" t="s">
        <v>17</v>
      </c>
      <c r="Q898" s="8" t="s">
        <v>567</v>
      </c>
      <c r="R898" s="8" t="str">
        <f t="shared" si="13"/>
        <v>256101A</v>
      </c>
      <c r="S898" s="8" t="str">
        <f>IFERROR(VLOOKUP(R898,'UNSG Projects'!$C$8:$D$305,2,FALSE),0)</f>
        <v>Valve Replacement Nogales</v>
      </c>
      <c r="T898" s="8" t="s">
        <v>566</v>
      </c>
      <c r="U898" s="11">
        <v>-2523.2600000000002</v>
      </c>
    </row>
    <row r="899" spans="1:21" ht="20.399999999999999" x14ac:dyDescent="0.3">
      <c r="A899" s="19">
        <v>202507</v>
      </c>
      <c r="B899" s="8" t="s">
        <v>7</v>
      </c>
      <c r="C899" s="8" t="s">
        <v>63</v>
      </c>
      <c r="D899" s="8" t="s">
        <v>62</v>
      </c>
      <c r="E899" s="8" t="s">
        <v>62</v>
      </c>
      <c r="F899" s="8" t="s">
        <v>61</v>
      </c>
      <c r="G899" s="8" t="s">
        <v>125</v>
      </c>
      <c r="H899" s="8" t="s">
        <v>59</v>
      </c>
      <c r="I899" s="8" t="s">
        <v>58</v>
      </c>
      <c r="J899" s="8" t="s">
        <v>406</v>
      </c>
      <c r="K899" s="8" t="s">
        <v>56</v>
      </c>
      <c r="L899" s="8" t="s">
        <v>64</v>
      </c>
      <c r="M899" s="18">
        <v>45748</v>
      </c>
      <c r="N899" s="18">
        <v>45769</v>
      </c>
      <c r="O899" s="8" t="s">
        <v>454</v>
      </c>
      <c r="P899" s="8" t="s">
        <v>17</v>
      </c>
      <c r="Q899" s="8" t="s">
        <v>407</v>
      </c>
      <c r="R899" s="8" t="str">
        <f t="shared" si="13"/>
        <v>251100A</v>
      </c>
      <c r="S899" s="8" t="str">
        <f>IFERROR(VLOOKUP(R899,'UNSG Projects'!$C$8:$D$305,2,FALSE),0)</f>
        <v>Mains - Blanket - Flag</v>
      </c>
      <c r="T899" s="8" t="s">
        <v>406</v>
      </c>
      <c r="U899" s="11">
        <v>2271.0700000000002</v>
      </c>
    </row>
    <row r="900" spans="1:21" ht="20.399999999999999" x14ac:dyDescent="0.3">
      <c r="A900" s="19">
        <v>202507</v>
      </c>
      <c r="B900" s="8" t="s">
        <v>7</v>
      </c>
      <c r="C900" s="8" t="s">
        <v>63</v>
      </c>
      <c r="D900" s="8" t="s">
        <v>62</v>
      </c>
      <c r="E900" s="8" t="s">
        <v>62</v>
      </c>
      <c r="F900" s="8" t="s">
        <v>61</v>
      </c>
      <c r="G900" s="8" t="s">
        <v>125</v>
      </c>
      <c r="H900" s="8" t="s">
        <v>59</v>
      </c>
      <c r="I900" s="8" t="s">
        <v>58</v>
      </c>
      <c r="J900" s="8" t="s">
        <v>404</v>
      </c>
      <c r="K900" s="8" t="s">
        <v>56</v>
      </c>
      <c r="L900" s="8" t="s">
        <v>64</v>
      </c>
      <c r="M900" s="18">
        <v>45809</v>
      </c>
      <c r="N900" s="18">
        <v>45818</v>
      </c>
      <c r="O900" s="8" t="s">
        <v>454</v>
      </c>
      <c r="P900" s="8" t="s">
        <v>17</v>
      </c>
      <c r="Q900" s="8" t="s">
        <v>405</v>
      </c>
      <c r="R900" s="8" t="str">
        <f t="shared" si="13"/>
        <v>251100A</v>
      </c>
      <c r="S900" s="8" t="str">
        <f>IFERROR(VLOOKUP(R900,'UNSG Projects'!$C$8:$D$305,2,FALSE),0)</f>
        <v>Mains - Blanket - Flag</v>
      </c>
      <c r="T900" s="8" t="s">
        <v>404</v>
      </c>
      <c r="U900" s="11">
        <v>1612.53</v>
      </c>
    </row>
    <row r="901" spans="1:21" ht="20.399999999999999" x14ac:dyDescent="0.3">
      <c r="A901" s="19">
        <v>202507</v>
      </c>
      <c r="B901" s="8" t="s">
        <v>7</v>
      </c>
      <c r="C901" s="8" t="s">
        <v>63</v>
      </c>
      <c r="D901" s="8" t="s">
        <v>62</v>
      </c>
      <c r="E901" s="8" t="s">
        <v>62</v>
      </c>
      <c r="F901" s="8" t="s">
        <v>61</v>
      </c>
      <c r="G901" s="8" t="s">
        <v>125</v>
      </c>
      <c r="H901" s="8" t="s">
        <v>59</v>
      </c>
      <c r="I901" s="8" t="s">
        <v>58</v>
      </c>
      <c r="J901" s="8" t="s">
        <v>384</v>
      </c>
      <c r="K901" s="8" t="s">
        <v>56</v>
      </c>
      <c r="L901" s="8" t="s">
        <v>64</v>
      </c>
      <c r="M901" s="18">
        <v>45839</v>
      </c>
      <c r="N901" s="18">
        <v>45861</v>
      </c>
      <c r="O901" s="8" t="s">
        <v>454</v>
      </c>
      <c r="P901" s="8" t="s">
        <v>17</v>
      </c>
      <c r="Q901" s="8" t="s">
        <v>385</v>
      </c>
      <c r="R901" s="8" t="str">
        <f t="shared" si="13"/>
        <v>253100A</v>
      </c>
      <c r="S901" s="8" t="str">
        <f>IFERROR(VLOOKUP(R901,'UNSG Projects'!$C$8:$D$305,2,FALSE),0)</f>
        <v>Mains - Blanket - Pres</v>
      </c>
      <c r="T901" s="8" t="s">
        <v>384</v>
      </c>
      <c r="U901" s="11">
        <v>39482.120000000003</v>
      </c>
    </row>
    <row r="902" spans="1:21" ht="20.399999999999999" x14ac:dyDescent="0.3">
      <c r="A902" s="19">
        <v>202507</v>
      </c>
      <c r="B902" s="8" t="s">
        <v>7</v>
      </c>
      <c r="C902" s="8" t="s">
        <v>63</v>
      </c>
      <c r="D902" s="8" t="s">
        <v>62</v>
      </c>
      <c r="E902" s="8" t="s">
        <v>62</v>
      </c>
      <c r="F902" s="8" t="s">
        <v>61</v>
      </c>
      <c r="G902" s="8" t="s">
        <v>125</v>
      </c>
      <c r="H902" s="8" t="s">
        <v>59</v>
      </c>
      <c r="I902" s="8" t="s">
        <v>58</v>
      </c>
      <c r="J902" s="8" t="s">
        <v>390</v>
      </c>
      <c r="K902" s="8" t="s">
        <v>56</v>
      </c>
      <c r="L902" s="8" t="s">
        <v>64</v>
      </c>
      <c r="M902" s="18">
        <v>45839</v>
      </c>
      <c r="N902" s="18">
        <v>45838</v>
      </c>
      <c r="O902" s="8" t="s">
        <v>454</v>
      </c>
      <c r="P902" s="8" t="s">
        <v>17</v>
      </c>
      <c r="Q902" s="8" t="s">
        <v>391</v>
      </c>
      <c r="R902" s="8" t="str">
        <f t="shared" si="13"/>
        <v>251100A</v>
      </c>
      <c r="S902" s="8" t="str">
        <f>IFERROR(VLOOKUP(R902,'UNSG Projects'!$C$8:$D$305,2,FALSE),0)</f>
        <v>Mains - Blanket - Flag</v>
      </c>
      <c r="T902" s="8" t="s">
        <v>390</v>
      </c>
      <c r="U902" s="11">
        <v>78438.820000000007</v>
      </c>
    </row>
    <row r="903" spans="1:21" ht="20.399999999999999" x14ac:dyDescent="0.3">
      <c r="A903" s="19">
        <v>202507</v>
      </c>
      <c r="B903" s="8" t="s">
        <v>7</v>
      </c>
      <c r="C903" s="8" t="s">
        <v>63</v>
      </c>
      <c r="D903" s="8" t="s">
        <v>62</v>
      </c>
      <c r="E903" s="8" t="s">
        <v>62</v>
      </c>
      <c r="F903" s="8" t="s">
        <v>61</v>
      </c>
      <c r="G903" s="8" t="s">
        <v>125</v>
      </c>
      <c r="H903" s="8" t="s">
        <v>59</v>
      </c>
      <c r="I903" s="8" t="s">
        <v>58</v>
      </c>
      <c r="J903" s="8" t="s">
        <v>57</v>
      </c>
      <c r="K903" s="8" t="s">
        <v>56</v>
      </c>
      <c r="L903" s="8" t="s">
        <v>55</v>
      </c>
      <c r="M903" s="18">
        <v>45689</v>
      </c>
      <c r="N903" s="18">
        <v>45685</v>
      </c>
      <c r="O903" s="8" t="s">
        <v>454</v>
      </c>
      <c r="P903" s="8" t="s">
        <v>17</v>
      </c>
      <c r="Q903" s="8" t="s">
        <v>625</v>
      </c>
      <c r="R903" s="8" t="str">
        <f t="shared" si="13"/>
        <v>253100A</v>
      </c>
      <c r="S903" s="8" t="str">
        <f>IFERROR(VLOOKUP(R903,'UNSG Projects'!$C$8:$D$305,2,FALSE),0)</f>
        <v>Mains - Blanket - Pres</v>
      </c>
      <c r="T903" s="8" t="s">
        <v>624</v>
      </c>
      <c r="U903" s="11">
        <v>-5298.08</v>
      </c>
    </row>
    <row r="904" spans="1:21" ht="20.399999999999999" x14ac:dyDescent="0.3">
      <c r="A904" s="19">
        <v>202507</v>
      </c>
      <c r="B904" s="8" t="s">
        <v>7</v>
      </c>
      <c r="C904" s="8" t="s">
        <v>63</v>
      </c>
      <c r="D904" s="8" t="s">
        <v>62</v>
      </c>
      <c r="E904" s="8" t="s">
        <v>62</v>
      </c>
      <c r="F904" s="8" t="s">
        <v>61</v>
      </c>
      <c r="G904" s="8" t="s">
        <v>125</v>
      </c>
      <c r="H904" s="8" t="s">
        <v>59</v>
      </c>
      <c r="I904" s="8" t="s">
        <v>58</v>
      </c>
      <c r="J904" s="8" t="s">
        <v>57</v>
      </c>
      <c r="K904" s="8" t="s">
        <v>56</v>
      </c>
      <c r="L904" s="8" t="s">
        <v>55</v>
      </c>
      <c r="M904" s="18">
        <v>45717</v>
      </c>
      <c r="N904" s="18">
        <v>45685</v>
      </c>
      <c r="O904" s="8" t="s">
        <v>454</v>
      </c>
      <c r="P904" s="8" t="s">
        <v>17</v>
      </c>
      <c r="Q904" s="8" t="s">
        <v>625</v>
      </c>
      <c r="R904" s="8" t="str">
        <f t="shared" si="13"/>
        <v>253100A</v>
      </c>
      <c r="S904" s="8" t="str">
        <f>IFERROR(VLOOKUP(R904,'UNSG Projects'!$C$8:$D$305,2,FALSE),0)</f>
        <v>Mains - Blanket - Pres</v>
      </c>
      <c r="T904" s="8" t="s">
        <v>624</v>
      </c>
      <c r="U904" s="11">
        <v>5298.08</v>
      </c>
    </row>
    <row r="905" spans="1:21" ht="20.399999999999999" x14ac:dyDescent="0.3">
      <c r="A905" s="19">
        <v>202507</v>
      </c>
      <c r="B905" s="8" t="s">
        <v>7</v>
      </c>
      <c r="C905" s="8" t="s">
        <v>63</v>
      </c>
      <c r="D905" s="8" t="s">
        <v>62</v>
      </c>
      <c r="E905" s="8" t="s">
        <v>62</v>
      </c>
      <c r="F905" s="8" t="s">
        <v>61</v>
      </c>
      <c r="G905" s="8" t="s">
        <v>125</v>
      </c>
      <c r="H905" s="8" t="s">
        <v>59</v>
      </c>
      <c r="I905" s="8" t="s">
        <v>58</v>
      </c>
      <c r="J905" s="8" t="s">
        <v>57</v>
      </c>
      <c r="K905" s="8" t="s">
        <v>56</v>
      </c>
      <c r="L905" s="8" t="s">
        <v>55</v>
      </c>
      <c r="M905" s="18">
        <v>45717</v>
      </c>
      <c r="N905" s="18">
        <v>45727</v>
      </c>
      <c r="O905" s="8" t="s">
        <v>454</v>
      </c>
      <c r="P905" s="8" t="s">
        <v>17</v>
      </c>
      <c r="Q905" s="8" t="s">
        <v>623</v>
      </c>
      <c r="R905" s="8" t="str">
        <f t="shared" si="13"/>
        <v>252100A</v>
      </c>
      <c r="S905" s="8" t="str">
        <f>IFERROR(VLOOKUP(R905,'UNSG Projects'!$C$8:$D$305,2,FALSE),0)</f>
        <v>Mains - Blanket - King</v>
      </c>
      <c r="T905" s="8" t="s">
        <v>622</v>
      </c>
      <c r="U905" s="11">
        <v>-1882.68</v>
      </c>
    </row>
    <row r="906" spans="1:21" ht="20.399999999999999" x14ac:dyDescent="0.3">
      <c r="A906" s="19">
        <v>202507</v>
      </c>
      <c r="B906" s="8" t="s">
        <v>7</v>
      </c>
      <c r="C906" s="8" t="s">
        <v>63</v>
      </c>
      <c r="D906" s="8" t="s">
        <v>62</v>
      </c>
      <c r="E906" s="8" t="s">
        <v>62</v>
      </c>
      <c r="F906" s="8" t="s">
        <v>61</v>
      </c>
      <c r="G906" s="8" t="s">
        <v>125</v>
      </c>
      <c r="H906" s="8" t="s">
        <v>59</v>
      </c>
      <c r="I906" s="8" t="s">
        <v>58</v>
      </c>
      <c r="J906" s="8" t="s">
        <v>57</v>
      </c>
      <c r="K906" s="8" t="s">
        <v>56</v>
      </c>
      <c r="L906" s="8" t="s">
        <v>55</v>
      </c>
      <c r="M906" s="18">
        <v>45717</v>
      </c>
      <c r="N906" s="18">
        <v>45736</v>
      </c>
      <c r="O906" s="8" t="s">
        <v>454</v>
      </c>
      <c r="P906" s="8" t="s">
        <v>17</v>
      </c>
      <c r="Q906" s="8" t="s">
        <v>621</v>
      </c>
      <c r="R906" s="8" t="str">
        <f t="shared" ref="R906:R969" si="14">RIGHT(Q906,7)</f>
        <v>253100A</v>
      </c>
      <c r="S906" s="8" t="str">
        <f>IFERROR(VLOOKUP(R906,'UNSG Projects'!$C$8:$D$305,2,FALSE),0)</f>
        <v>Mains - Blanket - Pres</v>
      </c>
      <c r="T906" s="8" t="s">
        <v>620</v>
      </c>
      <c r="U906" s="11">
        <v>-9921.33</v>
      </c>
    </row>
    <row r="907" spans="1:21" ht="20.399999999999999" x14ac:dyDescent="0.3">
      <c r="A907" s="19">
        <v>202507</v>
      </c>
      <c r="B907" s="8" t="s">
        <v>7</v>
      </c>
      <c r="C907" s="8" t="s">
        <v>63</v>
      </c>
      <c r="D907" s="8" t="s">
        <v>62</v>
      </c>
      <c r="E907" s="8" t="s">
        <v>62</v>
      </c>
      <c r="F907" s="8" t="s">
        <v>61</v>
      </c>
      <c r="G907" s="8" t="s">
        <v>125</v>
      </c>
      <c r="H907" s="8" t="s">
        <v>59</v>
      </c>
      <c r="I907" s="8" t="s">
        <v>58</v>
      </c>
      <c r="J907" s="8" t="s">
        <v>57</v>
      </c>
      <c r="K907" s="8" t="s">
        <v>56</v>
      </c>
      <c r="L907" s="8" t="s">
        <v>55</v>
      </c>
      <c r="M907" s="18">
        <v>45717</v>
      </c>
      <c r="N907" s="18">
        <v>45742</v>
      </c>
      <c r="O907" s="8" t="s">
        <v>454</v>
      </c>
      <c r="P907" s="8" t="s">
        <v>17</v>
      </c>
      <c r="Q907" s="8" t="s">
        <v>583</v>
      </c>
      <c r="R907" s="8" t="str">
        <f t="shared" si="14"/>
        <v>252406S</v>
      </c>
      <c r="S907" s="8" t="str">
        <f>IFERROR(VLOOKUP(R907,'UNSG Projects'!$C$8:$D$305,2,FALSE),0)</f>
        <v>Mains PVC Replacement KNG</v>
      </c>
      <c r="T907" s="8" t="s">
        <v>582</v>
      </c>
      <c r="U907" s="11">
        <v>-165965.88</v>
      </c>
    </row>
    <row r="908" spans="1:21" ht="20.399999999999999" x14ac:dyDescent="0.3">
      <c r="A908" s="19">
        <v>202507</v>
      </c>
      <c r="B908" s="8" t="s">
        <v>7</v>
      </c>
      <c r="C908" s="8" t="s">
        <v>63</v>
      </c>
      <c r="D908" s="8" t="s">
        <v>62</v>
      </c>
      <c r="E908" s="8" t="s">
        <v>62</v>
      </c>
      <c r="F908" s="8" t="s">
        <v>61</v>
      </c>
      <c r="G908" s="8" t="s">
        <v>125</v>
      </c>
      <c r="H908" s="8" t="s">
        <v>59</v>
      </c>
      <c r="I908" s="8" t="s">
        <v>58</v>
      </c>
      <c r="J908" s="8" t="s">
        <v>57</v>
      </c>
      <c r="K908" s="8" t="s">
        <v>56</v>
      </c>
      <c r="L908" s="8" t="s">
        <v>55</v>
      </c>
      <c r="M908" s="18">
        <v>45748</v>
      </c>
      <c r="N908" s="18">
        <v>45737</v>
      </c>
      <c r="O908" s="8" t="s">
        <v>454</v>
      </c>
      <c r="P908" s="8" t="s">
        <v>17</v>
      </c>
      <c r="Q908" s="8" t="s">
        <v>619</v>
      </c>
      <c r="R908" s="8" t="str">
        <f t="shared" si="14"/>
        <v>251500B</v>
      </c>
      <c r="S908" s="8" t="str">
        <f>IFERROR(VLOOKUP(R908,'UNSG Projects'!$C$8:$D$305,2,FALSE),0)</f>
        <v>PI Mains - Flagstaff</v>
      </c>
      <c r="T908" s="8" t="s">
        <v>618</v>
      </c>
      <c r="U908" s="11">
        <v>-24410.12</v>
      </c>
    </row>
    <row r="909" spans="1:21" ht="20.399999999999999" x14ac:dyDescent="0.3">
      <c r="A909" s="19">
        <v>202507</v>
      </c>
      <c r="B909" s="8" t="s">
        <v>7</v>
      </c>
      <c r="C909" s="8" t="s">
        <v>63</v>
      </c>
      <c r="D909" s="8" t="s">
        <v>62</v>
      </c>
      <c r="E909" s="8" t="s">
        <v>62</v>
      </c>
      <c r="F909" s="8" t="s">
        <v>61</v>
      </c>
      <c r="G909" s="8" t="s">
        <v>125</v>
      </c>
      <c r="H909" s="8" t="s">
        <v>59</v>
      </c>
      <c r="I909" s="8" t="s">
        <v>58</v>
      </c>
      <c r="J909" s="8" t="s">
        <v>57</v>
      </c>
      <c r="K909" s="8" t="s">
        <v>56</v>
      </c>
      <c r="L909" s="8" t="s">
        <v>55</v>
      </c>
      <c r="M909" s="18">
        <v>45748</v>
      </c>
      <c r="N909" s="18">
        <v>45741</v>
      </c>
      <c r="O909" s="8" t="s">
        <v>454</v>
      </c>
      <c r="P909" s="8" t="s">
        <v>17</v>
      </c>
      <c r="Q909" s="8" t="s">
        <v>617</v>
      </c>
      <c r="R909" s="8" t="str">
        <f t="shared" si="14"/>
        <v>255100A</v>
      </c>
      <c r="S909" s="8" t="str">
        <f>IFERROR(VLOOKUP(R909,'UNSG Projects'!$C$8:$D$305,2,FALSE),0)</f>
        <v>Mains - Blanket - Verde</v>
      </c>
      <c r="T909" s="8" t="s">
        <v>616</v>
      </c>
      <c r="U909" s="11">
        <v>-9616.2099999999991</v>
      </c>
    </row>
    <row r="910" spans="1:21" ht="20.399999999999999" x14ac:dyDescent="0.3">
      <c r="A910" s="19">
        <v>202507</v>
      </c>
      <c r="B910" s="8" t="s">
        <v>7</v>
      </c>
      <c r="C910" s="8" t="s">
        <v>63</v>
      </c>
      <c r="D910" s="8" t="s">
        <v>62</v>
      </c>
      <c r="E910" s="8" t="s">
        <v>62</v>
      </c>
      <c r="F910" s="8" t="s">
        <v>61</v>
      </c>
      <c r="G910" s="8" t="s">
        <v>125</v>
      </c>
      <c r="H910" s="8" t="s">
        <v>59</v>
      </c>
      <c r="I910" s="8" t="s">
        <v>58</v>
      </c>
      <c r="J910" s="8" t="s">
        <v>57</v>
      </c>
      <c r="K910" s="8" t="s">
        <v>56</v>
      </c>
      <c r="L910" s="8" t="s">
        <v>55</v>
      </c>
      <c r="M910" s="18">
        <v>45748</v>
      </c>
      <c r="N910" s="18">
        <v>45748</v>
      </c>
      <c r="O910" s="8" t="s">
        <v>454</v>
      </c>
      <c r="P910" s="8" t="s">
        <v>17</v>
      </c>
      <c r="Q910" s="8" t="s">
        <v>413</v>
      </c>
      <c r="R910" s="8" t="str">
        <f t="shared" si="14"/>
        <v>253500B</v>
      </c>
      <c r="S910" s="8" t="str">
        <f>IFERROR(VLOOKUP(R910,'UNSG Projects'!$C$8:$D$305,2,FALSE),0)</f>
        <v>PI Mains - Prescott</v>
      </c>
      <c r="T910" s="8" t="s">
        <v>412</v>
      </c>
      <c r="U910" s="11">
        <v>-56981.43</v>
      </c>
    </row>
    <row r="911" spans="1:21" ht="20.399999999999999" x14ac:dyDescent="0.3">
      <c r="A911" s="19">
        <v>202507</v>
      </c>
      <c r="B911" s="8" t="s">
        <v>7</v>
      </c>
      <c r="C911" s="8" t="s">
        <v>63</v>
      </c>
      <c r="D911" s="8" t="s">
        <v>62</v>
      </c>
      <c r="E911" s="8" t="s">
        <v>62</v>
      </c>
      <c r="F911" s="8" t="s">
        <v>61</v>
      </c>
      <c r="G911" s="8" t="s">
        <v>125</v>
      </c>
      <c r="H911" s="8" t="s">
        <v>59</v>
      </c>
      <c r="I911" s="8" t="s">
        <v>58</v>
      </c>
      <c r="J911" s="8" t="s">
        <v>57</v>
      </c>
      <c r="K911" s="8" t="s">
        <v>56</v>
      </c>
      <c r="L911" s="8" t="s">
        <v>55</v>
      </c>
      <c r="M911" s="18">
        <v>45748</v>
      </c>
      <c r="N911" s="18">
        <v>45750</v>
      </c>
      <c r="O911" s="8" t="s">
        <v>454</v>
      </c>
      <c r="P911" s="8" t="s">
        <v>17</v>
      </c>
      <c r="Q911" s="8" t="s">
        <v>615</v>
      </c>
      <c r="R911" s="8" t="str">
        <f t="shared" si="14"/>
        <v>257100A</v>
      </c>
      <c r="S911" s="8" t="str">
        <f>IFERROR(VLOOKUP(R911,'UNSG Projects'!$C$8:$D$305,2,FALSE),0)</f>
        <v>Mains - Blanket - SL</v>
      </c>
      <c r="T911" s="8" t="s">
        <v>614</v>
      </c>
      <c r="U911" s="11">
        <v>-32527.42</v>
      </c>
    </row>
    <row r="912" spans="1:21" ht="20.399999999999999" x14ac:dyDescent="0.3">
      <c r="A912" s="19">
        <v>202507</v>
      </c>
      <c r="B912" s="8" t="s">
        <v>7</v>
      </c>
      <c r="C912" s="8" t="s">
        <v>63</v>
      </c>
      <c r="D912" s="8" t="s">
        <v>62</v>
      </c>
      <c r="E912" s="8" t="s">
        <v>62</v>
      </c>
      <c r="F912" s="8" t="s">
        <v>61</v>
      </c>
      <c r="G912" s="8" t="s">
        <v>125</v>
      </c>
      <c r="H912" s="8" t="s">
        <v>59</v>
      </c>
      <c r="I912" s="8" t="s">
        <v>58</v>
      </c>
      <c r="J912" s="8" t="s">
        <v>57</v>
      </c>
      <c r="K912" s="8" t="s">
        <v>56</v>
      </c>
      <c r="L912" s="8" t="s">
        <v>55</v>
      </c>
      <c r="M912" s="18">
        <v>45778</v>
      </c>
      <c r="N912" s="18">
        <v>45491</v>
      </c>
      <c r="O912" s="8" t="s">
        <v>454</v>
      </c>
      <c r="P912" s="8" t="s">
        <v>17</v>
      </c>
      <c r="Q912" s="8" t="s">
        <v>613</v>
      </c>
      <c r="R912" s="8" t="str">
        <f t="shared" si="14"/>
        <v>252100A</v>
      </c>
      <c r="S912" s="8" t="str">
        <f>IFERROR(VLOOKUP(R912,'UNSG Projects'!$C$8:$D$305,2,FALSE),0)</f>
        <v>Mains - Blanket - King</v>
      </c>
      <c r="T912" s="8" t="s">
        <v>612</v>
      </c>
      <c r="U912" s="11">
        <v>-4292.8500000000004</v>
      </c>
    </row>
    <row r="913" spans="1:21" ht="20.399999999999999" x14ac:dyDescent="0.3">
      <c r="A913" s="19">
        <v>202507</v>
      </c>
      <c r="B913" s="8" t="s">
        <v>7</v>
      </c>
      <c r="C913" s="8" t="s">
        <v>63</v>
      </c>
      <c r="D913" s="8" t="s">
        <v>62</v>
      </c>
      <c r="E913" s="8" t="s">
        <v>62</v>
      </c>
      <c r="F913" s="8" t="s">
        <v>61</v>
      </c>
      <c r="G913" s="8" t="s">
        <v>125</v>
      </c>
      <c r="H913" s="8" t="s">
        <v>59</v>
      </c>
      <c r="I913" s="8" t="s">
        <v>58</v>
      </c>
      <c r="J913" s="8" t="s">
        <v>57</v>
      </c>
      <c r="K913" s="8" t="s">
        <v>56</v>
      </c>
      <c r="L913" s="8" t="s">
        <v>55</v>
      </c>
      <c r="M913" s="18">
        <v>45778</v>
      </c>
      <c r="N913" s="18">
        <v>45734</v>
      </c>
      <c r="O913" s="8" t="s">
        <v>454</v>
      </c>
      <c r="P913" s="8" t="s">
        <v>17</v>
      </c>
      <c r="Q913" s="8" t="s">
        <v>611</v>
      </c>
      <c r="R913" s="8" t="str">
        <f t="shared" si="14"/>
        <v>252100A</v>
      </c>
      <c r="S913" s="8" t="str">
        <f>IFERROR(VLOOKUP(R913,'UNSG Projects'!$C$8:$D$305,2,FALSE),0)</f>
        <v>Mains - Blanket - King</v>
      </c>
      <c r="T913" s="8" t="s">
        <v>610</v>
      </c>
      <c r="U913" s="11">
        <v>-1999.98</v>
      </c>
    </row>
    <row r="914" spans="1:21" ht="20.399999999999999" x14ac:dyDescent="0.3">
      <c r="A914" s="19">
        <v>202507</v>
      </c>
      <c r="B914" s="8" t="s">
        <v>7</v>
      </c>
      <c r="C914" s="8" t="s">
        <v>63</v>
      </c>
      <c r="D914" s="8" t="s">
        <v>62</v>
      </c>
      <c r="E914" s="8" t="s">
        <v>62</v>
      </c>
      <c r="F914" s="8" t="s">
        <v>61</v>
      </c>
      <c r="G914" s="8" t="s">
        <v>125</v>
      </c>
      <c r="H914" s="8" t="s">
        <v>59</v>
      </c>
      <c r="I914" s="8" t="s">
        <v>58</v>
      </c>
      <c r="J914" s="8" t="s">
        <v>57</v>
      </c>
      <c r="K914" s="8" t="s">
        <v>56</v>
      </c>
      <c r="L914" s="8" t="s">
        <v>55</v>
      </c>
      <c r="M914" s="18">
        <v>45778</v>
      </c>
      <c r="N914" s="18">
        <v>45736</v>
      </c>
      <c r="O914" s="8" t="s">
        <v>454</v>
      </c>
      <c r="P914" s="8" t="s">
        <v>17</v>
      </c>
      <c r="Q914" s="8" t="s">
        <v>609</v>
      </c>
      <c r="R914" s="8" t="str">
        <f t="shared" si="14"/>
        <v>252100A</v>
      </c>
      <c r="S914" s="8" t="str">
        <f>IFERROR(VLOOKUP(R914,'UNSG Projects'!$C$8:$D$305,2,FALSE),0)</f>
        <v>Mains - Blanket - King</v>
      </c>
      <c r="T914" s="8" t="s">
        <v>608</v>
      </c>
      <c r="U914" s="11">
        <v>-1945.59</v>
      </c>
    </row>
    <row r="915" spans="1:21" ht="20.399999999999999" x14ac:dyDescent="0.3">
      <c r="A915" s="19">
        <v>202507</v>
      </c>
      <c r="B915" s="8" t="s">
        <v>7</v>
      </c>
      <c r="C915" s="8" t="s">
        <v>63</v>
      </c>
      <c r="D915" s="8" t="s">
        <v>62</v>
      </c>
      <c r="E915" s="8" t="s">
        <v>62</v>
      </c>
      <c r="F915" s="8" t="s">
        <v>61</v>
      </c>
      <c r="G915" s="8" t="s">
        <v>125</v>
      </c>
      <c r="H915" s="8" t="s">
        <v>59</v>
      </c>
      <c r="I915" s="8" t="s">
        <v>58</v>
      </c>
      <c r="J915" s="8" t="s">
        <v>57</v>
      </c>
      <c r="K915" s="8" t="s">
        <v>56</v>
      </c>
      <c r="L915" s="8" t="s">
        <v>55</v>
      </c>
      <c r="M915" s="18">
        <v>45778</v>
      </c>
      <c r="N915" s="18">
        <v>45748</v>
      </c>
      <c r="O915" s="8" t="s">
        <v>454</v>
      </c>
      <c r="P915" s="8" t="s">
        <v>17</v>
      </c>
      <c r="Q915" s="8" t="s">
        <v>607</v>
      </c>
      <c r="R915" s="8" t="str">
        <f t="shared" si="14"/>
        <v>252100A</v>
      </c>
      <c r="S915" s="8" t="str">
        <f>IFERROR(VLOOKUP(R915,'UNSG Projects'!$C$8:$D$305,2,FALSE),0)</f>
        <v>Mains - Blanket - King</v>
      </c>
      <c r="T915" s="8" t="s">
        <v>606</v>
      </c>
      <c r="U915" s="11">
        <v>-1999.98</v>
      </c>
    </row>
    <row r="916" spans="1:21" ht="20.399999999999999" x14ac:dyDescent="0.3">
      <c r="A916" s="19">
        <v>202507</v>
      </c>
      <c r="B916" s="8" t="s">
        <v>7</v>
      </c>
      <c r="C916" s="8" t="s">
        <v>63</v>
      </c>
      <c r="D916" s="8" t="s">
        <v>62</v>
      </c>
      <c r="E916" s="8" t="s">
        <v>62</v>
      </c>
      <c r="F916" s="8" t="s">
        <v>61</v>
      </c>
      <c r="G916" s="8" t="s">
        <v>125</v>
      </c>
      <c r="H916" s="8" t="s">
        <v>59</v>
      </c>
      <c r="I916" s="8" t="s">
        <v>58</v>
      </c>
      <c r="J916" s="8" t="s">
        <v>57</v>
      </c>
      <c r="K916" s="8" t="s">
        <v>56</v>
      </c>
      <c r="L916" s="8" t="s">
        <v>55</v>
      </c>
      <c r="M916" s="18">
        <v>45778</v>
      </c>
      <c r="N916" s="18">
        <v>45749</v>
      </c>
      <c r="O916" s="8" t="s">
        <v>454</v>
      </c>
      <c r="P916" s="8" t="s">
        <v>17</v>
      </c>
      <c r="Q916" s="8" t="s">
        <v>605</v>
      </c>
      <c r="R916" s="8" t="str">
        <f t="shared" si="14"/>
        <v>252100A</v>
      </c>
      <c r="S916" s="8" t="str">
        <f>IFERROR(VLOOKUP(R916,'UNSG Projects'!$C$8:$D$305,2,FALSE),0)</f>
        <v>Mains - Blanket - King</v>
      </c>
      <c r="T916" s="8" t="s">
        <v>604</v>
      </c>
      <c r="U916" s="11">
        <v>-4368.84</v>
      </c>
    </row>
    <row r="917" spans="1:21" ht="20.399999999999999" x14ac:dyDescent="0.3">
      <c r="A917" s="19">
        <v>202507</v>
      </c>
      <c r="B917" s="8" t="s">
        <v>7</v>
      </c>
      <c r="C917" s="8" t="s">
        <v>63</v>
      </c>
      <c r="D917" s="8" t="s">
        <v>62</v>
      </c>
      <c r="E917" s="8" t="s">
        <v>62</v>
      </c>
      <c r="F917" s="8" t="s">
        <v>61</v>
      </c>
      <c r="G917" s="8" t="s">
        <v>125</v>
      </c>
      <c r="H917" s="8" t="s">
        <v>59</v>
      </c>
      <c r="I917" s="8" t="s">
        <v>58</v>
      </c>
      <c r="J917" s="8" t="s">
        <v>57</v>
      </c>
      <c r="K917" s="8" t="s">
        <v>56</v>
      </c>
      <c r="L917" s="8" t="s">
        <v>55</v>
      </c>
      <c r="M917" s="18">
        <v>45809</v>
      </c>
      <c r="N917" s="18">
        <v>45809</v>
      </c>
      <c r="O917" s="8" t="s">
        <v>454</v>
      </c>
      <c r="P917" s="8" t="s">
        <v>17</v>
      </c>
      <c r="Q917" s="8" t="s">
        <v>479</v>
      </c>
      <c r="R917" s="8" t="str">
        <f t="shared" si="14"/>
        <v>252387A</v>
      </c>
      <c r="S917" s="8" t="str">
        <f>IFERROR(VLOOKUP(R917,'UNSG Projects'!$C$8:$D$305,2,FALSE),0)</f>
        <v>Other Distr Eq CP-Bl - King</v>
      </c>
      <c r="T917" s="8" t="s">
        <v>478</v>
      </c>
      <c r="U917" s="11">
        <v>-165.93</v>
      </c>
    </row>
    <row r="918" spans="1:21" ht="20.399999999999999" x14ac:dyDescent="0.3">
      <c r="A918" s="19">
        <v>202507</v>
      </c>
      <c r="B918" s="8" t="s">
        <v>7</v>
      </c>
      <c r="C918" s="8" t="s">
        <v>63</v>
      </c>
      <c r="D918" s="8" t="s">
        <v>62</v>
      </c>
      <c r="E918" s="8" t="s">
        <v>62</v>
      </c>
      <c r="F918" s="8" t="s">
        <v>61</v>
      </c>
      <c r="G918" s="8" t="s">
        <v>125</v>
      </c>
      <c r="H918" s="8" t="s">
        <v>59</v>
      </c>
      <c r="I918" s="8" t="s">
        <v>58</v>
      </c>
      <c r="J918" s="8" t="s">
        <v>57</v>
      </c>
      <c r="K918" s="8" t="s">
        <v>56</v>
      </c>
      <c r="L918" s="8" t="s">
        <v>55</v>
      </c>
      <c r="M918" s="18">
        <v>45809</v>
      </c>
      <c r="N918" s="18">
        <v>45809</v>
      </c>
      <c r="O918" s="8" t="s">
        <v>454</v>
      </c>
      <c r="P918" s="8" t="s">
        <v>17</v>
      </c>
      <c r="Q918" s="8" t="s">
        <v>453</v>
      </c>
      <c r="R918" s="8" t="str">
        <f t="shared" si="14"/>
        <v>257387A</v>
      </c>
      <c r="S918" s="8" t="str">
        <f>IFERROR(VLOOKUP(R918,'UNSG Projects'!$C$8:$D$305,2,FALSE),0)</f>
        <v>Other Distr Equip CP-Bl - SL</v>
      </c>
      <c r="T918" s="8" t="s">
        <v>452</v>
      </c>
      <c r="U918" s="11">
        <v>-12099.1</v>
      </c>
    </row>
    <row r="919" spans="1:21" ht="20.399999999999999" x14ac:dyDescent="0.3">
      <c r="A919" s="19">
        <v>202508</v>
      </c>
      <c r="B919" s="8" t="s">
        <v>7</v>
      </c>
      <c r="C919" s="8" t="s">
        <v>63</v>
      </c>
      <c r="D919" s="8" t="s">
        <v>62</v>
      </c>
      <c r="E919" s="8" t="s">
        <v>62</v>
      </c>
      <c r="F919" s="8" t="s">
        <v>61</v>
      </c>
      <c r="G919" s="8" t="s">
        <v>125</v>
      </c>
      <c r="H919" s="8" t="s">
        <v>59</v>
      </c>
      <c r="I919" s="8" t="s">
        <v>58</v>
      </c>
      <c r="J919" s="8" t="s">
        <v>568</v>
      </c>
      <c r="K919" s="8" t="s">
        <v>56</v>
      </c>
      <c r="L919" s="8" t="s">
        <v>64</v>
      </c>
      <c r="M919" s="18">
        <v>45748</v>
      </c>
      <c r="N919" s="18">
        <v>45769</v>
      </c>
      <c r="O919" s="8" t="s">
        <v>454</v>
      </c>
      <c r="P919" s="8" t="s">
        <v>17</v>
      </c>
      <c r="Q919" s="8" t="s">
        <v>569</v>
      </c>
      <c r="R919" s="8" t="str">
        <f t="shared" si="14"/>
        <v>253100A</v>
      </c>
      <c r="S919" s="8" t="str">
        <f>IFERROR(VLOOKUP(R919,'UNSG Projects'!$C$8:$D$305,2,FALSE),0)</f>
        <v>Mains - Blanket - Pres</v>
      </c>
      <c r="T919" s="8" t="s">
        <v>568</v>
      </c>
      <c r="U919" s="11">
        <v>24.98</v>
      </c>
    </row>
    <row r="920" spans="1:21" ht="20.399999999999999" x14ac:dyDescent="0.3">
      <c r="A920" s="19">
        <v>202508</v>
      </c>
      <c r="B920" s="8" t="s">
        <v>7</v>
      </c>
      <c r="C920" s="8" t="s">
        <v>63</v>
      </c>
      <c r="D920" s="8" t="s">
        <v>62</v>
      </c>
      <c r="E920" s="8" t="s">
        <v>62</v>
      </c>
      <c r="F920" s="8" t="s">
        <v>61</v>
      </c>
      <c r="G920" s="8" t="s">
        <v>125</v>
      </c>
      <c r="H920" s="8" t="s">
        <v>59</v>
      </c>
      <c r="I920" s="8" t="s">
        <v>58</v>
      </c>
      <c r="J920" s="8" t="s">
        <v>572</v>
      </c>
      <c r="K920" s="8" t="s">
        <v>56</v>
      </c>
      <c r="L920" s="8" t="s">
        <v>64</v>
      </c>
      <c r="M920" s="18">
        <v>45809</v>
      </c>
      <c r="N920" s="18">
        <v>45834</v>
      </c>
      <c r="O920" s="8" t="s">
        <v>454</v>
      </c>
      <c r="P920" s="8" t="s">
        <v>17</v>
      </c>
      <c r="Q920" s="8" t="s">
        <v>573</v>
      </c>
      <c r="R920" s="8" t="str">
        <f t="shared" si="14"/>
        <v>252100A</v>
      </c>
      <c r="S920" s="8" t="str">
        <f>IFERROR(VLOOKUP(R920,'UNSG Projects'!$C$8:$D$305,2,FALSE),0)</f>
        <v>Mains - Blanket - King</v>
      </c>
      <c r="T920" s="8" t="s">
        <v>572</v>
      </c>
      <c r="U920" s="11">
        <v>1366.75</v>
      </c>
    </row>
    <row r="921" spans="1:21" ht="20.399999999999999" x14ac:dyDescent="0.3">
      <c r="A921" s="19">
        <v>202508</v>
      </c>
      <c r="B921" s="8" t="s">
        <v>7</v>
      </c>
      <c r="C921" s="8" t="s">
        <v>63</v>
      </c>
      <c r="D921" s="8" t="s">
        <v>62</v>
      </c>
      <c r="E921" s="8" t="s">
        <v>62</v>
      </c>
      <c r="F921" s="8" t="s">
        <v>61</v>
      </c>
      <c r="G921" s="8" t="s">
        <v>125</v>
      </c>
      <c r="H921" s="8" t="s">
        <v>59</v>
      </c>
      <c r="I921" s="8" t="s">
        <v>58</v>
      </c>
      <c r="J921" s="8" t="s">
        <v>562</v>
      </c>
      <c r="K921" s="8" t="s">
        <v>56</v>
      </c>
      <c r="L921" s="8" t="s">
        <v>64</v>
      </c>
      <c r="M921" s="18">
        <v>45839</v>
      </c>
      <c r="N921" s="18">
        <v>45852</v>
      </c>
      <c r="O921" s="8" t="s">
        <v>454</v>
      </c>
      <c r="P921" s="8" t="s">
        <v>17</v>
      </c>
      <c r="Q921" s="8" t="s">
        <v>563</v>
      </c>
      <c r="R921" s="8" t="str">
        <f t="shared" si="14"/>
        <v>252100A</v>
      </c>
      <c r="S921" s="8" t="str">
        <f>IFERROR(VLOOKUP(R921,'UNSG Projects'!$C$8:$D$305,2,FALSE),0)</f>
        <v>Mains - Blanket - King</v>
      </c>
      <c r="T921" s="8" t="s">
        <v>562</v>
      </c>
      <c r="U921" s="11">
        <v>1281.8599999999999</v>
      </c>
    </row>
    <row r="922" spans="1:21" ht="20.399999999999999" x14ac:dyDescent="0.3">
      <c r="A922" s="19">
        <v>202508</v>
      </c>
      <c r="B922" s="8" t="s">
        <v>7</v>
      </c>
      <c r="C922" s="8" t="s">
        <v>63</v>
      </c>
      <c r="D922" s="8" t="s">
        <v>62</v>
      </c>
      <c r="E922" s="8" t="s">
        <v>62</v>
      </c>
      <c r="F922" s="8" t="s">
        <v>61</v>
      </c>
      <c r="G922" s="8" t="s">
        <v>125</v>
      </c>
      <c r="H922" s="8" t="s">
        <v>59</v>
      </c>
      <c r="I922" s="8" t="s">
        <v>58</v>
      </c>
      <c r="J922" s="8" t="s">
        <v>560</v>
      </c>
      <c r="K922" s="8" t="s">
        <v>56</v>
      </c>
      <c r="L922" s="8" t="s">
        <v>64</v>
      </c>
      <c r="M922" s="18">
        <v>45839</v>
      </c>
      <c r="N922" s="18">
        <v>45854</v>
      </c>
      <c r="O922" s="8" t="s">
        <v>454</v>
      </c>
      <c r="P922" s="8" t="s">
        <v>17</v>
      </c>
      <c r="Q922" s="8" t="s">
        <v>561</v>
      </c>
      <c r="R922" s="8" t="str">
        <f t="shared" si="14"/>
        <v>252100A</v>
      </c>
      <c r="S922" s="8" t="str">
        <f>IFERROR(VLOOKUP(R922,'UNSG Projects'!$C$8:$D$305,2,FALSE),0)</f>
        <v>Mains - Blanket - King</v>
      </c>
      <c r="T922" s="8" t="s">
        <v>560</v>
      </c>
      <c r="U922" s="11">
        <v>2485.17</v>
      </c>
    </row>
    <row r="923" spans="1:21" ht="20.399999999999999" x14ac:dyDescent="0.3">
      <c r="A923" s="19">
        <v>202508</v>
      </c>
      <c r="B923" s="8" t="s">
        <v>7</v>
      </c>
      <c r="C923" s="8" t="s">
        <v>63</v>
      </c>
      <c r="D923" s="8" t="s">
        <v>62</v>
      </c>
      <c r="E923" s="8" t="s">
        <v>62</v>
      </c>
      <c r="F923" s="8" t="s">
        <v>61</v>
      </c>
      <c r="G923" s="8" t="s">
        <v>125</v>
      </c>
      <c r="H923" s="8" t="s">
        <v>59</v>
      </c>
      <c r="I923" s="8" t="s">
        <v>58</v>
      </c>
      <c r="J923" s="8" t="s">
        <v>396</v>
      </c>
      <c r="K923" s="8" t="s">
        <v>56</v>
      </c>
      <c r="L923" s="8" t="s">
        <v>64</v>
      </c>
      <c r="M923" s="18">
        <v>45839</v>
      </c>
      <c r="N923" s="18">
        <v>45846</v>
      </c>
      <c r="O923" s="8" t="s">
        <v>454</v>
      </c>
      <c r="P923" s="8" t="s">
        <v>17</v>
      </c>
      <c r="Q923" s="8" t="s">
        <v>397</v>
      </c>
      <c r="R923" s="8" t="str">
        <f t="shared" si="14"/>
        <v>251100A</v>
      </c>
      <c r="S923" s="8" t="str">
        <f>IFERROR(VLOOKUP(R923,'UNSG Projects'!$C$8:$D$305,2,FALSE),0)</f>
        <v>Mains - Blanket - Flag</v>
      </c>
      <c r="T923" s="8" t="s">
        <v>396</v>
      </c>
      <c r="U923" s="11">
        <v>13063.56</v>
      </c>
    </row>
    <row r="924" spans="1:21" ht="20.399999999999999" x14ac:dyDescent="0.3">
      <c r="A924" s="19">
        <v>202508</v>
      </c>
      <c r="B924" s="8" t="s">
        <v>7</v>
      </c>
      <c r="C924" s="8" t="s">
        <v>63</v>
      </c>
      <c r="D924" s="8" t="s">
        <v>62</v>
      </c>
      <c r="E924" s="8" t="s">
        <v>62</v>
      </c>
      <c r="F924" s="8" t="s">
        <v>61</v>
      </c>
      <c r="G924" s="8" t="s">
        <v>125</v>
      </c>
      <c r="H924" s="8" t="s">
        <v>59</v>
      </c>
      <c r="I924" s="8" t="s">
        <v>58</v>
      </c>
      <c r="J924" s="8" t="s">
        <v>564</v>
      </c>
      <c r="K924" s="8" t="s">
        <v>56</v>
      </c>
      <c r="L924" s="8" t="s">
        <v>64</v>
      </c>
      <c r="M924" s="18">
        <v>45839</v>
      </c>
      <c r="N924" s="18">
        <v>45849</v>
      </c>
      <c r="O924" s="8" t="s">
        <v>454</v>
      </c>
      <c r="P924" s="8" t="s">
        <v>17</v>
      </c>
      <c r="Q924" s="8" t="s">
        <v>565</v>
      </c>
      <c r="R924" s="8" t="str">
        <f t="shared" si="14"/>
        <v>251500B</v>
      </c>
      <c r="S924" s="8" t="str">
        <f>IFERROR(VLOOKUP(R924,'UNSG Projects'!$C$8:$D$305,2,FALSE),0)</f>
        <v>PI Mains - Flagstaff</v>
      </c>
      <c r="T924" s="8" t="s">
        <v>564</v>
      </c>
      <c r="U924" s="11">
        <v>20250.57</v>
      </c>
    </row>
    <row r="925" spans="1:21" ht="20.399999999999999" x14ac:dyDescent="0.3">
      <c r="A925" s="19">
        <v>202508</v>
      </c>
      <c r="B925" s="8" t="s">
        <v>7</v>
      </c>
      <c r="C925" s="8" t="s">
        <v>63</v>
      </c>
      <c r="D925" s="8" t="s">
        <v>62</v>
      </c>
      <c r="E925" s="8" t="s">
        <v>62</v>
      </c>
      <c r="F925" s="8" t="s">
        <v>61</v>
      </c>
      <c r="G925" s="8" t="s">
        <v>125</v>
      </c>
      <c r="H925" s="8" t="s">
        <v>59</v>
      </c>
      <c r="I925" s="8" t="s">
        <v>58</v>
      </c>
      <c r="J925" s="8" t="s">
        <v>378</v>
      </c>
      <c r="K925" s="8" t="s">
        <v>56</v>
      </c>
      <c r="L925" s="8" t="s">
        <v>64</v>
      </c>
      <c r="M925" s="18">
        <v>45870</v>
      </c>
      <c r="N925" s="18">
        <v>45883</v>
      </c>
      <c r="O925" s="8" t="s">
        <v>454</v>
      </c>
      <c r="P925" s="8" t="s">
        <v>17</v>
      </c>
      <c r="Q925" s="8" t="s">
        <v>379</v>
      </c>
      <c r="R925" s="8" t="str">
        <f t="shared" si="14"/>
        <v>251100A</v>
      </c>
      <c r="S925" s="8" t="str">
        <f>IFERROR(VLOOKUP(R925,'UNSG Projects'!$C$8:$D$305,2,FALSE),0)</f>
        <v>Mains - Blanket - Flag</v>
      </c>
      <c r="T925" s="8" t="s">
        <v>378</v>
      </c>
      <c r="U925" s="11">
        <v>11447.27</v>
      </c>
    </row>
    <row r="926" spans="1:21" ht="20.399999999999999" x14ac:dyDescent="0.3">
      <c r="A926" s="19">
        <v>202508</v>
      </c>
      <c r="B926" s="8" t="s">
        <v>7</v>
      </c>
      <c r="C926" s="8" t="s">
        <v>63</v>
      </c>
      <c r="D926" s="8" t="s">
        <v>62</v>
      </c>
      <c r="E926" s="8" t="s">
        <v>62</v>
      </c>
      <c r="F926" s="8" t="s">
        <v>61</v>
      </c>
      <c r="G926" s="8" t="s">
        <v>125</v>
      </c>
      <c r="H926" s="8" t="s">
        <v>59</v>
      </c>
      <c r="I926" s="8" t="s">
        <v>58</v>
      </c>
      <c r="J926" s="8" t="s">
        <v>382</v>
      </c>
      <c r="K926" s="8" t="s">
        <v>56</v>
      </c>
      <c r="L926" s="8" t="s">
        <v>64</v>
      </c>
      <c r="M926" s="18">
        <v>45839</v>
      </c>
      <c r="N926" s="18">
        <v>45861</v>
      </c>
      <c r="O926" s="8" t="s">
        <v>454</v>
      </c>
      <c r="P926" s="8" t="s">
        <v>17</v>
      </c>
      <c r="Q926" s="8" t="s">
        <v>383</v>
      </c>
      <c r="R926" s="8" t="str">
        <f t="shared" si="14"/>
        <v>253100A</v>
      </c>
      <c r="S926" s="8" t="str">
        <f>IFERROR(VLOOKUP(R926,'UNSG Projects'!$C$8:$D$305,2,FALSE),0)</f>
        <v>Mains - Blanket - Pres</v>
      </c>
      <c r="T926" s="8" t="s">
        <v>382</v>
      </c>
      <c r="U926" s="11">
        <v>14827.65</v>
      </c>
    </row>
    <row r="927" spans="1:21" ht="20.399999999999999" x14ac:dyDescent="0.3">
      <c r="A927" s="19">
        <v>202508</v>
      </c>
      <c r="B927" s="8" t="s">
        <v>7</v>
      </c>
      <c r="C927" s="8" t="s">
        <v>63</v>
      </c>
      <c r="D927" s="8" t="s">
        <v>62</v>
      </c>
      <c r="E927" s="8" t="s">
        <v>62</v>
      </c>
      <c r="F927" s="8" t="s">
        <v>61</v>
      </c>
      <c r="G927" s="8" t="s">
        <v>125</v>
      </c>
      <c r="H927" s="8" t="s">
        <v>59</v>
      </c>
      <c r="I927" s="8" t="s">
        <v>58</v>
      </c>
      <c r="J927" s="8" t="s">
        <v>398</v>
      </c>
      <c r="K927" s="8" t="s">
        <v>56</v>
      </c>
      <c r="L927" s="8" t="s">
        <v>64</v>
      </c>
      <c r="M927" s="18">
        <v>45809</v>
      </c>
      <c r="N927" s="18">
        <v>45825</v>
      </c>
      <c r="O927" s="8" t="s">
        <v>454</v>
      </c>
      <c r="P927" s="8" t="s">
        <v>17</v>
      </c>
      <c r="Q927" s="8" t="s">
        <v>399</v>
      </c>
      <c r="R927" s="8" t="str">
        <f t="shared" si="14"/>
        <v>251100A</v>
      </c>
      <c r="S927" s="8" t="str">
        <f>IFERROR(VLOOKUP(R927,'UNSG Projects'!$C$8:$D$305,2,FALSE),0)</f>
        <v>Mains - Blanket - Flag</v>
      </c>
      <c r="T927" s="8" t="s">
        <v>398</v>
      </c>
      <c r="U927" s="11">
        <v>584</v>
      </c>
    </row>
    <row r="928" spans="1:21" ht="20.399999999999999" x14ac:dyDescent="0.3">
      <c r="A928" s="19">
        <v>202508</v>
      </c>
      <c r="B928" s="8" t="s">
        <v>7</v>
      </c>
      <c r="C928" s="8" t="s">
        <v>63</v>
      </c>
      <c r="D928" s="8" t="s">
        <v>62</v>
      </c>
      <c r="E928" s="8" t="s">
        <v>62</v>
      </c>
      <c r="F928" s="8" t="s">
        <v>61</v>
      </c>
      <c r="G928" s="8" t="s">
        <v>125</v>
      </c>
      <c r="H928" s="8" t="s">
        <v>59</v>
      </c>
      <c r="I928" s="8" t="s">
        <v>58</v>
      </c>
      <c r="J928" s="8" t="s">
        <v>376</v>
      </c>
      <c r="K928" s="8" t="s">
        <v>56</v>
      </c>
      <c r="L928" s="8" t="s">
        <v>64</v>
      </c>
      <c r="M928" s="18">
        <v>45839</v>
      </c>
      <c r="N928" s="18">
        <v>45854</v>
      </c>
      <c r="O928" s="8" t="s">
        <v>454</v>
      </c>
      <c r="P928" s="8" t="s">
        <v>17</v>
      </c>
      <c r="Q928" s="8" t="s">
        <v>377</v>
      </c>
      <c r="R928" s="8" t="str">
        <f t="shared" si="14"/>
        <v>253100A</v>
      </c>
      <c r="S928" s="8" t="str">
        <f>IFERROR(VLOOKUP(R928,'UNSG Projects'!$C$8:$D$305,2,FALSE),0)</f>
        <v>Mains - Blanket - Pres</v>
      </c>
      <c r="T928" s="8" t="s">
        <v>376</v>
      </c>
      <c r="U928" s="11">
        <v>27701.08</v>
      </c>
    </row>
    <row r="929" spans="1:21" ht="20.399999999999999" x14ac:dyDescent="0.3">
      <c r="A929" s="19">
        <v>202508</v>
      </c>
      <c r="B929" s="8" t="s">
        <v>7</v>
      </c>
      <c r="C929" s="8" t="s">
        <v>63</v>
      </c>
      <c r="D929" s="8" t="s">
        <v>62</v>
      </c>
      <c r="E929" s="8" t="s">
        <v>62</v>
      </c>
      <c r="F929" s="8" t="s">
        <v>61</v>
      </c>
      <c r="G929" s="8" t="s">
        <v>125</v>
      </c>
      <c r="H929" s="8" t="s">
        <v>59</v>
      </c>
      <c r="I929" s="8" t="s">
        <v>58</v>
      </c>
      <c r="J929" s="8" t="s">
        <v>374</v>
      </c>
      <c r="K929" s="8" t="s">
        <v>56</v>
      </c>
      <c r="L929" s="8" t="s">
        <v>64</v>
      </c>
      <c r="M929" s="18">
        <v>45870</v>
      </c>
      <c r="N929" s="18">
        <v>45790</v>
      </c>
      <c r="O929" s="8" t="s">
        <v>454</v>
      </c>
      <c r="P929" s="8" t="s">
        <v>17</v>
      </c>
      <c r="Q929" s="8" t="s">
        <v>375</v>
      </c>
      <c r="R929" s="8" t="str">
        <f t="shared" si="14"/>
        <v>253500B</v>
      </c>
      <c r="S929" s="8" t="str">
        <f>IFERROR(VLOOKUP(R929,'UNSG Projects'!$C$8:$D$305,2,FALSE),0)</f>
        <v>PI Mains - Prescott</v>
      </c>
      <c r="T929" s="8" t="s">
        <v>374</v>
      </c>
      <c r="U929" s="11">
        <v>1337.49</v>
      </c>
    </row>
    <row r="930" spans="1:21" ht="20.399999999999999" x14ac:dyDescent="0.3">
      <c r="A930" s="19">
        <v>202508</v>
      </c>
      <c r="B930" s="8" t="s">
        <v>7</v>
      </c>
      <c r="C930" s="8" t="s">
        <v>63</v>
      </c>
      <c r="D930" s="8" t="s">
        <v>62</v>
      </c>
      <c r="E930" s="8" t="s">
        <v>62</v>
      </c>
      <c r="F930" s="8" t="s">
        <v>61</v>
      </c>
      <c r="G930" s="8" t="s">
        <v>125</v>
      </c>
      <c r="H930" s="8" t="s">
        <v>59</v>
      </c>
      <c r="I930" s="8" t="s">
        <v>58</v>
      </c>
      <c r="J930" s="8" t="s">
        <v>558</v>
      </c>
      <c r="K930" s="8" t="s">
        <v>56</v>
      </c>
      <c r="L930" s="8" t="s">
        <v>64</v>
      </c>
      <c r="M930" s="18">
        <v>45839</v>
      </c>
      <c r="N930" s="18">
        <v>45861</v>
      </c>
      <c r="O930" s="8" t="s">
        <v>454</v>
      </c>
      <c r="P930" s="8" t="s">
        <v>17</v>
      </c>
      <c r="Q930" s="8" t="s">
        <v>559</v>
      </c>
      <c r="R930" s="8" t="str">
        <f t="shared" si="14"/>
        <v>257100A</v>
      </c>
      <c r="S930" s="8" t="str">
        <f>IFERROR(VLOOKUP(R930,'UNSG Projects'!$C$8:$D$305,2,FALSE),0)</f>
        <v>Mains - Blanket - SL</v>
      </c>
      <c r="T930" s="8" t="s">
        <v>558</v>
      </c>
      <c r="U930" s="11">
        <v>1695.42</v>
      </c>
    </row>
    <row r="931" spans="1:21" ht="20.399999999999999" x14ac:dyDescent="0.3">
      <c r="A931" s="19">
        <v>202508</v>
      </c>
      <c r="B931" s="8" t="s">
        <v>7</v>
      </c>
      <c r="C931" s="8" t="s">
        <v>63</v>
      </c>
      <c r="D931" s="8" t="s">
        <v>62</v>
      </c>
      <c r="E931" s="8" t="s">
        <v>62</v>
      </c>
      <c r="F931" s="8" t="s">
        <v>61</v>
      </c>
      <c r="G931" s="8" t="s">
        <v>125</v>
      </c>
      <c r="H931" s="8" t="s">
        <v>59</v>
      </c>
      <c r="I931" s="8" t="s">
        <v>58</v>
      </c>
      <c r="J931" s="8" t="s">
        <v>386</v>
      </c>
      <c r="K931" s="8" t="s">
        <v>56</v>
      </c>
      <c r="L931" s="8" t="s">
        <v>64</v>
      </c>
      <c r="M931" s="18">
        <v>45839</v>
      </c>
      <c r="N931" s="18">
        <v>45860</v>
      </c>
      <c r="O931" s="8" t="s">
        <v>454</v>
      </c>
      <c r="P931" s="8" t="s">
        <v>17</v>
      </c>
      <c r="Q931" s="8" t="s">
        <v>387</v>
      </c>
      <c r="R931" s="8" t="str">
        <f t="shared" si="14"/>
        <v>251100A</v>
      </c>
      <c r="S931" s="8" t="str">
        <f>IFERROR(VLOOKUP(R931,'UNSG Projects'!$C$8:$D$305,2,FALSE),0)</f>
        <v>Mains - Blanket - Flag</v>
      </c>
      <c r="T931" s="8" t="s">
        <v>386</v>
      </c>
      <c r="U931" s="11">
        <v>9948.24</v>
      </c>
    </row>
    <row r="932" spans="1:21" ht="20.399999999999999" x14ac:dyDescent="0.3">
      <c r="A932" s="19">
        <v>202508</v>
      </c>
      <c r="B932" s="8" t="s">
        <v>7</v>
      </c>
      <c r="C932" s="8" t="s">
        <v>63</v>
      </c>
      <c r="D932" s="8" t="s">
        <v>62</v>
      </c>
      <c r="E932" s="8" t="s">
        <v>62</v>
      </c>
      <c r="F932" s="8" t="s">
        <v>61</v>
      </c>
      <c r="G932" s="8" t="s">
        <v>125</v>
      </c>
      <c r="H932" s="8" t="s">
        <v>59</v>
      </c>
      <c r="I932" s="8" t="s">
        <v>58</v>
      </c>
      <c r="J932" s="8" t="s">
        <v>570</v>
      </c>
      <c r="K932" s="8" t="s">
        <v>56</v>
      </c>
      <c r="L932" s="8" t="s">
        <v>64</v>
      </c>
      <c r="M932" s="18">
        <v>45839</v>
      </c>
      <c r="N932" s="18">
        <v>45832</v>
      </c>
      <c r="O932" s="8" t="s">
        <v>454</v>
      </c>
      <c r="P932" s="8" t="s">
        <v>17</v>
      </c>
      <c r="Q932" s="8" t="s">
        <v>571</v>
      </c>
      <c r="R932" s="8" t="str">
        <f t="shared" si="14"/>
        <v>252100A</v>
      </c>
      <c r="S932" s="8" t="str">
        <f>IFERROR(VLOOKUP(R932,'UNSG Projects'!$C$8:$D$305,2,FALSE),0)</f>
        <v>Mains - Blanket - King</v>
      </c>
      <c r="T932" s="8" t="s">
        <v>570</v>
      </c>
      <c r="U932" s="11">
        <v>-813.95</v>
      </c>
    </row>
    <row r="933" spans="1:21" ht="20.399999999999999" x14ac:dyDescent="0.3">
      <c r="A933" s="19">
        <v>202508</v>
      </c>
      <c r="B933" s="8" t="s">
        <v>7</v>
      </c>
      <c r="C933" s="8" t="s">
        <v>63</v>
      </c>
      <c r="D933" s="8" t="s">
        <v>62</v>
      </c>
      <c r="E933" s="8" t="s">
        <v>62</v>
      </c>
      <c r="F933" s="8" t="s">
        <v>61</v>
      </c>
      <c r="G933" s="8" t="s">
        <v>125</v>
      </c>
      <c r="H933" s="8" t="s">
        <v>59</v>
      </c>
      <c r="I933" s="8" t="s">
        <v>58</v>
      </c>
      <c r="J933" s="8" t="s">
        <v>544</v>
      </c>
      <c r="K933" s="8" t="s">
        <v>56</v>
      </c>
      <c r="L933" s="8" t="s">
        <v>64</v>
      </c>
      <c r="M933" s="18">
        <v>45809</v>
      </c>
      <c r="N933" s="18">
        <v>45820</v>
      </c>
      <c r="O933" s="8" t="s">
        <v>454</v>
      </c>
      <c r="P933" s="8" t="s">
        <v>17</v>
      </c>
      <c r="Q933" s="8" t="s">
        <v>545</v>
      </c>
      <c r="R933" s="8" t="str">
        <f t="shared" si="14"/>
        <v>252100A</v>
      </c>
      <c r="S933" s="8" t="str">
        <f>IFERROR(VLOOKUP(R933,'UNSG Projects'!$C$8:$D$305,2,FALSE),0)</f>
        <v>Mains - Blanket - King</v>
      </c>
      <c r="T933" s="8" t="s">
        <v>544</v>
      </c>
      <c r="U933" s="11">
        <v>2466.46</v>
      </c>
    </row>
    <row r="934" spans="1:21" ht="20.399999999999999" x14ac:dyDescent="0.3">
      <c r="A934" s="19">
        <v>202508</v>
      </c>
      <c r="B934" s="8" t="s">
        <v>7</v>
      </c>
      <c r="C934" s="8" t="s">
        <v>63</v>
      </c>
      <c r="D934" s="8" t="s">
        <v>62</v>
      </c>
      <c r="E934" s="8" t="s">
        <v>62</v>
      </c>
      <c r="F934" s="8" t="s">
        <v>61</v>
      </c>
      <c r="G934" s="8" t="s">
        <v>125</v>
      </c>
      <c r="H934" s="8" t="s">
        <v>59</v>
      </c>
      <c r="I934" s="8" t="s">
        <v>58</v>
      </c>
      <c r="J934" s="8" t="s">
        <v>550</v>
      </c>
      <c r="K934" s="8" t="s">
        <v>56</v>
      </c>
      <c r="L934" s="8" t="s">
        <v>64</v>
      </c>
      <c r="M934" s="18">
        <v>45839</v>
      </c>
      <c r="N934" s="18">
        <v>45863</v>
      </c>
      <c r="O934" s="8" t="s">
        <v>454</v>
      </c>
      <c r="P934" s="8" t="s">
        <v>17</v>
      </c>
      <c r="Q934" s="8" t="s">
        <v>551</v>
      </c>
      <c r="R934" s="8" t="str">
        <f t="shared" si="14"/>
        <v>256100A</v>
      </c>
      <c r="S934" s="8" t="str">
        <f>IFERROR(VLOOKUP(R934,'UNSG Projects'!$C$8:$D$305,2,FALSE),0)</f>
        <v>Mains - Blanket - Nog</v>
      </c>
      <c r="T934" s="8" t="s">
        <v>550</v>
      </c>
      <c r="U934" s="11">
        <v>28796.69</v>
      </c>
    </row>
    <row r="935" spans="1:21" ht="20.399999999999999" x14ac:dyDescent="0.3">
      <c r="A935" s="19">
        <v>202508</v>
      </c>
      <c r="B935" s="8" t="s">
        <v>7</v>
      </c>
      <c r="C935" s="8" t="s">
        <v>63</v>
      </c>
      <c r="D935" s="8" t="s">
        <v>62</v>
      </c>
      <c r="E935" s="8" t="s">
        <v>62</v>
      </c>
      <c r="F935" s="8" t="s">
        <v>61</v>
      </c>
      <c r="G935" s="8" t="s">
        <v>125</v>
      </c>
      <c r="H935" s="8" t="s">
        <v>59</v>
      </c>
      <c r="I935" s="8" t="s">
        <v>58</v>
      </c>
      <c r="J935" s="8" t="s">
        <v>394</v>
      </c>
      <c r="K935" s="8" t="s">
        <v>56</v>
      </c>
      <c r="L935" s="8" t="s">
        <v>64</v>
      </c>
      <c r="M935" s="18">
        <v>45870</v>
      </c>
      <c r="N935" s="18">
        <v>45741</v>
      </c>
      <c r="O935" s="8" t="s">
        <v>454</v>
      </c>
      <c r="P935" s="8" t="s">
        <v>17</v>
      </c>
      <c r="Q935" s="8" t="s">
        <v>395</v>
      </c>
      <c r="R935" s="8" t="str">
        <f t="shared" si="14"/>
        <v>252100A</v>
      </c>
      <c r="S935" s="8" t="str">
        <f>IFERROR(VLOOKUP(R935,'UNSG Projects'!$C$8:$D$305,2,FALSE),0)</f>
        <v>Mains - Blanket - King</v>
      </c>
      <c r="T935" s="8" t="s">
        <v>394</v>
      </c>
      <c r="U935" s="11">
        <v>-7315.15</v>
      </c>
    </row>
    <row r="936" spans="1:21" ht="20.399999999999999" x14ac:dyDescent="0.3">
      <c r="A936" s="19">
        <v>202508</v>
      </c>
      <c r="B936" s="8" t="s">
        <v>7</v>
      </c>
      <c r="C936" s="8" t="s">
        <v>63</v>
      </c>
      <c r="D936" s="8" t="s">
        <v>62</v>
      </c>
      <c r="E936" s="8" t="s">
        <v>62</v>
      </c>
      <c r="F936" s="8" t="s">
        <v>61</v>
      </c>
      <c r="G936" s="8" t="s">
        <v>125</v>
      </c>
      <c r="H936" s="8" t="s">
        <v>59</v>
      </c>
      <c r="I936" s="8" t="s">
        <v>58</v>
      </c>
      <c r="J936" s="8" t="s">
        <v>380</v>
      </c>
      <c r="K936" s="8" t="s">
        <v>56</v>
      </c>
      <c r="L936" s="8" t="s">
        <v>64</v>
      </c>
      <c r="M936" s="18">
        <v>45870</v>
      </c>
      <c r="N936" s="18">
        <v>45866</v>
      </c>
      <c r="O936" s="8" t="s">
        <v>454</v>
      </c>
      <c r="P936" s="8" t="s">
        <v>17</v>
      </c>
      <c r="Q936" s="8" t="s">
        <v>381</v>
      </c>
      <c r="R936" s="8" t="str">
        <f t="shared" si="14"/>
        <v>252100A</v>
      </c>
      <c r="S936" s="8" t="str">
        <f>IFERROR(VLOOKUP(R936,'UNSG Projects'!$C$8:$D$305,2,FALSE),0)</f>
        <v>Mains - Blanket - King</v>
      </c>
      <c r="T936" s="8" t="s">
        <v>380</v>
      </c>
      <c r="U936" s="11">
        <v>114238.13</v>
      </c>
    </row>
    <row r="937" spans="1:21" ht="20.399999999999999" x14ac:dyDescent="0.3">
      <c r="A937" s="19">
        <v>202508</v>
      </c>
      <c r="B937" s="8" t="s">
        <v>7</v>
      </c>
      <c r="C937" s="8" t="s">
        <v>63</v>
      </c>
      <c r="D937" s="8" t="s">
        <v>62</v>
      </c>
      <c r="E937" s="8" t="s">
        <v>62</v>
      </c>
      <c r="F937" s="8" t="s">
        <v>61</v>
      </c>
      <c r="G937" s="8" t="s">
        <v>125</v>
      </c>
      <c r="H937" s="8" t="s">
        <v>59</v>
      </c>
      <c r="I937" s="8" t="s">
        <v>58</v>
      </c>
      <c r="J937" s="8" t="s">
        <v>392</v>
      </c>
      <c r="K937" s="8" t="s">
        <v>56</v>
      </c>
      <c r="L937" s="8" t="s">
        <v>64</v>
      </c>
      <c r="M937" s="18">
        <v>45870</v>
      </c>
      <c r="N937" s="18">
        <v>45834</v>
      </c>
      <c r="O937" s="8" t="s">
        <v>454</v>
      </c>
      <c r="P937" s="8" t="s">
        <v>17</v>
      </c>
      <c r="Q937" s="8" t="s">
        <v>393</v>
      </c>
      <c r="R937" s="8" t="str">
        <f t="shared" si="14"/>
        <v>257100A</v>
      </c>
      <c r="S937" s="8" t="str">
        <f>IFERROR(VLOOKUP(R937,'UNSG Projects'!$C$8:$D$305,2,FALSE),0)</f>
        <v>Mains - Blanket - SL</v>
      </c>
      <c r="T937" s="8" t="s">
        <v>392</v>
      </c>
      <c r="U937" s="11">
        <v>231.65</v>
      </c>
    </row>
    <row r="938" spans="1:21" ht="20.399999999999999" x14ac:dyDescent="0.3">
      <c r="A938" s="19">
        <v>202508</v>
      </c>
      <c r="B938" s="8" t="s">
        <v>7</v>
      </c>
      <c r="C938" s="8" t="s">
        <v>63</v>
      </c>
      <c r="D938" s="8" t="s">
        <v>62</v>
      </c>
      <c r="E938" s="8" t="s">
        <v>62</v>
      </c>
      <c r="F938" s="8" t="s">
        <v>61</v>
      </c>
      <c r="G938" s="8" t="s">
        <v>125</v>
      </c>
      <c r="H938" s="8" t="s">
        <v>59</v>
      </c>
      <c r="I938" s="8" t="s">
        <v>58</v>
      </c>
      <c r="J938" s="8" t="s">
        <v>388</v>
      </c>
      <c r="K938" s="8" t="s">
        <v>56</v>
      </c>
      <c r="L938" s="8" t="s">
        <v>64</v>
      </c>
      <c r="M938" s="18">
        <v>45839</v>
      </c>
      <c r="N938" s="18">
        <v>45852</v>
      </c>
      <c r="O938" s="8" t="s">
        <v>454</v>
      </c>
      <c r="P938" s="8" t="s">
        <v>17</v>
      </c>
      <c r="Q938" s="8" t="s">
        <v>389</v>
      </c>
      <c r="R938" s="8" t="str">
        <f t="shared" si="14"/>
        <v>251100A</v>
      </c>
      <c r="S938" s="8" t="str">
        <f>IFERROR(VLOOKUP(R938,'UNSG Projects'!$C$8:$D$305,2,FALSE),0)</f>
        <v>Mains - Blanket - Flag</v>
      </c>
      <c r="T938" s="8" t="s">
        <v>388</v>
      </c>
      <c r="U938" s="11">
        <v>-845.85</v>
      </c>
    </row>
    <row r="939" spans="1:21" ht="20.399999999999999" x14ac:dyDescent="0.3">
      <c r="A939" s="19">
        <v>202508</v>
      </c>
      <c r="B939" s="8" t="s">
        <v>7</v>
      </c>
      <c r="C939" s="8" t="s">
        <v>63</v>
      </c>
      <c r="D939" s="8" t="s">
        <v>62</v>
      </c>
      <c r="E939" s="8" t="s">
        <v>62</v>
      </c>
      <c r="F939" s="8" t="s">
        <v>61</v>
      </c>
      <c r="G939" s="8" t="s">
        <v>125</v>
      </c>
      <c r="H939" s="8" t="s">
        <v>59</v>
      </c>
      <c r="I939" s="8" t="s">
        <v>58</v>
      </c>
      <c r="J939" s="8" t="s">
        <v>478</v>
      </c>
      <c r="K939" s="8" t="s">
        <v>56</v>
      </c>
      <c r="L939" s="8" t="s">
        <v>64</v>
      </c>
      <c r="M939" s="18">
        <v>45809</v>
      </c>
      <c r="N939" s="18">
        <v>45809</v>
      </c>
      <c r="O939" s="8" t="s">
        <v>454</v>
      </c>
      <c r="P939" s="8" t="s">
        <v>17</v>
      </c>
      <c r="Q939" s="8" t="s">
        <v>479</v>
      </c>
      <c r="R939" s="8" t="str">
        <f t="shared" si="14"/>
        <v>252387A</v>
      </c>
      <c r="S939" s="8" t="str">
        <f>IFERROR(VLOOKUP(R939,'UNSG Projects'!$C$8:$D$305,2,FALSE),0)</f>
        <v>Other Distr Eq CP-Bl - King</v>
      </c>
      <c r="T939" s="8" t="s">
        <v>478</v>
      </c>
      <c r="U939" s="11">
        <v>613.1</v>
      </c>
    </row>
    <row r="940" spans="1:21" ht="20.399999999999999" x14ac:dyDescent="0.3">
      <c r="A940" s="19">
        <v>202508</v>
      </c>
      <c r="B940" s="8" t="s">
        <v>7</v>
      </c>
      <c r="C940" s="8" t="s">
        <v>63</v>
      </c>
      <c r="D940" s="8" t="s">
        <v>62</v>
      </c>
      <c r="E940" s="8" t="s">
        <v>62</v>
      </c>
      <c r="F940" s="8" t="s">
        <v>61</v>
      </c>
      <c r="G940" s="8" t="s">
        <v>125</v>
      </c>
      <c r="H940" s="8" t="s">
        <v>59</v>
      </c>
      <c r="I940" s="8" t="s">
        <v>58</v>
      </c>
      <c r="J940" s="8" t="s">
        <v>452</v>
      </c>
      <c r="K940" s="8" t="s">
        <v>56</v>
      </c>
      <c r="L940" s="8" t="s">
        <v>64</v>
      </c>
      <c r="M940" s="18">
        <v>45809</v>
      </c>
      <c r="N940" s="18">
        <v>45809</v>
      </c>
      <c r="O940" s="8" t="s">
        <v>454</v>
      </c>
      <c r="P940" s="8" t="s">
        <v>17</v>
      </c>
      <c r="Q940" s="8" t="s">
        <v>453</v>
      </c>
      <c r="R940" s="8" t="str">
        <f t="shared" si="14"/>
        <v>257387A</v>
      </c>
      <c r="S940" s="8" t="str">
        <f>IFERROR(VLOOKUP(R940,'UNSG Projects'!$C$8:$D$305,2,FALSE),0)</f>
        <v>Other Distr Equip CP-Bl - SL</v>
      </c>
      <c r="T940" s="8" t="s">
        <v>452</v>
      </c>
      <c r="U940" s="11">
        <v>2451.12</v>
      </c>
    </row>
    <row r="941" spans="1:21" ht="20.399999999999999" x14ac:dyDescent="0.3">
      <c r="A941" s="19">
        <v>202508</v>
      </c>
      <c r="B941" s="8" t="s">
        <v>7</v>
      </c>
      <c r="C941" s="8" t="s">
        <v>63</v>
      </c>
      <c r="D941" s="8" t="s">
        <v>62</v>
      </c>
      <c r="E941" s="8" t="s">
        <v>62</v>
      </c>
      <c r="F941" s="8" t="s">
        <v>61</v>
      </c>
      <c r="G941" s="8" t="s">
        <v>125</v>
      </c>
      <c r="H941" s="8" t="s">
        <v>59</v>
      </c>
      <c r="I941" s="8" t="s">
        <v>58</v>
      </c>
      <c r="J941" s="8" t="s">
        <v>582</v>
      </c>
      <c r="K941" s="8" t="s">
        <v>56</v>
      </c>
      <c r="L941" s="8" t="s">
        <v>64</v>
      </c>
      <c r="M941" s="18">
        <v>45870</v>
      </c>
      <c r="N941" s="18">
        <v>45742</v>
      </c>
      <c r="O941" s="8" t="s">
        <v>454</v>
      </c>
      <c r="P941" s="8" t="s">
        <v>17</v>
      </c>
      <c r="Q941" s="8" t="s">
        <v>583</v>
      </c>
      <c r="R941" s="8" t="str">
        <f t="shared" si="14"/>
        <v>252406S</v>
      </c>
      <c r="S941" s="8" t="str">
        <f>IFERROR(VLOOKUP(R941,'UNSG Projects'!$C$8:$D$305,2,FALSE),0)</f>
        <v>Mains PVC Replacement KNG</v>
      </c>
      <c r="T941" s="8" t="s">
        <v>582</v>
      </c>
      <c r="U941" s="11">
        <v>2690.3</v>
      </c>
    </row>
    <row r="942" spans="1:21" ht="20.399999999999999" x14ac:dyDescent="0.3">
      <c r="A942" s="19">
        <v>202508</v>
      </c>
      <c r="B942" s="8" t="s">
        <v>7</v>
      </c>
      <c r="C942" s="8" t="s">
        <v>63</v>
      </c>
      <c r="D942" s="8" t="s">
        <v>62</v>
      </c>
      <c r="E942" s="8" t="s">
        <v>62</v>
      </c>
      <c r="F942" s="8" t="s">
        <v>61</v>
      </c>
      <c r="G942" s="8" t="s">
        <v>125</v>
      </c>
      <c r="H942" s="8" t="s">
        <v>59</v>
      </c>
      <c r="I942" s="8" t="s">
        <v>58</v>
      </c>
      <c r="J942" s="8" t="s">
        <v>584</v>
      </c>
      <c r="K942" s="8" t="s">
        <v>56</v>
      </c>
      <c r="L942" s="8" t="s">
        <v>64</v>
      </c>
      <c r="M942" s="18">
        <v>45870</v>
      </c>
      <c r="N942" s="18">
        <v>45687</v>
      </c>
      <c r="O942" s="8" t="s">
        <v>454</v>
      </c>
      <c r="P942" s="8" t="s">
        <v>17</v>
      </c>
      <c r="Q942" s="8" t="s">
        <v>585</v>
      </c>
      <c r="R942" s="8" t="str">
        <f t="shared" si="14"/>
        <v>252406S</v>
      </c>
      <c r="S942" s="8" t="str">
        <f>IFERROR(VLOOKUP(R942,'UNSG Projects'!$C$8:$D$305,2,FALSE),0)</f>
        <v>Mains PVC Replacement KNG</v>
      </c>
      <c r="T942" s="8" t="s">
        <v>584</v>
      </c>
      <c r="U942" s="11">
        <v>-2495.35</v>
      </c>
    </row>
    <row r="943" spans="1:21" ht="20.399999999999999" x14ac:dyDescent="0.3">
      <c r="A943" s="19">
        <v>202508</v>
      </c>
      <c r="B943" s="8" t="s">
        <v>7</v>
      </c>
      <c r="C943" s="8" t="s">
        <v>63</v>
      </c>
      <c r="D943" s="8" t="s">
        <v>62</v>
      </c>
      <c r="E943" s="8" t="s">
        <v>62</v>
      </c>
      <c r="F943" s="8" t="s">
        <v>61</v>
      </c>
      <c r="G943" s="8" t="s">
        <v>125</v>
      </c>
      <c r="H943" s="8" t="s">
        <v>59</v>
      </c>
      <c r="I943" s="8" t="s">
        <v>58</v>
      </c>
      <c r="J943" s="8" t="s">
        <v>576</v>
      </c>
      <c r="K943" s="8" t="s">
        <v>56</v>
      </c>
      <c r="L943" s="8" t="s">
        <v>64</v>
      </c>
      <c r="M943" s="18">
        <v>45809</v>
      </c>
      <c r="N943" s="18">
        <v>45812</v>
      </c>
      <c r="O943" s="8" t="s">
        <v>454</v>
      </c>
      <c r="P943" s="8" t="s">
        <v>17</v>
      </c>
      <c r="Q943" s="8" t="s">
        <v>577</v>
      </c>
      <c r="R943" s="8" t="str">
        <f t="shared" si="14"/>
        <v>252406S</v>
      </c>
      <c r="S943" s="8" t="str">
        <f>IFERROR(VLOOKUP(R943,'UNSG Projects'!$C$8:$D$305,2,FALSE),0)</f>
        <v>Mains PVC Replacement KNG</v>
      </c>
      <c r="T943" s="8" t="s">
        <v>576</v>
      </c>
      <c r="U943" s="11">
        <v>16030.73</v>
      </c>
    </row>
    <row r="944" spans="1:21" ht="20.399999999999999" x14ac:dyDescent="0.3">
      <c r="A944" s="19">
        <v>202508</v>
      </c>
      <c r="B944" s="8" t="s">
        <v>7</v>
      </c>
      <c r="C944" s="8" t="s">
        <v>63</v>
      </c>
      <c r="D944" s="8" t="s">
        <v>62</v>
      </c>
      <c r="E944" s="8" t="s">
        <v>62</v>
      </c>
      <c r="F944" s="8" t="s">
        <v>61</v>
      </c>
      <c r="G944" s="8" t="s">
        <v>125</v>
      </c>
      <c r="H944" s="8" t="s">
        <v>59</v>
      </c>
      <c r="I944" s="8" t="s">
        <v>58</v>
      </c>
      <c r="J944" s="8" t="s">
        <v>552</v>
      </c>
      <c r="K944" s="8" t="s">
        <v>56</v>
      </c>
      <c r="L944" s="8" t="s">
        <v>64</v>
      </c>
      <c r="M944" s="18">
        <v>45870</v>
      </c>
      <c r="N944" s="18">
        <v>45862</v>
      </c>
      <c r="O944" s="8" t="s">
        <v>454</v>
      </c>
      <c r="P944" s="8" t="s">
        <v>17</v>
      </c>
      <c r="Q944" s="8" t="s">
        <v>553</v>
      </c>
      <c r="R944" s="8" t="str">
        <f t="shared" si="14"/>
        <v>252406S</v>
      </c>
      <c r="S944" s="8" t="str">
        <f>IFERROR(VLOOKUP(R944,'UNSG Projects'!$C$8:$D$305,2,FALSE),0)</f>
        <v>Mains PVC Replacement KNG</v>
      </c>
      <c r="T944" s="8" t="s">
        <v>552</v>
      </c>
      <c r="U944" s="11">
        <v>133764.67000000001</v>
      </c>
    </row>
    <row r="945" spans="1:21" ht="20.399999999999999" x14ac:dyDescent="0.3">
      <c r="A945" s="19">
        <v>202508</v>
      </c>
      <c r="B945" s="8" t="s">
        <v>7</v>
      </c>
      <c r="C945" s="8" t="s">
        <v>63</v>
      </c>
      <c r="D945" s="8" t="s">
        <v>62</v>
      </c>
      <c r="E945" s="8" t="s">
        <v>62</v>
      </c>
      <c r="F945" s="8" t="s">
        <v>61</v>
      </c>
      <c r="G945" s="8" t="s">
        <v>125</v>
      </c>
      <c r="H945" s="8" t="s">
        <v>59</v>
      </c>
      <c r="I945" s="8" t="s">
        <v>58</v>
      </c>
      <c r="J945" s="8" t="s">
        <v>368</v>
      </c>
      <c r="K945" s="8" t="s">
        <v>56</v>
      </c>
      <c r="L945" s="8" t="s">
        <v>64</v>
      </c>
      <c r="M945" s="18">
        <v>45870</v>
      </c>
      <c r="N945" s="18">
        <v>45867</v>
      </c>
      <c r="O945" s="8" t="s">
        <v>454</v>
      </c>
      <c r="P945" s="8" t="s">
        <v>17</v>
      </c>
      <c r="Q945" s="8" t="s">
        <v>369</v>
      </c>
      <c r="R945" s="8" t="str">
        <f t="shared" si="14"/>
        <v>253100A</v>
      </c>
      <c r="S945" s="8" t="str">
        <f>IFERROR(VLOOKUP(R945,'UNSG Projects'!$C$8:$D$305,2,FALSE),0)</f>
        <v>Mains - Blanket - Pres</v>
      </c>
      <c r="T945" s="8" t="s">
        <v>368</v>
      </c>
      <c r="U945" s="11">
        <v>19333.330000000002</v>
      </c>
    </row>
    <row r="946" spans="1:21" ht="20.399999999999999" x14ac:dyDescent="0.3">
      <c r="A946" s="19">
        <v>202508</v>
      </c>
      <c r="B946" s="8" t="s">
        <v>7</v>
      </c>
      <c r="C946" s="8" t="s">
        <v>63</v>
      </c>
      <c r="D946" s="8" t="s">
        <v>62</v>
      </c>
      <c r="E946" s="8" t="s">
        <v>62</v>
      </c>
      <c r="F946" s="8" t="s">
        <v>61</v>
      </c>
      <c r="G946" s="8" t="s">
        <v>125</v>
      </c>
      <c r="H946" s="8" t="s">
        <v>59</v>
      </c>
      <c r="I946" s="8" t="s">
        <v>58</v>
      </c>
      <c r="J946" s="8" t="s">
        <v>556</v>
      </c>
      <c r="K946" s="8" t="s">
        <v>56</v>
      </c>
      <c r="L946" s="8" t="s">
        <v>64</v>
      </c>
      <c r="M946" s="18">
        <v>45870</v>
      </c>
      <c r="N946" s="18">
        <v>45869</v>
      </c>
      <c r="O946" s="8" t="s">
        <v>454</v>
      </c>
      <c r="P946" s="8" t="s">
        <v>17</v>
      </c>
      <c r="Q946" s="8" t="s">
        <v>557</v>
      </c>
      <c r="R946" s="8" t="str">
        <f t="shared" si="14"/>
        <v>251100A</v>
      </c>
      <c r="S946" s="8" t="str">
        <f>IFERROR(VLOOKUP(R946,'UNSG Projects'!$C$8:$D$305,2,FALSE),0)</f>
        <v>Mains - Blanket - Flag</v>
      </c>
      <c r="T946" s="8" t="s">
        <v>556</v>
      </c>
      <c r="U946" s="11">
        <v>10342.120000000001</v>
      </c>
    </row>
    <row r="947" spans="1:21" ht="20.399999999999999" x14ac:dyDescent="0.3">
      <c r="A947" s="19">
        <v>202508</v>
      </c>
      <c r="B947" s="8" t="s">
        <v>7</v>
      </c>
      <c r="C947" s="8" t="s">
        <v>63</v>
      </c>
      <c r="D947" s="8" t="s">
        <v>62</v>
      </c>
      <c r="E947" s="8" t="s">
        <v>62</v>
      </c>
      <c r="F947" s="8" t="s">
        <v>61</v>
      </c>
      <c r="G947" s="8" t="s">
        <v>125</v>
      </c>
      <c r="H947" s="8" t="s">
        <v>59</v>
      </c>
      <c r="I947" s="8" t="s">
        <v>58</v>
      </c>
      <c r="J947" s="8" t="s">
        <v>566</v>
      </c>
      <c r="K947" s="8" t="s">
        <v>56</v>
      </c>
      <c r="L947" s="8" t="s">
        <v>64</v>
      </c>
      <c r="M947" s="18">
        <v>45809</v>
      </c>
      <c r="N947" s="18">
        <v>45820</v>
      </c>
      <c r="O947" s="8" t="s">
        <v>454</v>
      </c>
      <c r="P947" s="8" t="s">
        <v>17</v>
      </c>
      <c r="Q947" s="8" t="s">
        <v>567</v>
      </c>
      <c r="R947" s="8" t="str">
        <f t="shared" si="14"/>
        <v>256101A</v>
      </c>
      <c r="S947" s="8" t="str">
        <f>IFERROR(VLOOKUP(R947,'UNSG Projects'!$C$8:$D$305,2,FALSE),0)</f>
        <v>Valve Replacement Nogales</v>
      </c>
      <c r="T947" s="8" t="s">
        <v>566</v>
      </c>
      <c r="U947" s="11">
        <v>12.75</v>
      </c>
    </row>
    <row r="948" spans="1:21" ht="20.399999999999999" x14ac:dyDescent="0.3">
      <c r="A948" s="19">
        <v>202508</v>
      </c>
      <c r="B948" s="8" t="s">
        <v>7</v>
      </c>
      <c r="C948" s="8" t="s">
        <v>63</v>
      </c>
      <c r="D948" s="8" t="s">
        <v>62</v>
      </c>
      <c r="E948" s="8" t="s">
        <v>62</v>
      </c>
      <c r="F948" s="8" t="s">
        <v>61</v>
      </c>
      <c r="G948" s="8" t="s">
        <v>125</v>
      </c>
      <c r="H948" s="8" t="s">
        <v>59</v>
      </c>
      <c r="I948" s="8" t="s">
        <v>58</v>
      </c>
      <c r="J948" s="8" t="s">
        <v>384</v>
      </c>
      <c r="K948" s="8" t="s">
        <v>56</v>
      </c>
      <c r="L948" s="8" t="s">
        <v>64</v>
      </c>
      <c r="M948" s="18">
        <v>45839</v>
      </c>
      <c r="N948" s="18">
        <v>45861</v>
      </c>
      <c r="O948" s="8" t="s">
        <v>454</v>
      </c>
      <c r="P948" s="8" t="s">
        <v>17</v>
      </c>
      <c r="Q948" s="8" t="s">
        <v>385</v>
      </c>
      <c r="R948" s="8" t="str">
        <f t="shared" si="14"/>
        <v>253100A</v>
      </c>
      <c r="S948" s="8" t="str">
        <f>IFERROR(VLOOKUP(R948,'UNSG Projects'!$C$8:$D$305,2,FALSE),0)</f>
        <v>Mains - Blanket - Pres</v>
      </c>
      <c r="T948" s="8" t="s">
        <v>384</v>
      </c>
      <c r="U948" s="11">
        <v>13696.85</v>
      </c>
    </row>
    <row r="949" spans="1:21" ht="20.399999999999999" x14ac:dyDescent="0.3">
      <c r="A949" s="19">
        <v>202508</v>
      </c>
      <c r="B949" s="8" t="s">
        <v>7</v>
      </c>
      <c r="C949" s="8" t="s">
        <v>63</v>
      </c>
      <c r="D949" s="8" t="s">
        <v>62</v>
      </c>
      <c r="E949" s="8" t="s">
        <v>62</v>
      </c>
      <c r="F949" s="8" t="s">
        <v>61</v>
      </c>
      <c r="G949" s="8" t="s">
        <v>125</v>
      </c>
      <c r="H949" s="8" t="s">
        <v>59</v>
      </c>
      <c r="I949" s="8" t="s">
        <v>58</v>
      </c>
      <c r="J949" s="8" t="s">
        <v>390</v>
      </c>
      <c r="K949" s="8" t="s">
        <v>56</v>
      </c>
      <c r="L949" s="8" t="s">
        <v>64</v>
      </c>
      <c r="M949" s="18">
        <v>45839</v>
      </c>
      <c r="N949" s="18">
        <v>45838</v>
      </c>
      <c r="O949" s="8" t="s">
        <v>454</v>
      </c>
      <c r="P949" s="8" t="s">
        <v>17</v>
      </c>
      <c r="Q949" s="8" t="s">
        <v>391</v>
      </c>
      <c r="R949" s="8" t="str">
        <f t="shared" si="14"/>
        <v>251100A</v>
      </c>
      <c r="S949" s="8" t="str">
        <f>IFERROR(VLOOKUP(R949,'UNSG Projects'!$C$8:$D$305,2,FALSE),0)</f>
        <v>Mains - Blanket - Flag</v>
      </c>
      <c r="T949" s="8" t="s">
        <v>390</v>
      </c>
      <c r="U949" s="11">
        <v>3875.97</v>
      </c>
    </row>
    <row r="950" spans="1:21" ht="20.399999999999999" x14ac:dyDescent="0.3">
      <c r="A950" s="19">
        <v>202508</v>
      </c>
      <c r="B950" s="8" t="s">
        <v>7</v>
      </c>
      <c r="C950" s="8" t="s">
        <v>63</v>
      </c>
      <c r="D950" s="8" t="s">
        <v>62</v>
      </c>
      <c r="E950" s="8" t="s">
        <v>62</v>
      </c>
      <c r="F950" s="8" t="s">
        <v>61</v>
      </c>
      <c r="G950" s="8" t="s">
        <v>125</v>
      </c>
      <c r="H950" s="8" t="s">
        <v>59</v>
      </c>
      <c r="I950" s="8" t="s">
        <v>58</v>
      </c>
      <c r="J950" s="8" t="s">
        <v>57</v>
      </c>
      <c r="K950" s="8" t="s">
        <v>56</v>
      </c>
      <c r="L950" s="8" t="s">
        <v>55</v>
      </c>
      <c r="M950" s="18">
        <v>45717</v>
      </c>
      <c r="N950" s="18">
        <v>45740</v>
      </c>
      <c r="O950" s="8" t="s">
        <v>454</v>
      </c>
      <c r="P950" s="8" t="s">
        <v>17</v>
      </c>
      <c r="Q950" s="8" t="s">
        <v>411</v>
      </c>
      <c r="R950" s="8" t="str">
        <f t="shared" si="14"/>
        <v>255100A</v>
      </c>
      <c r="S950" s="8" t="str">
        <f>IFERROR(VLOOKUP(R950,'UNSG Projects'!$C$8:$D$305,2,FALSE),0)</f>
        <v>Mains - Blanket - Verde</v>
      </c>
      <c r="T950" s="8" t="s">
        <v>410</v>
      </c>
      <c r="U950" s="11">
        <v>-28587.9</v>
      </c>
    </row>
    <row r="951" spans="1:21" ht="20.399999999999999" x14ac:dyDescent="0.3">
      <c r="A951" s="19">
        <v>202508</v>
      </c>
      <c r="B951" s="8" t="s">
        <v>7</v>
      </c>
      <c r="C951" s="8" t="s">
        <v>63</v>
      </c>
      <c r="D951" s="8" t="s">
        <v>62</v>
      </c>
      <c r="E951" s="8" t="s">
        <v>62</v>
      </c>
      <c r="F951" s="8" t="s">
        <v>61</v>
      </c>
      <c r="G951" s="8" t="s">
        <v>125</v>
      </c>
      <c r="H951" s="8" t="s">
        <v>59</v>
      </c>
      <c r="I951" s="8" t="s">
        <v>58</v>
      </c>
      <c r="J951" s="8" t="s">
        <v>57</v>
      </c>
      <c r="K951" s="8" t="s">
        <v>56</v>
      </c>
      <c r="L951" s="8" t="s">
        <v>55</v>
      </c>
      <c r="M951" s="18">
        <v>45748</v>
      </c>
      <c r="N951" s="18">
        <v>45698</v>
      </c>
      <c r="O951" s="8" t="s">
        <v>454</v>
      </c>
      <c r="P951" s="8" t="s">
        <v>17</v>
      </c>
      <c r="Q951" s="8" t="s">
        <v>603</v>
      </c>
      <c r="R951" s="8" t="str">
        <f t="shared" si="14"/>
        <v>252100A</v>
      </c>
      <c r="S951" s="8" t="str">
        <f>IFERROR(VLOOKUP(R951,'UNSG Projects'!$C$8:$D$305,2,FALSE),0)</f>
        <v>Mains - Blanket - King</v>
      </c>
      <c r="T951" s="8" t="s">
        <v>602</v>
      </c>
      <c r="U951" s="11">
        <v>-1880.86</v>
      </c>
    </row>
    <row r="952" spans="1:21" ht="20.399999999999999" x14ac:dyDescent="0.3">
      <c r="A952" s="19">
        <v>202508</v>
      </c>
      <c r="B952" s="8" t="s">
        <v>7</v>
      </c>
      <c r="C952" s="8" t="s">
        <v>63</v>
      </c>
      <c r="D952" s="8" t="s">
        <v>62</v>
      </c>
      <c r="E952" s="8" t="s">
        <v>62</v>
      </c>
      <c r="F952" s="8" t="s">
        <v>61</v>
      </c>
      <c r="G952" s="8" t="s">
        <v>125</v>
      </c>
      <c r="H952" s="8" t="s">
        <v>59</v>
      </c>
      <c r="I952" s="8" t="s">
        <v>58</v>
      </c>
      <c r="J952" s="8" t="s">
        <v>57</v>
      </c>
      <c r="K952" s="8" t="s">
        <v>56</v>
      </c>
      <c r="L952" s="8" t="s">
        <v>55</v>
      </c>
      <c r="M952" s="18">
        <v>45748</v>
      </c>
      <c r="N952" s="18">
        <v>45762</v>
      </c>
      <c r="O952" s="8" t="s">
        <v>454</v>
      </c>
      <c r="P952" s="8" t="s">
        <v>17</v>
      </c>
      <c r="Q952" s="8" t="s">
        <v>409</v>
      </c>
      <c r="R952" s="8" t="str">
        <f t="shared" si="14"/>
        <v>251100A</v>
      </c>
      <c r="S952" s="8" t="str">
        <f>IFERROR(VLOOKUP(R952,'UNSG Projects'!$C$8:$D$305,2,FALSE),0)</f>
        <v>Mains - Blanket - Flag</v>
      </c>
      <c r="T952" s="8" t="s">
        <v>408</v>
      </c>
      <c r="U952" s="11">
        <v>-11504.93</v>
      </c>
    </row>
    <row r="953" spans="1:21" ht="20.399999999999999" x14ac:dyDescent="0.3">
      <c r="A953" s="19">
        <v>202508</v>
      </c>
      <c r="B953" s="8" t="s">
        <v>7</v>
      </c>
      <c r="C953" s="8" t="s">
        <v>63</v>
      </c>
      <c r="D953" s="8" t="s">
        <v>62</v>
      </c>
      <c r="E953" s="8" t="s">
        <v>62</v>
      </c>
      <c r="F953" s="8" t="s">
        <v>61</v>
      </c>
      <c r="G953" s="8" t="s">
        <v>125</v>
      </c>
      <c r="H953" s="8" t="s">
        <v>59</v>
      </c>
      <c r="I953" s="8" t="s">
        <v>58</v>
      </c>
      <c r="J953" s="8" t="s">
        <v>57</v>
      </c>
      <c r="K953" s="8" t="s">
        <v>56</v>
      </c>
      <c r="L953" s="8" t="s">
        <v>55</v>
      </c>
      <c r="M953" s="18">
        <v>45748</v>
      </c>
      <c r="N953" s="18">
        <v>45763</v>
      </c>
      <c r="O953" s="8" t="s">
        <v>454</v>
      </c>
      <c r="P953" s="8" t="s">
        <v>17</v>
      </c>
      <c r="Q953" s="8" t="s">
        <v>601</v>
      </c>
      <c r="R953" s="8" t="str">
        <f t="shared" si="14"/>
        <v>252400S</v>
      </c>
      <c r="S953" s="8" t="str">
        <f>IFERROR(VLOOKUP(R953,'UNSG Projects'!$C$8:$D$305,2,FALSE),0)</f>
        <v>Mains-System Improv-King</v>
      </c>
      <c r="T953" s="8" t="s">
        <v>600</v>
      </c>
      <c r="U953" s="11">
        <v>-86918.69</v>
      </c>
    </row>
    <row r="954" spans="1:21" ht="20.399999999999999" x14ac:dyDescent="0.3">
      <c r="A954" s="19">
        <v>202508</v>
      </c>
      <c r="B954" s="8" t="s">
        <v>7</v>
      </c>
      <c r="C954" s="8" t="s">
        <v>63</v>
      </c>
      <c r="D954" s="8" t="s">
        <v>62</v>
      </c>
      <c r="E954" s="8" t="s">
        <v>62</v>
      </c>
      <c r="F954" s="8" t="s">
        <v>61</v>
      </c>
      <c r="G954" s="8" t="s">
        <v>125</v>
      </c>
      <c r="H954" s="8" t="s">
        <v>59</v>
      </c>
      <c r="I954" s="8" t="s">
        <v>58</v>
      </c>
      <c r="J954" s="8" t="s">
        <v>57</v>
      </c>
      <c r="K954" s="8" t="s">
        <v>56</v>
      </c>
      <c r="L954" s="8" t="s">
        <v>55</v>
      </c>
      <c r="M954" s="18">
        <v>45748</v>
      </c>
      <c r="N954" s="18">
        <v>45769</v>
      </c>
      <c r="O954" s="8" t="s">
        <v>454</v>
      </c>
      <c r="P954" s="8" t="s">
        <v>17</v>
      </c>
      <c r="Q954" s="8" t="s">
        <v>407</v>
      </c>
      <c r="R954" s="8" t="str">
        <f t="shared" si="14"/>
        <v>251100A</v>
      </c>
      <c r="S954" s="8" t="str">
        <f>IFERROR(VLOOKUP(R954,'UNSG Projects'!$C$8:$D$305,2,FALSE),0)</f>
        <v>Mains - Blanket - Flag</v>
      </c>
      <c r="T954" s="8" t="s">
        <v>406</v>
      </c>
      <c r="U954" s="11">
        <v>-49442.23</v>
      </c>
    </row>
    <row r="955" spans="1:21" ht="20.399999999999999" x14ac:dyDescent="0.3">
      <c r="A955" s="19">
        <v>202508</v>
      </c>
      <c r="B955" s="8" t="s">
        <v>7</v>
      </c>
      <c r="C955" s="8" t="s">
        <v>63</v>
      </c>
      <c r="D955" s="8" t="s">
        <v>62</v>
      </c>
      <c r="E955" s="8" t="s">
        <v>62</v>
      </c>
      <c r="F955" s="8" t="s">
        <v>61</v>
      </c>
      <c r="G955" s="8" t="s">
        <v>125</v>
      </c>
      <c r="H955" s="8" t="s">
        <v>59</v>
      </c>
      <c r="I955" s="8" t="s">
        <v>58</v>
      </c>
      <c r="J955" s="8" t="s">
        <v>57</v>
      </c>
      <c r="K955" s="8" t="s">
        <v>56</v>
      </c>
      <c r="L955" s="8" t="s">
        <v>55</v>
      </c>
      <c r="M955" s="18">
        <v>45748</v>
      </c>
      <c r="N955" s="18">
        <v>45777</v>
      </c>
      <c r="O955" s="8" t="s">
        <v>454</v>
      </c>
      <c r="P955" s="8" t="s">
        <v>17</v>
      </c>
      <c r="Q955" s="8" t="s">
        <v>599</v>
      </c>
      <c r="R955" s="8" t="str">
        <f t="shared" si="14"/>
        <v>257100A</v>
      </c>
      <c r="S955" s="8" t="str">
        <f>IFERROR(VLOOKUP(R955,'UNSG Projects'!$C$8:$D$305,2,FALSE),0)</f>
        <v>Mains - Blanket - SL</v>
      </c>
      <c r="T955" s="8" t="s">
        <v>598</v>
      </c>
      <c r="U955" s="11">
        <v>-12415.41</v>
      </c>
    </row>
    <row r="956" spans="1:21" ht="20.399999999999999" x14ac:dyDescent="0.3">
      <c r="A956" s="19">
        <v>202508</v>
      </c>
      <c r="B956" s="8" t="s">
        <v>7</v>
      </c>
      <c r="C956" s="8" t="s">
        <v>63</v>
      </c>
      <c r="D956" s="8" t="s">
        <v>62</v>
      </c>
      <c r="E956" s="8" t="s">
        <v>62</v>
      </c>
      <c r="F956" s="8" t="s">
        <v>61</v>
      </c>
      <c r="G956" s="8" t="s">
        <v>125</v>
      </c>
      <c r="H956" s="8" t="s">
        <v>59</v>
      </c>
      <c r="I956" s="8" t="s">
        <v>58</v>
      </c>
      <c r="J956" s="8" t="s">
        <v>57</v>
      </c>
      <c r="K956" s="8" t="s">
        <v>56</v>
      </c>
      <c r="L956" s="8" t="s">
        <v>55</v>
      </c>
      <c r="M956" s="18">
        <v>45778</v>
      </c>
      <c r="N956" s="18">
        <v>45759</v>
      </c>
      <c r="O956" s="8" t="s">
        <v>454</v>
      </c>
      <c r="P956" s="8" t="s">
        <v>17</v>
      </c>
      <c r="Q956" s="8" t="s">
        <v>597</v>
      </c>
      <c r="R956" s="8" t="str">
        <f t="shared" si="14"/>
        <v>253500B</v>
      </c>
      <c r="S956" s="8" t="str">
        <f>IFERROR(VLOOKUP(R956,'UNSG Projects'!$C$8:$D$305,2,FALSE),0)</f>
        <v>PI Mains - Prescott</v>
      </c>
      <c r="T956" s="8" t="s">
        <v>596</v>
      </c>
      <c r="U956" s="11">
        <v>-21423.77</v>
      </c>
    </row>
    <row r="957" spans="1:21" ht="20.399999999999999" x14ac:dyDescent="0.3">
      <c r="A957" s="19">
        <v>202508</v>
      </c>
      <c r="B957" s="8" t="s">
        <v>7</v>
      </c>
      <c r="C957" s="8" t="s">
        <v>63</v>
      </c>
      <c r="D957" s="8" t="s">
        <v>62</v>
      </c>
      <c r="E957" s="8" t="s">
        <v>62</v>
      </c>
      <c r="F957" s="8" t="s">
        <v>61</v>
      </c>
      <c r="G957" s="8" t="s">
        <v>125</v>
      </c>
      <c r="H957" s="8" t="s">
        <v>59</v>
      </c>
      <c r="I957" s="8" t="s">
        <v>58</v>
      </c>
      <c r="J957" s="8" t="s">
        <v>57</v>
      </c>
      <c r="K957" s="8" t="s">
        <v>56</v>
      </c>
      <c r="L957" s="8" t="s">
        <v>55</v>
      </c>
      <c r="M957" s="18">
        <v>45778</v>
      </c>
      <c r="N957" s="18">
        <v>45782</v>
      </c>
      <c r="O957" s="8" t="s">
        <v>454</v>
      </c>
      <c r="P957" s="8" t="s">
        <v>17</v>
      </c>
      <c r="Q957" s="8" t="s">
        <v>595</v>
      </c>
      <c r="R957" s="8" t="str">
        <f t="shared" si="14"/>
        <v>252406S</v>
      </c>
      <c r="S957" s="8" t="str">
        <f>IFERROR(VLOOKUP(R957,'UNSG Projects'!$C$8:$D$305,2,FALSE),0)</f>
        <v>Mains PVC Replacement KNG</v>
      </c>
      <c r="T957" s="8" t="s">
        <v>594</v>
      </c>
      <c r="U957" s="11">
        <v>-153379.43</v>
      </c>
    </row>
    <row r="958" spans="1:21" ht="20.399999999999999" x14ac:dyDescent="0.3">
      <c r="A958" s="19">
        <v>202508</v>
      </c>
      <c r="B958" s="8" t="s">
        <v>7</v>
      </c>
      <c r="C958" s="8" t="s">
        <v>63</v>
      </c>
      <c r="D958" s="8" t="s">
        <v>62</v>
      </c>
      <c r="E958" s="8" t="s">
        <v>62</v>
      </c>
      <c r="F958" s="8" t="s">
        <v>61</v>
      </c>
      <c r="G958" s="8" t="s">
        <v>125</v>
      </c>
      <c r="H958" s="8" t="s">
        <v>59</v>
      </c>
      <c r="I958" s="8" t="s">
        <v>58</v>
      </c>
      <c r="J958" s="8" t="s">
        <v>57</v>
      </c>
      <c r="K958" s="8" t="s">
        <v>56</v>
      </c>
      <c r="L958" s="8" t="s">
        <v>55</v>
      </c>
      <c r="M958" s="18">
        <v>45778</v>
      </c>
      <c r="N958" s="18">
        <v>45784</v>
      </c>
      <c r="O958" s="8" t="s">
        <v>454</v>
      </c>
      <c r="P958" s="8" t="s">
        <v>17</v>
      </c>
      <c r="Q958" s="8" t="s">
        <v>593</v>
      </c>
      <c r="R958" s="8" t="str">
        <f t="shared" si="14"/>
        <v>253100A</v>
      </c>
      <c r="S958" s="8" t="str">
        <f>IFERROR(VLOOKUP(R958,'UNSG Projects'!$C$8:$D$305,2,FALSE),0)</f>
        <v>Mains - Blanket - Pres</v>
      </c>
      <c r="T958" s="8" t="s">
        <v>592</v>
      </c>
      <c r="U958" s="11">
        <v>-3074.07</v>
      </c>
    </row>
    <row r="959" spans="1:21" ht="20.399999999999999" x14ac:dyDescent="0.3">
      <c r="A959" s="19">
        <v>202508</v>
      </c>
      <c r="B959" s="8" t="s">
        <v>7</v>
      </c>
      <c r="C959" s="8" t="s">
        <v>63</v>
      </c>
      <c r="D959" s="8" t="s">
        <v>62</v>
      </c>
      <c r="E959" s="8" t="s">
        <v>62</v>
      </c>
      <c r="F959" s="8" t="s">
        <v>61</v>
      </c>
      <c r="G959" s="8" t="s">
        <v>125</v>
      </c>
      <c r="H959" s="8" t="s">
        <v>59</v>
      </c>
      <c r="I959" s="8" t="s">
        <v>58</v>
      </c>
      <c r="J959" s="8" t="s">
        <v>57</v>
      </c>
      <c r="K959" s="8" t="s">
        <v>56</v>
      </c>
      <c r="L959" s="8" t="s">
        <v>55</v>
      </c>
      <c r="M959" s="18">
        <v>45809</v>
      </c>
      <c r="N959" s="18">
        <v>45789</v>
      </c>
      <c r="O959" s="8" t="s">
        <v>454</v>
      </c>
      <c r="P959" s="8" t="s">
        <v>17</v>
      </c>
      <c r="Q959" s="8" t="s">
        <v>403</v>
      </c>
      <c r="R959" s="8" t="str">
        <f t="shared" si="14"/>
        <v>252100A</v>
      </c>
      <c r="S959" s="8" t="str">
        <f>IFERROR(VLOOKUP(R959,'UNSG Projects'!$C$8:$D$305,2,FALSE),0)</f>
        <v>Mains - Blanket - King</v>
      </c>
      <c r="T959" s="8" t="s">
        <v>402</v>
      </c>
      <c r="U959" s="11">
        <v>-2968.02</v>
      </c>
    </row>
    <row r="960" spans="1:21" ht="20.399999999999999" x14ac:dyDescent="0.3">
      <c r="A960" s="19">
        <v>202508</v>
      </c>
      <c r="B960" s="8" t="s">
        <v>7</v>
      </c>
      <c r="C960" s="8" t="s">
        <v>63</v>
      </c>
      <c r="D960" s="8" t="s">
        <v>62</v>
      </c>
      <c r="E960" s="8" t="s">
        <v>62</v>
      </c>
      <c r="F960" s="8" t="s">
        <v>61</v>
      </c>
      <c r="G960" s="8" t="s">
        <v>125</v>
      </c>
      <c r="H960" s="8" t="s">
        <v>59</v>
      </c>
      <c r="I960" s="8" t="s">
        <v>58</v>
      </c>
      <c r="J960" s="8" t="s">
        <v>57</v>
      </c>
      <c r="K960" s="8" t="s">
        <v>56</v>
      </c>
      <c r="L960" s="8" t="s">
        <v>55</v>
      </c>
      <c r="M960" s="18">
        <v>45809</v>
      </c>
      <c r="N960" s="18">
        <v>45804</v>
      </c>
      <c r="O960" s="8" t="s">
        <v>454</v>
      </c>
      <c r="P960" s="8" t="s">
        <v>17</v>
      </c>
      <c r="Q960" s="8" t="s">
        <v>591</v>
      </c>
      <c r="R960" s="8" t="str">
        <f t="shared" si="14"/>
        <v>252100A</v>
      </c>
      <c r="S960" s="8" t="str">
        <f>IFERROR(VLOOKUP(R960,'UNSG Projects'!$C$8:$D$305,2,FALSE),0)</f>
        <v>Mains - Blanket - King</v>
      </c>
      <c r="T960" s="8" t="s">
        <v>590</v>
      </c>
      <c r="U960" s="11">
        <v>-2449</v>
      </c>
    </row>
    <row r="961" spans="1:21" ht="20.399999999999999" x14ac:dyDescent="0.3">
      <c r="A961" s="19">
        <v>202508</v>
      </c>
      <c r="B961" s="8" t="s">
        <v>7</v>
      </c>
      <c r="C961" s="8" t="s">
        <v>63</v>
      </c>
      <c r="D961" s="8" t="s">
        <v>62</v>
      </c>
      <c r="E961" s="8" t="s">
        <v>62</v>
      </c>
      <c r="F961" s="8" t="s">
        <v>61</v>
      </c>
      <c r="G961" s="8" t="s">
        <v>125</v>
      </c>
      <c r="H961" s="8" t="s">
        <v>59</v>
      </c>
      <c r="I961" s="8" t="s">
        <v>58</v>
      </c>
      <c r="J961" s="8" t="s">
        <v>57</v>
      </c>
      <c r="K961" s="8" t="s">
        <v>56</v>
      </c>
      <c r="L961" s="8" t="s">
        <v>55</v>
      </c>
      <c r="M961" s="18">
        <v>45809</v>
      </c>
      <c r="N961" s="18">
        <v>45810</v>
      </c>
      <c r="O961" s="8" t="s">
        <v>454</v>
      </c>
      <c r="P961" s="8" t="s">
        <v>17</v>
      </c>
      <c r="Q961" s="8" t="s">
        <v>589</v>
      </c>
      <c r="R961" s="8" t="str">
        <f t="shared" si="14"/>
        <v>252100A</v>
      </c>
      <c r="S961" s="8" t="str">
        <f>IFERROR(VLOOKUP(R961,'UNSG Projects'!$C$8:$D$305,2,FALSE),0)</f>
        <v>Mains - Blanket - King</v>
      </c>
      <c r="T961" s="8" t="s">
        <v>588</v>
      </c>
      <c r="U961" s="11">
        <v>-2194.89</v>
      </c>
    </row>
    <row r="962" spans="1:21" ht="20.399999999999999" x14ac:dyDescent="0.3">
      <c r="A962" s="19">
        <v>202508</v>
      </c>
      <c r="B962" s="8" t="s">
        <v>7</v>
      </c>
      <c r="C962" s="8" t="s">
        <v>63</v>
      </c>
      <c r="D962" s="8" t="s">
        <v>62</v>
      </c>
      <c r="E962" s="8" t="s">
        <v>62</v>
      </c>
      <c r="F962" s="8" t="s">
        <v>61</v>
      </c>
      <c r="G962" s="8" t="s">
        <v>125</v>
      </c>
      <c r="H962" s="8" t="s">
        <v>59</v>
      </c>
      <c r="I962" s="8" t="s">
        <v>58</v>
      </c>
      <c r="J962" s="8" t="s">
        <v>57</v>
      </c>
      <c r="K962" s="8" t="s">
        <v>56</v>
      </c>
      <c r="L962" s="8" t="s">
        <v>55</v>
      </c>
      <c r="M962" s="18">
        <v>45809</v>
      </c>
      <c r="N962" s="18">
        <v>45811</v>
      </c>
      <c r="O962" s="8" t="s">
        <v>454</v>
      </c>
      <c r="P962" s="8" t="s">
        <v>17</v>
      </c>
      <c r="Q962" s="8" t="s">
        <v>587</v>
      </c>
      <c r="R962" s="8" t="str">
        <f t="shared" si="14"/>
        <v>252100A</v>
      </c>
      <c r="S962" s="8" t="str">
        <f>IFERROR(VLOOKUP(R962,'UNSG Projects'!$C$8:$D$305,2,FALSE),0)</f>
        <v>Mains - Blanket - King</v>
      </c>
      <c r="T962" s="8" t="s">
        <v>586</v>
      </c>
      <c r="U962" s="11">
        <v>-1886.24</v>
      </c>
    </row>
    <row r="963" spans="1:21" ht="20.399999999999999" x14ac:dyDescent="0.3">
      <c r="A963" s="19">
        <v>202508</v>
      </c>
      <c r="B963" s="8" t="s">
        <v>7</v>
      </c>
      <c r="C963" s="8" t="s">
        <v>63</v>
      </c>
      <c r="D963" s="8" t="s">
        <v>62</v>
      </c>
      <c r="E963" s="8" t="s">
        <v>62</v>
      </c>
      <c r="F963" s="8" t="s">
        <v>61</v>
      </c>
      <c r="G963" s="8" t="s">
        <v>125</v>
      </c>
      <c r="H963" s="8" t="s">
        <v>59</v>
      </c>
      <c r="I963" s="8" t="s">
        <v>58</v>
      </c>
      <c r="J963" s="8" t="s">
        <v>57</v>
      </c>
      <c r="K963" s="8" t="s">
        <v>56</v>
      </c>
      <c r="L963" s="8" t="s">
        <v>55</v>
      </c>
      <c r="M963" s="18">
        <v>45809</v>
      </c>
      <c r="N963" s="18">
        <v>45818</v>
      </c>
      <c r="O963" s="8" t="s">
        <v>454</v>
      </c>
      <c r="P963" s="8" t="s">
        <v>17</v>
      </c>
      <c r="Q963" s="8" t="s">
        <v>405</v>
      </c>
      <c r="R963" s="8" t="str">
        <f t="shared" si="14"/>
        <v>251100A</v>
      </c>
      <c r="S963" s="8" t="str">
        <f>IFERROR(VLOOKUP(R963,'UNSG Projects'!$C$8:$D$305,2,FALSE),0)</f>
        <v>Mains - Blanket - Flag</v>
      </c>
      <c r="T963" s="8" t="s">
        <v>404</v>
      </c>
      <c r="U963" s="11">
        <v>-8355.6</v>
      </c>
    </row>
    <row r="964" spans="1:21" ht="20.399999999999999" x14ac:dyDescent="0.3">
      <c r="A964" s="19">
        <v>202509</v>
      </c>
      <c r="B964" s="8" t="s">
        <v>7</v>
      </c>
      <c r="C964" s="8" t="s">
        <v>63</v>
      </c>
      <c r="D964" s="8" t="s">
        <v>62</v>
      </c>
      <c r="E964" s="8" t="s">
        <v>62</v>
      </c>
      <c r="F964" s="8" t="s">
        <v>61</v>
      </c>
      <c r="G964" s="8" t="s">
        <v>125</v>
      </c>
      <c r="H964" s="8" t="s">
        <v>59</v>
      </c>
      <c r="I964" s="8" t="s">
        <v>58</v>
      </c>
      <c r="J964" s="8" t="s">
        <v>540</v>
      </c>
      <c r="K964" s="8" t="s">
        <v>56</v>
      </c>
      <c r="L964" s="8" t="s">
        <v>64</v>
      </c>
      <c r="M964" s="18">
        <v>45901</v>
      </c>
      <c r="N964" s="18">
        <v>45903</v>
      </c>
      <c r="O964" s="8" t="s">
        <v>454</v>
      </c>
      <c r="P964" s="8" t="s">
        <v>17</v>
      </c>
      <c r="Q964" s="8" t="s">
        <v>541</v>
      </c>
      <c r="R964" s="8" t="str">
        <f t="shared" si="14"/>
        <v>252406S</v>
      </c>
      <c r="S964" s="8" t="str">
        <f>IFERROR(VLOOKUP(R964,'UNSG Projects'!$C$8:$D$305,2,FALSE),0)</f>
        <v>Mains PVC Replacement KNG</v>
      </c>
      <c r="T964" s="8" t="s">
        <v>540</v>
      </c>
      <c r="U964" s="11">
        <v>12707.11</v>
      </c>
    </row>
    <row r="965" spans="1:21" ht="20.399999999999999" x14ac:dyDescent="0.3">
      <c r="A965" s="19">
        <v>202509</v>
      </c>
      <c r="B965" s="8" t="s">
        <v>7</v>
      </c>
      <c r="C965" s="8" t="s">
        <v>63</v>
      </c>
      <c r="D965" s="8" t="s">
        <v>62</v>
      </c>
      <c r="E965" s="8" t="s">
        <v>62</v>
      </c>
      <c r="F965" s="8" t="s">
        <v>61</v>
      </c>
      <c r="G965" s="8" t="s">
        <v>125</v>
      </c>
      <c r="H965" s="8" t="s">
        <v>59</v>
      </c>
      <c r="I965" s="8" t="s">
        <v>58</v>
      </c>
      <c r="J965" s="8" t="s">
        <v>562</v>
      </c>
      <c r="K965" s="8" t="s">
        <v>56</v>
      </c>
      <c r="L965" s="8" t="s">
        <v>64</v>
      </c>
      <c r="M965" s="18">
        <v>45901</v>
      </c>
      <c r="N965" s="18">
        <v>45852</v>
      </c>
      <c r="O965" s="8" t="s">
        <v>454</v>
      </c>
      <c r="P965" s="8" t="s">
        <v>17</v>
      </c>
      <c r="Q965" s="8" t="s">
        <v>563</v>
      </c>
      <c r="R965" s="8" t="str">
        <f t="shared" si="14"/>
        <v>252100A</v>
      </c>
      <c r="S965" s="8" t="str">
        <f>IFERROR(VLOOKUP(R965,'UNSG Projects'!$C$8:$D$305,2,FALSE),0)</f>
        <v>Mains - Blanket - King</v>
      </c>
      <c r="T965" s="8" t="s">
        <v>562</v>
      </c>
      <c r="U965" s="11">
        <v>324</v>
      </c>
    </row>
    <row r="966" spans="1:21" ht="20.399999999999999" x14ac:dyDescent="0.3">
      <c r="A966" s="19">
        <v>202509</v>
      </c>
      <c r="B966" s="8" t="s">
        <v>7</v>
      </c>
      <c r="C966" s="8" t="s">
        <v>63</v>
      </c>
      <c r="D966" s="8" t="s">
        <v>62</v>
      </c>
      <c r="E966" s="8" t="s">
        <v>62</v>
      </c>
      <c r="F966" s="8" t="s">
        <v>61</v>
      </c>
      <c r="G966" s="8" t="s">
        <v>125</v>
      </c>
      <c r="H966" s="8" t="s">
        <v>59</v>
      </c>
      <c r="I966" s="8" t="s">
        <v>58</v>
      </c>
      <c r="J966" s="8" t="s">
        <v>560</v>
      </c>
      <c r="K966" s="8" t="s">
        <v>56</v>
      </c>
      <c r="L966" s="8" t="s">
        <v>64</v>
      </c>
      <c r="M966" s="18">
        <v>45901</v>
      </c>
      <c r="N966" s="18">
        <v>45854</v>
      </c>
      <c r="O966" s="8" t="s">
        <v>454</v>
      </c>
      <c r="P966" s="8" t="s">
        <v>17</v>
      </c>
      <c r="Q966" s="8" t="s">
        <v>561</v>
      </c>
      <c r="R966" s="8" t="str">
        <f t="shared" si="14"/>
        <v>252100A</v>
      </c>
      <c r="S966" s="8" t="str">
        <f>IFERROR(VLOOKUP(R966,'UNSG Projects'!$C$8:$D$305,2,FALSE),0)</f>
        <v>Mains - Blanket - King</v>
      </c>
      <c r="T966" s="8" t="s">
        <v>560</v>
      </c>
      <c r="U966" s="11">
        <v>653.94000000000005</v>
      </c>
    </row>
    <row r="967" spans="1:21" ht="20.399999999999999" x14ac:dyDescent="0.3">
      <c r="A967" s="19">
        <v>202509</v>
      </c>
      <c r="B967" s="8" t="s">
        <v>7</v>
      </c>
      <c r="C967" s="8" t="s">
        <v>63</v>
      </c>
      <c r="D967" s="8" t="s">
        <v>62</v>
      </c>
      <c r="E967" s="8" t="s">
        <v>62</v>
      </c>
      <c r="F967" s="8" t="s">
        <v>61</v>
      </c>
      <c r="G967" s="8" t="s">
        <v>125</v>
      </c>
      <c r="H967" s="8" t="s">
        <v>59</v>
      </c>
      <c r="I967" s="8" t="s">
        <v>58</v>
      </c>
      <c r="J967" s="8" t="s">
        <v>564</v>
      </c>
      <c r="K967" s="8" t="s">
        <v>56</v>
      </c>
      <c r="L967" s="8" t="s">
        <v>64</v>
      </c>
      <c r="M967" s="18">
        <v>45901</v>
      </c>
      <c r="N967" s="18">
        <v>45849</v>
      </c>
      <c r="O967" s="8" t="s">
        <v>454</v>
      </c>
      <c r="P967" s="8" t="s">
        <v>17</v>
      </c>
      <c r="Q967" s="8" t="s">
        <v>565</v>
      </c>
      <c r="R967" s="8" t="str">
        <f t="shared" si="14"/>
        <v>251500B</v>
      </c>
      <c r="S967" s="8" t="str">
        <f>IFERROR(VLOOKUP(R967,'UNSG Projects'!$C$8:$D$305,2,FALSE),0)</f>
        <v>PI Mains - Flagstaff</v>
      </c>
      <c r="T967" s="8" t="s">
        <v>564</v>
      </c>
      <c r="U967" s="11">
        <v>3316.32</v>
      </c>
    </row>
    <row r="968" spans="1:21" ht="20.399999999999999" x14ac:dyDescent="0.3">
      <c r="A968" s="19">
        <v>202509</v>
      </c>
      <c r="B968" s="8" t="s">
        <v>7</v>
      </c>
      <c r="C968" s="8" t="s">
        <v>63</v>
      </c>
      <c r="D968" s="8" t="s">
        <v>62</v>
      </c>
      <c r="E968" s="8" t="s">
        <v>62</v>
      </c>
      <c r="F968" s="8" t="s">
        <v>61</v>
      </c>
      <c r="G968" s="8" t="s">
        <v>125</v>
      </c>
      <c r="H968" s="8" t="s">
        <v>59</v>
      </c>
      <c r="I968" s="8" t="s">
        <v>58</v>
      </c>
      <c r="J968" s="8" t="s">
        <v>378</v>
      </c>
      <c r="K968" s="8" t="s">
        <v>56</v>
      </c>
      <c r="L968" s="8" t="s">
        <v>64</v>
      </c>
      <c r="M968" s="18">
        <v>45901</v>
      </c>
      <c r="N968" s="18">
        <v>45883</v>
      </c>
      <c r="O968" s="8" t="s">
        <v>454</v>
      </c>
      <c r="P968" s="8" t="s">
        <v>17</v>
      </c>
      <c r="Q968" s="8" t="s">
        <v>379</v>
      </c>
      <c r="R968" s="8" t="str">
        <f t="shared" si="14"/>
        <v>251100A</v>
      </c>
      <c r="S968" s="8" t="str">
        <f>IFERROR(VLOOKUP(R968,'UNSG Projects'!$C$8:$D$305,2,FALSE),0)</f>
        <v>Mains - Blanket - Flag</v>
      </c>
      <c r="T968" s="8" t="s">
        <v>378</v>
      </c>
      <c r="U968" s="11">
        <v>1245.44</v>
      </c>
    </row>
    <row r="969" spans="1:21" ht="20.399999999999999" x14ac:dyDescent="0.3">
      <c r="A969" s="19">
        <v>202509</v>
      </c>
      <c r="B969" s="8" t="s">
        <v>7</v>
      </c>
      <c r="C969" s="8" t="s">
        <v>63</v>
      </c>
      <c r="D969" s="8" t="s">
        <v>62</v>
      </c>
      <c r="E969" s="8" t="s">
        <v>62</v>
      </c>
      <c r="F969" s="8" t="s">
        <v>61</v>
      </c>
      <c r="G969" s="8" t="s">
        <v>125</v>
      </c>
      <c r="H969" s="8" t="s">
        <v>59</v>
      </c>
      <c r="I969" s="8" t="s">
        <v>58</v>
      </c>
      <c r="J969" s="8" t="s">
        <v>382</v>
      </c>
      <c r="K969" s="8" t="s">
        <v>56</v>
      </c>
      <c r="L969" s="8" t="s">
        <v>64</v>
      </c>
      <c r="M969" s="18">
        <v>45901</v>
      </c>
      <c r="N969" s="18">
        <v>45861</v>
      </c>
      <c r="O969" s="8" t="s">
        <v>454</v>
      </c>
      <c r="P969" s="8" t="s">
        <v>17</v>
      </c>
      <c r="Q969" s="8" t="s">
        <v>383</v>
      </c>
      <c r="R969" s="8" t="str">
        <f t="shared" si="14"/>
        <v>253100A</v>
      </c>
      <c r="S969" s="8" t="str">
        <f>IFERROR(VLOOKUP(R969,'UNSG Projects'!$C$8:$D$305,2,FALSE),0)</f>
        <v>Mains - Blanket - Pres</v>
      </c>
      <c r="T969" s="8" t="s">
        <v>382</v>
      </c>
      <c r="U969" s="11">
        <v>1912.65</v>
      </c>
    </row>
    <row r="970" spans="1:21" ht="20.399999999999999" x14ac:dyDescent="0.3">
      <c r="A970" s="19">
        <v>202509</v>
      </c>
      <c r="B970" s="8" t="s">
        <v>7</v>
      </c>
      <c r="C970" s="8" t="s">
        <v>63</v>
      </c>
      <c r="D970" s="8" t="s">
        <v>62</v>
      </c>
      <c r="E970" s="8" t="s">
        <v>62</v>
      </c>
      <c r="F970" s="8" t="s">
        <v>61</v>
      </c>
      <c r="G970" s="8" t="s">
        <v>125</v>
      </c>
      <c r="H970" s="8" t="s">
        <v>59</v>
      </c>
      <c r="I970" s="8" t="s">
        <v>58</v>
      </c>
      <c r="J970" s="8" t="s">
        <v>554</v>
      </c>
      <c r="K970" s="8" t="s">
        <v>56</v>
      </c>
      <c r="L970" s="8" t="s">
        <v>64</v>
      </c>
      <c r="M970" s="18">
        <v>45901</v>
      </c>
      <c r="N970" s="18">
        <v>45540</v>
      </c>
      <c r="O970" s="8" t="s">
        <v>454</v>
      </c>
      <c r="P970" s="8" t="s">
        <v>17</v>
      </c>
      <c r="Q970" s="8" t="s">
        <v>555</v>
      </c>
      <c r="R970" s="8" t="str">
        <f t="shared" ref="R970:R1033" si="15">RIGHT(Q970,7)</f>
        <v>251100A</v>
      </c>
      <c r="S970" s="8" t="str">
        <f>IFERROR(VLOOKUP(R970,'UNSG Projects'!$C$8:$D$305,2,FALSE),0)</f>
        <v>Mains - Blanket - Flag</v>
      </c>
      <c r="T970" s="8" t="s">
        <v>554</v>
      </c>
      <c r="U970" s="11">
        <v>-1100.8499999999999</v>
      </c>
    </row>
    <row r="971" spans="1:21" ht="20.399999999999999" x14ac:dyDescent="0.3">
      <c r="A971" s="19">
        <v>202509</v>
      </c>
      <c r="B971" s="8" t="s">
        <v>7</v>
      </c>
      <c r="C971" s="8" t="s">
        <v>63</v>
      </c>
      <c r="D971" s="8" t="s">
        <v>62</v>
      </c>
      <c r="E971" s="8" t="s">
        <v>62</v>
      </c>
      <c r="F971" s="8" t="s">
        <v>61</v>
      </c>
      <c r="G971" s="8" t="s">
        <v>125</v>
      </c>
      <c r="H971" s="8" t="s">
        <v>59</v>
      </c>
      <c r="I971" s="8" t="s">
        <v>58</v>
      </c>
      <c r="J971" s="8" t="s">
        <v>376</v>
      </c>
      <c r="K971" s="8" t="s">
        <v>56</v>
      </c>
      <c r="L971" s="8" t="s">
        <v>64</v>
      </c>
      <c r="M971" s="18">
        <v>45901</v>
      </c>
      <c r="N971" s="18">
        <v>45854</v>
      </c>
      <c r="O971" s="8" t="s">
        <v>454</v>
      </c>
      <c r="P971" s="8" t="s">
        <v>17</v>
      </c>
      <c r="Q971" s="8" t="s">
        <v>377</v>
      </c>
      <c r="R971" s="8" t="str">
        <f t="shared" si="15"/>
        <v>253100A</v>
      </c>
      <c r="S971" s="8" t="str">
        <f>IFERROR(VLOOKUP(R971,'UNSG Projects'!$C$8:$D$305,2,FALSE),0)</f>
        <v>Mains - Blanket - Pres</v>
      </c>
      <c r="T971" s="8" t="s">
        <v>376</v>
      </c>
      <c r="U971" s="11">
        <v>3524</v>
      </c>
    </row>
    <row r="972" spans="1:21" ht="20.399999999999999" x14ac:dyDescent="0.3">
      <c r="A972" s="19">
        <v>202509</v>
      </c>
      <c r="B972" s="8" t="s">
        <v>7</v>
      </c>
      <c r="C972" s="8" t="s">
        <v>63</v>
      </c>
      <c r="D972" s="8" t="s">
        <v>62</v>
      </c>
      <c r="E972" s="8" t="s">
        <v>62</v>
      </c>
      <c r="F972" s="8" t="s">
        <v>61</v>
      </c>
      <c r="G972" s="8" t="s">
        <v>125</v>
      </c>
      <c r="H972" s="8" t="s">
        <v>59</v>
      </c>
      <c r="I972" s="8" t="s">
        <v>58</v>
      </c>
      <c r="J972" s="8" t="s">
        <v>558</v>
      </c>
      <c r="K972" s="8" t="s">
        <v>56</v>
      </c>
      <c r="L972" s="8" t="s">
        <v>64</v>
      </c>
      <c r="M972" s="18">
        <v>45901</v>
      </c>
      <c r="N972" s="18">
        <v>45861</v>
      </c>
      <c r="O972" s="8" t="s">
        <v>454</v>
      </c>
      <c r="P972" s="8" t="s">
        <v>17</v>
      </c>
      <c r="Q972" s="8" t="s">
        <v>559</v>
      </c>
      <c r="R972" s="8" t="str">
        <f t="shared" si="15"/>
        <v>257100A</v>
      </c>
      <c r="S972" s="8" t="str">
        <f>IFERROR(VLOOKUP(R972,'UNSG Projects'!$C$8:$D$305,2,FALSE),0)</f>
        <v>Mains - Blanket - SL</v>
      </c>
      <c r="T972" s="8" t="s">
        <v>558</v>
      </c>
      <c r="U972" s="11">
        <v>438.77</v>
      </c>
    </row>
    <row r="973" spans="1:21" ht="20.399999999999999" x14ac:dyDescent="0.3">
      <c r="A973" s="19">
        <v>202509</v>
      </c>
      <c r="B973" s="8" t="s">
        <v>7</v>
      </c>
      <c r="C973" s="8" t="s">
        <v>63</v>
      </c>
      <c r="D973" s="8" t="s">
        <v>62</v>
      </c>
      <c r="E973" s="8" t="s">
        <v>62</v>
      </c>
      <c r="F973" s="8" t="s">
        <v>61</v>
      </c>
      <c r="G973" s="8" t="s">
        <v>125</v>
      </c>
      <c r="H973" s="8" t="s">
        <v>59</v>
      </c>
      <c r="I973" s="8" t="s">
        <v>58</v>
      </c>
      <c r="J973" s="8" t="s">
        <v>386</v>
      </c>
      <c r="K973" s="8" t="s">
        <v>56</v>
      </c>
      <c r="L973" s="8" t="s">
        <v>64</v>
      </c>
      <c r="M973" s="18">
        <v>45901</v>
      </c>
      <c r="N973" s="18">
        <v>45860</v>
      </c>
      <c r="O973" s="8" t="s">
        <v>454</v>
      </c>
      <c r="P973" s="8" t="s">
        <v>17</v>
      </c>
      <c r="Q973" s="8" t="s">
        <v>387</v>
      </c>
      <c r="R973" s="8" t="str">
        <f t="shared" si="15"/>
        <v>251100A</v>
      </c>
      <c r="S973" s="8" t="str">
        <f>IFERROR(VLOOKUP(R973,'UNSG Projects'!$C$8:$D$305,2,FALSE),0)</f>
        <v>Mains - Blanket - Flag</v>
      </c>
      <c r="T973" s="8" t="s">
        <v>386</v>
      </c>
      <c r="U973" s="11">
        <v>547.41999999999996</v>
      </c>
    </row>
    <row r="974" spans="1:21" ht="20.399999999999999" x14ac:dyDescent="0.3">
      <c r="A974" s="19">
        <v>202509</v>
      </c>
      <c r="B974" s="8" t="s">
        <v>7</v>
      </c>
      <c r="C974" s="8" t="s">
        <v>63</v>
      </c>
      <c r="D974" s="8" t="s">
        <v>62</v>
      </c>
      <c r="E974" s="8" t="s">
        <v>62</v>
      </c>
      <c r="F974" s="8" t="s">
        <v>61</v>
      </c>
      <c r="G974" s="8" t="s">
        <v>125</v>
      </c>
      <c r="H974" s="8" t="s">
        <v>59</v>
      </c>
      <c r="I974" s="8" t="s">
        <v>58</v>
      </c>
      <c r="J974" s="8" t="s">
        <v>538</v>
      </c>
      <c r="K974" s="8" t="s">
        <v>56</v>
      </c>
      <c r="L974" s="8" t="s">
        <v>64</v>
      </c>
      <c r="M974" s="18">
        <v>45901</v>
      </c>
      <c r="N974" s="18">
        <v>45917</v>
      </c>
      <c r="O974" s="8" t="s">
        <v>454</v>
      </c>
      <c r="P974" s="8" t="s">
        <v>17</v>
      </c>
      <c r="Q974" s="8" t="s">
        <v>539</v>
      </c>
      <c r="R974" s="8" t="str">
        <f t="shared" si="15"/>
        <v>252100A</v>
      </c>
      <c r="S974" s="8" t="str">
        <f>IFERROR(VLOOKUP(R974,'UNSG Projects'!$C$8:$D$305,2,FALSE),0)</f>
        <v>Mains - Blanket - King</v>
      </c>
      <c r="T974" s="8" t="s">
        <v>538</v>
      </c>
      <c r="U974" s="11">
        <v>3829.26</v>
      </c>
    </row>
    <row r="975" spans="1:21" ht="20.399999999999999" x14ac:dyDescent="0.3">
      <c r="A975" s="19">
        <v>202509</v>
      </c>
      <c r="B975" s="8" t="s">
        <v>7</v>
      </c>
      <c r="C975" s="8" t="s">
        <v>63</v>
      </c>
      <c r="D975" s="8" t="s">
        <v>62</v>
      </c>
      <c r="E975" s="8" t="s">
        <v>62</v>
      </c>
      <c r="F975" s="8" t="s">
        <v>61</v>
      </c>
      <c r="G975" s="8" t="s">
        <v>125</v>
      </c>
      <c r="H975" s="8" t="s">
        <v>59</v>
      </c>
      <c r="I975" s="8" t="s">
        <v>58</v>
      </c>
      <c r="J975" s="8" t="s">
        <v>544</v>
      </c>
      <c r="K975" s="8" t="s">
        <v>56</v>
      </c>
      <c r="L975" s="8" t="s">
        <v>64</v>
      </c>
      <c r="M975" s="18">
        <v>45901</v>
      </c>
      <c r="N975" s="18">
        <v>45820</v>
      </c>
      <c r="O975" s="8" t="s">
        <v>454</v>
      </c>
      <c r="P975" s="8" t="s">
        <v>17</v>
      </c>
      <c r="Q975" s="8" t="s">
        <v>545</v>
      </c>
      <c r="R975" s="8" t="str">
        <f t="shared" si="15"/>
        <v>252100A</v>
      </c>
      <c r="S975" s="8" t="str">
        <f>IFERROR(VLOOKUP(R975,'UNSG Projects'!$C$8:$D$305,2,FALSE),0)</f>
        <v>Mains - Blanket - King</v>
      </c>
      <c r="T975" s="8" t="s">
        <v>544</v>
      </c>
      <c r="U975" s="11">
        <v>-3.03</v>
      </c>
    </row>
    <row r="976" spans="1:21" ht="20.399999999999999" x14ac:dyDescent="0.3">
      <c r="A976" s="19">
        <v>202509</v>
      </c>
      <c r="B976" s="8" t="s">
        <v>7</v>
      </c>
      <c r="C976" s="8" t="s">
        <v>63</v>
      </c>
      <c r="D976" s="8" t="s">
        <v>62</v>
      </c>
      <c r="E976" s="8" t="s">
        <v>62</v>
      </c>
      <c r="F976" s="8" t="s">
        <v>61</v>
      </c>
      <c r="G976" s="8" t="s">
        <v>125</v>
      </c>
      <c r="H976" s="8" t="s">
        <v>59</v>
      </c>
      <c r="I976" s="8" t="s">
        <v>58</v>
      </c>
      <c r="J976" s="8" t="s">
        <v>516</v>
      </c>
      <c r="K976" s="8" t="s">
        <v>56</v>
      </c>
      <c r="L976" s="8" t="s">
        <v>64</v>
      </c>
      <c r="M976" s="18">
        <v>45901</v>
      </c>
      <c r="N976" s="18">
        <v>45903</v>
      </c>
      <c r="O976" s="8" t="s">
        <v>454</v>
      </c>
      <c r="P976" s="8" t="s">
        <v>17</v>
      </c>
      <c r="Q976" s="8" t="s">
        <v>517</v>
      </c>
      <c r="R976" s="8" t="str">
        <f t="shared" si="15"/>
        <v>252100A</v>
      </c>
      <c r="S976" s="8" t="str">
        <f>IFERROR(VLOOKUP(R976,'UNSG Projects'!$C$8:$D$305,2,FALSE),0)</f>
        <v>Mains - Blanket - King</v>
      </c>
      <c r="T976" s="8" t="s">
        <v>516</v>
      </c>
      <c r="U976" s="11">
        <v>17019.419999999998</v>
      </c>
    </row>
    <row r="977" spans="1:21" ht="20.399999999999999" x14ac:dyDescent="0.3">
      <c r="A977" s="19">
        <v>202509</v>
      </c>
      <c r="B977" s="8" t="s">
        <v>7</v>
      </c>
      <c r="C977" s="8" t="s">
        <v>63</v>
      </c>
      <c r="D977" s="8" t="s">
        <v>62</v>
      </c>
      <c r="E977" s="8" t="s">
        <v>62</v>
      </c>
      <c r="F977" s="8" t="s">
        <v>61</v>
      </c>
      <c r="G977" s="8" t="s">
        <v>125</v>
      </c>
      <c r="H977" s="8" t="s">
        <v>59</v>
      </c>
      <c r="I977" s="8" t="s">
        <v>58</v>
      </c>
      <c r="J977" s="8" t="s">
        <v>93</v>
      </c>
      <c r="K977" s="8" t="s">
        <v>56</v>
      </c>
      <c r="L977" s="8" t="s">
        <v>55</v>
      </c>
      <c r="M977" s="18">
        <v>45870</v>
      </c>
      <c r="N977" s="18">
        <v>45687</v>
      </c>
      <c r="O977" s="8" t="s">
        <v>454</v>
      </c>
      <c r="P977" s="8" t="s">
        <v>17</v>
      </c>
      <c r="Q977" s="8" t="s">
        <v>585</v>
      </c>
      <c r="R977" s="8" t="str">
        <f t="shared" si="15"/>
        <v>252406S</v>
      </c>
      <c r="S977" s="8" t="str">
        <f>IFERROR(VLOOKUP(R977,'UNSG Projects'!$C$8:$D$305,2,FALSE),0)</f>
        <v>Mains PVC Replacement KNG</v>
      </c>
      <c r="T977" s="8" t="s">
        <v>584</v>
      </c>
      <c r="U977" s="11">
        <v>2495.35</v>
      </c>
    </row>
    <row r="978" spans="1:21" ht="20.399999999999999" x14ac:dyDescent="0.3">
      <c r="A978" s="19">
        <v>202509</v>
      </c>
      <c r="B978" s="8" t="s">
        <v>7</v>
      </c>
      <c r="C978" s="8" t="s">
        <v>63</v>
      </c>
      <c r="D978" s="8" t="s">
        <v>62</v>
      </c>
      <c r="E978" s="8" t="s">
        <v>62</v>
      </c>
      <c r="F978" s="8" t="s">
        <v>61</v>
      </c>
      <c r="G978" s="8" t="s">
        <v>125</v>
      </c>
      <c r="H978" s="8" t="s">
        <v>59</v>
      </c>
      <c r="I978" s="8" t="s">
        <v>58</v>
      </c>
      <c r="J978" s="8" t="s">
        <v>93</v>
      </c>
      <c r="K978" s="8" t="s">
        <v>56</v>
      </c>
      <c r="L978" s="8" t="s">
        <v>55</v>
      </c>
      <c r="M978" s="18">
        <v>45870</v>
      </c>
      <c r="N978" s="18">
        <v>45742</v>
      </c>
      <c r="O978" s="8" t="s">
        <v>454</v>
      </c>
      <c r="P978" s="8" t="s">
        <v>17</v>
      </c>
      <c r="Q978" s="8" t="s">
        <v>583</v>
      </c>
      <c r="R978" s="8" t="str">
        <f t="shared" si="15"/>
        <v>252406S</v>
      </c>
      <c r="S978" s="8" t="str">
        <f>IFERROR(VLOOKUP(R978,'UNSG Projects'!$C$8:$D$305,2,FALSE),0)</f>
        <v>Mains PVC Replacement KNG</v>
      </c>
      <c r="T978" s="8" t="s">
        <v>582</v>
      </c>
      <c r="U978" s="11">
        <v>-2690.3</v>
      </c>
    </row>
    <row r="979" spans="1:21" ht="20.399999999999999" x14ac:dyDescent="0.3">
      <c r="A979" s="19">
        <v>202509</v>
      </c>
      <c r="B979" s="8" t="s">
        <v>7</v>
      </c>
      <c r="C979" s="8" t="s">
        <v>63</v>
      </c>
      <c r="D979" s="8" t="s">
        <v>62</v>
      </c>
      <c r="E979" s="8" t="s">
        <v>62</v>
      </c>
      <c r="F979" s="8" t="s">
        <v>61</v>
      </c>
      <c r="G979" s="8" t="s">
        <v>125</v>
      </c>
      <c r="H979" s="8" t="s">
        <v>59</v>
      </c>
      <c r="I979" s="8" t="s">
        <v>58</v>
      </c>
      <c r="J979" s="8" t="s">
        <v>550</v>
      </c>
      <c r="K979" s="8" t="s">
        <v>56</v>
      </c>
      <c r="L979" s="8" t="s">
        <v>64</v>
      </c>
      <c r="M979" s="18">
        <v>45901</v>
      </c>
      <c r="N979" s="18">
        <v>45863</v>
      </c>
      <c r="O979" s="8" t="s">
        <v>454</v>
      </c>
      <c r="P979" s="8" t="s">
        <v>17</v>
      </c>
      <c r="Q979" s="8" t="s">
        <v>551</v>
      </c>
      <c r="R979" s="8" t="str">
        <f t="shared" si="15"/>
        <v>256100A</v>
      </c>
      <c r="S979" s="8" t="str">
        <f>IFERROR(VLOOKUP(R979,'UNSG Projects'!$C$8:$D$305,2,FALSE),0)</f>
        <v>Mains - Blanket - Nog</v>
      </c>
      <c r="T979" s="8" t="s">
        <v>550</v>
      </c>
      <c r="U979" s="11">
        <v>7531.42</v>
      </c>
    </row>
    <row r="980" spans="1:21" ht="20.399999999999999" x14ac:dyDescent="0.3">
      <c r="A980" s="19">
        <v>202509</v>
      </c>
      <c r="B980" s="8" t="s">
        <v>7</v>
      </c>
      <c r="C980" s="8" t="s">
        <v>63</v>
      </c>
      <c r="D980" s="8" t="s">
        <v>62</v>
      </c>
      <c r="E980" s="8" t="s">
        <v>62</v>
      </c>
      <c r="F980" s="8" t="s">
        <v>61</v>
      </c>
      <c r="G980" s="8" t="s">
        <v>125</v>
      </c>
      <c r="H980" s="8" t="s">
        <v>59</v>
      </c>
      <c r="I980" s="8" t="s">
        <v>58</v>
      </c>
      <c r="J980" s="8" t="s">
        <v>400</v>
      </c>
      <c r="K980" s="8" t="s">
        <v>56</v>
      </c>
      <c r="L980" s="8" t="s">
        <v>64</v>
      </c>
      <c r="M980" s="18">
        <v>45901</v>
      </c>
      <c r="N980" s="18">
        <v>45800</v>
      </c>
      <c r="O980" s="8" t="s">
        <v>454</v>
      </c>
      <c r="P980" s="8" t="s">
        <v>17</v>
      </c>
      <c r="Q980" s="8" t="s">
        <v>401</v>
      </c>
      <c r="R980" s="8" t="str">
        <f t="shared" si="15"/>
        <v>257100A</v>
      </c>
      <c r="S980" s="8" t="str">
        <f>IFERROR(VLOOKUP(R980,'UNSG Projects'!$C$8:$D$305,2,FALSE),0)</f>
        <v>Mains - Blanket - SL</v>
      </c>
      <c r="T980" s="8" t="s">
        <v>400</v>
      </c>
      <c r="U980" s="11">
        <v>0</v>
      </c>
    </row>
    <row r="981" spans="1:21" ht="20.399999999999999" x14ac:dyDescent="0.3">
      <c r="A981" s="19">
        <v>202509</v>
      </c>
      <c r="B981" s="8" t="s">
        <v>7</v>
      </c>
      <c r="C981" s="8" t="s">
        <v>63</v>
      </c>
      <c r="D981" s="8" t="s">
        <v>62</v>
      </c>
      <c r="E981" s="8" t="s">
        <v>62</v>
      </c>
      <c r="F981" s="8" t="s">
        <v>61</v>
      </c>
      <c r="G981" s="8" t="s">
        <v>125</v>
      </c>
      <c r="H981" s="8" t="s">
        <v>59</v>
      </c>
      <c r="I981" s="8" t="s">
        <v>58</v>
      </c>
      <c r="J981" s="8" t="s">
        <v>380</v>
      </c>
      <c r="K981" s="8" t="s">
        <v>56</v>
      </c>
      <c r="L981" s="8" t="s">
        <v>64</v>
      </c>
      <c r="M981" s="18">
        <v>45901</v>
      </c>
      <c r="N981" s="18">
        <v>45866</v>
      </c>
      <c r="O981" s="8" t="s">
        <v>454</v>
      </c>
      <c r="P981" s="8" t="s">
        <v>17</v>
      </c>
      <c r="Q981" s="8" t="s">
        <v>381</v>
      </c>
      <c r="R981" s="8" t="str">
        <f t="shared" si="15"/>
        <v>252100A</v>
      </c>
      <c r="S981" s="8" t="str">
        <f>IFERROR(VLOOKUP(R981,'UNSG Projects'!$C$8:$D$305,2,FALSE),0)</f>
        <v>Mains - Blanket - King</v>
      </c>
      <c r="T981" s="8" t="s">
        <v>380</v>
      </c>
      <c r="U981" s="11">
        <v>3986.35</v>
      </c>
    </row>
    <row r="982" spans="1:21" ht="20.399999999999999" x14ac:dyDescent="0.3">
      <c r="A982" s="19">
        <v>202509</v>
      </c>
      <c r="B982" s="8" t="s">
        <v>7</v>
      </c>
      <c r="C982" s="8" t="s">
        <v>63</v>
      </c>
      <c r="D982" s="8" t="s">
        <v>62</v>
      </c>
      <c r="E982" s="8" t="s">
        <v>62</v>
      </c>
      <c r="F982" s="8" t="s">
        <v>61</v>
      </c>
      <c r="G982" s="8" t="s">
        <v>125</v>
      </c>
      <c r="H982" s="8" t="s">
        <v>59</v>
      </c>
      <c r="I982" s="8" t="s">
        <v>58</v>
      </c>
      <c r="J982" s="8" t="s">
        <v>392</v>
      </c>
      <c r="K982" s="8" t="s">
        <v>56</v>
      </c>
      <c r="L982" s="8" t="s">
        <v>64</v>
      </c>
      <c r="M982" s="18">
        <v>45901</v>
      </c>
      <c r="N982" s="18">
        <v>45834</v>
      </c>
      <c r="O982" s="8" t="s">
        <v>454</v>
      </c>
      <c r="P982" s="8" t="s">
        <v>17</v>
      </c>
      <c r="Q982" s="8" t="s">
        <v>393</v>
      </c>
      <c r="R982" s="8" t="str">
        <f t="shared" si="15"/>
        <v>257100A</v>
      </c>
      <c r="S982" s="8" t="str">
        <f>IFERROR(VLOOKUP(R982,'UNSG Projects'!$C$8:$D$305,2,FALSE),0)</f>
        <v>Mains - Blanket - SL</v>
      </c>
      <c r="T982" s="8" t="s">
        <v>392</v>
      </c>
      <c r="U982" s="11">
        <v>442.79</v>
      </c>
    </row>
    <row r="983" spans="1:21" ht="20.399999999999999" x14ac:dyDescent="0.3">
      <c r="A983" s="19">
        <v>202509</v>
      </c>
      <c r="B983" s="8" t="s">
        <v>7</v>
      </c>
      <c r="C983" s="8" t="s">
        <v>63</v>
      </c>
      <c r="D983" s="8" t="s">
        <v>62</v>
      </c>
      <c r="E983" s="8" t="s">
        <v>62</v>
      </c>
      <c r="F983" s="8" t="s">
        <v>61</v>
      </c>
      <c r="G983" s="8" t="s">
        <v>125</v>
      </c>
      <c r="H983" s="8" t="s">
        <v>59</v>
      </c>
      <c r="I983" s="8" t="s">
        <v>58</v>
      </c>
      <c r="J983" s="8" t="s">
        <v>362</v>
      </c>
      <c r="K983" s="8" t="s">
        <v>56</v>
      </c>
      <c r="L983" s="8" t="s">
        <v>64</v>
      </c>
      <c r="M983" s="18">
        <v>45901</v>
      </c>
      <c r="N983" s="18">
        <v>45929</v>
      </c>
      <c r="O983" s="8" t="s">
        <v>454</v>
      </c>
      <c r="P983" s="8" t="s">
        <v>17</v>
      </c>
      <c r="Q983" s="8" t="s">
        <v>363</v>
      </c>
      <c r="R983" s="8" t="str">
        <f t="shared" si="15"/>
        <v>257100A</v>
      </c>
      <c r="S983" s="8" t="str">
        <f>IFERROR(VLOOKUP(R983,'UNSG Projects'!$C$8:$D$305,2,FALSE),0)</f>
        <v>Mains - Blanket - SL</v>
      </c>
      <c r="T983" s="8" t="s">
        <v>362</v>
      </c>
      <c r="U983" s="11">
        <v>1655.42</v>
      </c>
    </row>
    <row r="984" spans="1:21" ht="20.399999999999999" x14ac:dyDescent="0.3">
      <c r="A984" s="19">
        <v>202509</v>
      </c>
      <c r="B984" s="8" t="s">
        <v>7</v>
      </c>
      <c r="C984" s="8" t="s">
        <v>63</v>
      </c>
      <c r="D984" s="8" t="s">
        <v>62</v>
      </c>
      <c r="E984" s="8" t="s">
        <v>62</v>
      </c>
      <c r="F984" s="8" t="s">
        <v>61</v>
      </c>
      <c r="G984" s="8" t="s">
        <v>125</v>
      </c>
      <c r="H984" s="8" t="s">
        <v>59</v>
      </c>
      <c r="I984" s="8" t="s">
        <v>58</v>
      </c>
      <c r="J984" s="8" t="s">
        <v>388</v>
      </c>
      <c r="K984" s="8" t="s">
        <v>56</v>
      </c>
      <c r="L984" s="8" t="s">
        <v>64</v>
      </c>
      <c r="M984" s="18">
        <v>45901</v>
      </c>
      <c r="N984" s="18">
        <v>45852</v>
      </c>
      <c r="O984" s="8" t="s">
        <v>454</v>
      </c>
      <c r="P984" s="8" t="s">
        <v>17</v>
      </c>
      <c r="Q984" s="8" t="s">
        <v>389</v>
      </c>
      <c r="R984" s="8" t="str">
        <f t="shared" si="15"/>
        <v>251100A</v>
      </c>
      <c r="S984" s="8" t="str">
        <f>IFERROR(VLOOKUP(R984,'UNSG Projects'!$C$8:$D$305,2,FALSE),0)</f>
        <v>Mains - Blanket - Flag</v>
      </c>
      <c r="T984" s="8" t="s">
        <v>388</v>
      </c>
      <c r="U984" s="11">
        <v>-8.84</v>
      </c>
    </row>
    <row r="985" spans="1:21" ht="20.399999999999999" x14ac:dyDescent="0.3">
      <c r="A985" s="19">
        <v>202509</v>
      </c>
      <c r="B985" s="8" t="s">
        <v>7</v>
      </c>
      <c r="C985" s="8" t="s">
        <v>63</v>
      </c>
      <c r="D985" s="8" t="s">
        <v>62</v>
      </c>
      <c r="E985" s="8" t="s">
        <v>62</v>
      </c>
      <c r="F985" s="8" t="s">
        <v>61</v>
      </c>
      <c r="G985" s="8" t="s">
        <v>125</v>
      </c>
      <c r="H985" s="8" t="s">
        <v>59</v>
      </c>
      <c r="I985" s="8" t="s">
        <v>58</v>
      </c>
      <c r="J985" s="8" t="s">
        <v>478</v>
      </c>
      <c r="K985" s="8" t="s">
        <v>56</v>
      </c>
      <c r="L985" s="8" t="s">
        <v>64</v>
      </c>
      <c r="M985" s="18">
        <v>45809</v>
      </c>
      <c r="N985" s="18">
        <v>45809</v>
      </c>
      <c r="O985" s="8" t="s">
        <v>454</v>
      </c>
      <c r="P985" s="8" t="s">
        <v>17</v>
      </c>
      <c r="Q985" s="8" t="s">
        <v>479</v>
      </c>
      <c r="R985" s="8" t="str">
        <f t="shared" si="15"/>
        <v>252387A</v>
      </c>
      <c r="S985" s="8" t="str">
        <f>IFERROR(VLOOKUP(R985,'UNSG Projects'!$C$8:$D$305,2,FALSE),0)</f>
        <v>Other Distr Eq CP-Bl - King</v>
      </c>
      <c r="T985" s="8" t="s">
        <v>478</v>
      </c>
      <c r="U985" s="11">
        <v>289.18</v>
      </c>
    </row>
    <row r="986" spans="1:21" ht="20.399999999999999" x14ac:dyDescent="0.3">
      <c r="A986" s="19">
        <v>202509</v>
      </c>
      <c r="B986" s="8" t="s">
        <v>7</v>
      </c>
      <c r="C986" s="8" t="s">
        <v>63</v>
      </c>
      <c r="D986" s="8" t="s">
        <v>62</v>
      </c>
      <c r="E986" s="8" t="s">
        <v>62</v>
      </c>
      <c r="F986" s="8" t="s">
        <v>61</v>
      </c>
      <c r="G986" s="8" t="s">
        <v>125</v>
      </c>
      <c r="H986" s="8" t="s">
        <v>59</v>
      </c>
      <c r="I986" s="8" t="s">
        <v>58</v>
      </c>
      <c r="J986" s="8" t="s">
        <v>552</v>
      </c>
      <c r="K986" s="8" t="s">
        <v>56</v>
      </c>
      <c r="L986" s="8" t="s">
        <v>64</v>
      </c>
      <c r="M986" s="18">
        <v>45901</v>
      </c>
      <c r="N986" s="18">
        <v>45862</v>
      </c>
      <c r="O986" s="8" t="s">
        <v>454</v>
      </c>
      <c r="P986" s="8" t="s">
        <v>17</v>
      </c>
      <c r="Q986" s="8" t="s">
        <v>553</v>
      </c>
      <c r="R986" s="8" t="str">
        <f t="shared" si="15"/>
        <v>252406S</v>
      </c>
      <c r="S986" s="8" t="str">
        <f>IFERROR(VLOOKUP(R986,'UNSG Projects'!$C$8:$D$305,2,FALSE),0)</f>
        <v>Mains PVC Replacement KNG</v>
      </c>
      <c r="T986" s="8" t="s">
        <v>552</v>
      </c>
      <c r="U986" s="11">
        <v>36268.120000000003</v>
      </c>
    </row>
    <row r="987" spans="1:21" ht="20.399999999999999" x14ac:dyDescent="0.3">
      <c r="A987" s="19">
        <v>202509</v>
      </c>
      <c r="B987" s="8" t="s">
        <v>7</v>
      </c>
      <c r="C987" s="8" t="s">
        <v>63</v>
      </c>
      <c r="D987" s="8" t="s">
        <v>62</v>
      </c>
      <c r="E987" s="8" t="s">
        <v>62</v>
      </c>
      <c r="F987" s="8" t="s">
        <v>61</v>
      </c>
      <c r="G987" s="8" t="s">
        <v>125</v>
      </c>
      <c r="H987" s="8" t="s">
        <v>59</v>
      </c>
      <c r="I987" s="8" t="s">
        <v>58</v>
      </c>
      <c r="J987" s="8" t="s">
        <v>356</v>
      </c>
      <c r="K987" s="8" t="s">
        <v>56</v>
      </c>
      <c r="L987" s="8" t="s">
        <v>64</v>
      </c>
      <c r="M987" s="18">
        <v>45901</v>
      </c>
      <c r="N987" s="18">
        <v>45887</v>
      </c>
      <c r="O987" s="8" t="s">
        <v>454</v>
      </c>
      <c r="P987" s="8" t="s">
        <v>17</v>
      </c>
      <c r="Q987" s="8" t="s">
        <v>357</v>
      </c>
      <c r="R987" s="8" t="str">
        <f t="shared" si="15"/>
        <v>253500B</v>
      </c>
      <c r="S987" s="8" t="str">
        <f>IFERROR(VLOOKUP(R987,'UNSG Projects'!$C$8:$D$305,2,FALSE),0)</f>
        <v>PI Mains - Prescott</v>
      </c>
      <c r="T987" s="8" t="s">
        <v>356</v>
      </c>
      <c r="U987" s="11">
        <v>362788.31</v>
      </c>
    </row>
    <row r="988" spans="1:21" ht="20.399999999999999" x14ac:dyDescent="0.3">
      <c r="A988" s="19">
        <v>202509</v>
      </c>
      <c r="B988" s="8" t="s">
        <v>7</v>
      </c>
      <c r="C988" s="8" t="s">
        <v>63</v>
      </c>
      <c r="D988" s="8" t="s">
        <v>62</v>
      </c>
      <c r="E988" s="8" t="s">
        <v>62</v>
      </c>
      <c r="F988" s="8" t="s">
        <v>61</v>
      </c>
      <c r="G988" s="8" t="s">
        <v>125</v>
      </c>
      <c r="H988" s="8" t="s">
        <v>59</v>
      </c>
      <c r="I988" s="8" t="s">
        <v>58</v>
      </c>
      <c r="J988" s="8" t="s">
        <v>368</v>
      </c>
      <c r="K988" s="8" t="s">
        <v>56</v>
      </c>
      <c r="L988" s="8" t="s">
        <v>64</v>
      </c>
      <c r="M988" s="18">
        <v>45901</v>
      </c>
      <c r="N988" s="18">
        <v>45867</v>
      </c>
      <c r="O988" s="8" t="s">
        <v>454</v>
      </c>
      <c r="P988" s="8" t="s">
        <v>17</v>
      </c>
      <c r="Q988" s="8" t="s">
        <v>369</v>
      </c>
      <c r="R988" s="8" t="str">
        <f t="shared" si="15"/>
        <v>253100A</v>
      </c>
      <c r="S988" s="8" t="str">
        <f>IFERROR(VLOOKUP(R988,'UNSG Projects'!$C$8:$D$305,2,FALSE),0)</f>
        <v>Mains - Blanket - Pres</v>
      </c>
      <c r="T988" s="8" t="s">
        <v>368</v>
      </c>
      <c r="U988" s="11">
        <v>1061.83</v>
      </c>
    </row>
    <row r="989" spans="1:21" ht="20.399999999999999" x14ac:dyDescent="0.3">
      <c r="A989" s="19">
        <v>202509</v>
      </c>
      <c r="B989" s="8" t="s">
        <v>7</v>
      </c>
      <c r="C989" s="8" t="s">
        <v>63</v>
      </c>
      <c r="D989" s="8" t="s">
        <v>62</v>
      </c>
      <c r="E989" s="8" t="s">
        <v>62</v>
      </c>
      <c r="F989" s="8" t="s">
        <v>61</v>
      </c>
      <c r="G989" s="8" t="s">
        <v>125</v>
      </c>
      <c r="H989" s="8" t="s">
        <v>59</v>
      </c>
      <c r="I989" s="8" t="s">
        <v>58</v>
      </c>
      <c r="J989" s="8" t="s">
        <v>556</v>
      </c>
      <c r="K989" s="8" t="s">
        <v>56</v>
      </c>
      <c r="L989" s="8" t="s">
        <v>64</v>
      </c>
      <c r="M989" s="18">
        <v>45901</v>
      </c>
      <c r="N989" s="18">
        <v>45869</v>
      </c>
      <c r="O989" s="8" t="s">
        <v>454</v>
      </c>
      <c r="P989" s="8" t="s">
        <v>17</v>
      </c>
      <c r="Q989" s="8" t="s">
        <v>557</v>
      </c>
      <c r="R989" s="8" t="str">
        <f t="shared" si="15"/>
        <v>251100A</v>
      </c>
      <c r="S989" s="8" t="str">
        <f>IFERROR(VLOOKUP(R989,'UNSG Projects'!$C$8:$D$305,2,FALSE),0)</f>
        <v>Mains - Blanket - Flag</v>
      </c>
      <c r="T989" s="8" t="s">
        <v>556</v>
      </c>
      <c r="U989" s="11">
        <v>2627.52</v>
      </c>
    </row>
    <row r="990" spans="1:21" ht="20.399999999999999" x14ac:dyDescent="0.3">
      <c r="A990" s="19">
        <v>202509</v>
      </c>
      <c r="B990" s="8" t="s">
        <v>7</v>
      </c>
      <c r="C990" s="8" t="s">
        <v>63</v>
      </c>
      <c r="D990" s="8" t="s">
        <v>62</v>
      </c>
      <c r="E990" s="8" t="s">
        <v>62</v>
      </c>
      <c r="F990" s="8" t="s">
        <v>61</v>
      </c>
      <c r="G990" s="8" t="s">
        <v>125</v>
      </c>
      <c r="H990" s="8" t="s">
        <v>59</v>
      </c>
      <c r="I990" s="8" t="s">
        <v>58</v>
      </c>
      <c r="J990" s="8" t="s">
        <v>542</v>
      </c>
      <c r="K990" s="8" t="s">
        <v>56</v>
      </c>
      <c r="L990" s="8" t="s">
        <v>64</v>
      </c>
      <c r="M990" s="18">
        <v>45901</v>
      </c>
      <c r="N990" s="18">
        <v>45891</v>
      </c>
      <c r="O990" s="8" t="s">
        <v>454</v>
      </c>
      <c r="P990" s="8" t="s">
        <v>17</v>
      </c>
      <c r="Q990" s="8" t="s">
        <v>543</v>
      </c>
      <c r="R990" s="8" t="str">
        <f t="shared" si="15"/>
        <v>252100A</v>
      </c>
      <c r="S990" s="8" t="str">
        <f>IFERROR(VLOOKUP(R990,'UNSG Projects'!$C$8:$D$305,2,FALSE),0)</f>
        <v>Mains - Blanket - King</v>
      </c>
      <c r="T990" s="8" t="s">
        <v>542</v>
      </c>
      <c r="U990" s="11">
        <v>81.83</v>
      </c>
    </row>
    <row r="991" spans="1:21" ht="20.399999999999999" x14ac:dyDescent="0.3">
      <c r="A991" s="19">
        <v>202509</v>
      </c>
      <c r="B991" s="8" t="s">
        <v>7</v>
      </c>
      <c r="C991" s="8" t="s">
        <v>63</v>
      </c>
      <c r="D991" s="8" t="s">
        <v>62</v>
      </c>
      <c r="E991" s="8" t="s">
        <v>62</v>
      </c>
      <c r="F991" s="8" t="s">
        <v>61</v>
      </c>
      <c r="G991" s="8" t="s">
        <v>125</v>
      </c>
      <c r="H991" s="8" t="s">
        <v>59</v>
      </c>
      <c r="I991" s="8" t="s">
        <v>58</v>
      </c>
      <c r="J991" s="8" t="s">
        <v>566</v>
      </c>
      <c r="K991" s="8" t="s">
        <v>56</v>
      </c>
      <c r="L991" s="8" t="s">
        <v>64</v>
      </c>
      <c r="M991" s="18">
        <v>45901</v>
      </c>
      <c r="N991" s="18">
        <v>45820</v>
      </c>
      <c r="O991" s="8" t="s">
        <v>454</v>
      </c>
      <c r="P991" s="8" t="s">
        <v>17</v>
      </c>
      <c r="Q991" s="8" t="s">
        <v>567</v>
      </c>
      <c r="R991" s="8" t="str">
        <f t="shared" si="15"/>
        <v>256101A</v>
      </c>
      <c r="S991" s="8" t="str">
        <f>IFERROR(VLOOKUP(R991,'UNSG Projects'!$C$8:$D$305,2,FALSE),0)</f>
        <v>Valve Replacement Nogales</v>
      </c>
      <c r="T991" s="8" t="s">
        <v>566</v>
      </c>
      <c r="U991" s="11">
        <v>75.489999999999995</v>
      </c>
    </row>
    <row r="992" spans="1:21" ht="20.399999999999999" x14ac:dyDescent="0.3">
      <c r="A992" s="19">
        <v>202509</v>
      </c>
      <c r="B992" s="8" t="s">
        <v>7</v>
      </c>
      <c r="C992" s="8" t="s">
        <v>63</v>
      </c>
      <c r="D992" s="8" t="s">
        <v>62</v>
      </c>
      <c r="E992" s="8" t="s">
        <v>62</v>
      </c>
      <c r="F992" s="8" t="s">
        <v>61</v>
      </c>
      <c r="G992" s="8" t="s">
        <v>125</v>
      </c>
      <c r="H992" s="8" t="s">
        <v>59</v>
      </c>
      <c r="I992" s="8" t="s">
        <v>58</v>
      </c>
      <c r="J992" s="8" t="s">
        <v>548</v>
      </c>
      <c r="K992" s="8" t="s">
        <v>56</v>
      </c>
      <c r="L992" s="8" t="s">
        <v>64</v>
      </c>
      <c r="M992" s="18">
        <v>45901</v>
      </c>
      <c r="N992" s="18">
        <v>45896</v>
      </c>
      <c r="O992" s="8" t="s">
        <v>454</v>
      </c>
      <c r="P992" s="8" t="s">
        <v>17</v>
      </c>
      <c r="Q992" s="8" t="s">
        <v>549</v>
      </c>
      <c r="R992" s="8" t="str">
        <f t="shared" si="15"/>
        <v>256100A</v>
      </c>
      <c r="S992" s="8" t="str">
        <f>IFERROR(VLOOKUP(R992,'UNSG Projects'!$C$8:$D$305,2,FALSE),0)</f>
        <v>Mains - Blanket - Nog</v>
      </c>
      <c r="T992" s="8" t="s">
        <v>548</v>
      </c>
      <c r="U992" s="11">
        <v>2617.98</v>
      </c>
    </row>
    <row r="993" spans="1:21" ht="20.399999999999999" x14ac:dyDescent="0.3">
      <c r="A993" s="19">
        <v>202509</v>
      </c>
      <c r="B993" s="8" t="s">
        <v>7</v>
      </c>
      <c r="C993" s="8" t="s">
        <v>63</v>
      </c>
      <c r="D993" s="8" t="s">
        <v>62</v>
      </c>
      <c r="E993" s="8" t="s">
        <v>62</v>
      </c>
      <c r="F993" s="8" t="s">
        <v>61</v>
      </c>
      <c r="G993" s="8" t="s">
        <v>125</v>
      </c>
      <c r="H993" s="8" t="s">
        <v>59</v>
      </c>
      <c r="I993" s="8" t="s">
        <v>58</v>
      </c>
      <c r="J993" s="8" t="s">
        <v>384</v>
      </c>
      <c r="K993" s="8" t="s">
        <v>56</v>
      </c>
      <c r="L993" s="8" t="s">
        <v>64</v>
      </c>
      <c r="M993" s="18">
        <v>45901</v>
      </c>
      <c r="N993" s="18">
        <v>45861</v>
      </c>
      <c r="O993" s="8" t="s">
        <v>454</v>
      </c>
      <c r="P993" s="8" t="s">
        <v>17</v>
      </c>
      <c r="Q993" s="8" t="s">
        <v>385</v>
      </c>
      <c r="R993" s="8" t="str">
        <f t="shared" si="15"/>
        <v>253100A</v>
      </c>
      <c r="S993" s="8" t="str">
        <f>IFERROR(VLOOKUP(R993,'UNSG Projects'!$C$8:$D$305,2,FALSE),0)</f>
        <v>Mains - Blanket - Pres</v>
      </c>
      <c r="T993" s="8" t="s">
        <v>384</v>
      </c>
      <c r="U993" s="11">
        <v>1135.24</v>
      </c>
    </row>
    <row r="994" spans="1:21" ht="20.399999999999999" x14ac:dyDescent="0.3">
      <c r="A994" s="19">
        <v>202509</v>
      </c>
      <c r="B994" s="8" t="s">
        <v>7</v>
      </c>
      <c r="C994" s="8" t="s">
        <v>63</v>
      </c>
      <c r="D994" s="8" t="s">
        <v>62</v>
      </c>
      <c r="E994" s="8" t="s">
        <v>62</v>
      </c>
      <c r="F994" s="8" t="s">
        <v>61</v>
      </c>
      <c r="G994" s="8" t="s">
        <v>125</v>
      </c>
      <c r="H994" s="8" t="s">
        <v>59</v>
      </c>
      <c r="I994" s="8" t="s">
        <v>58</v>
      </c>
      <c r="J994" s="8" t="s">
        <v>364</v>
      </c>
      <c r="K994" s="8" t="s">
        <v>56</v>
      </c>
      <c r="L994" s="8" t="s">
        <v>64</v>
      </c>
      <c r="M994" s="18">
        <v>45901</v>
      </c>
      <c r="N994" s="18">
        <v>45924</v>
      </c>
      <c r="O994" s="8" t="s">
        <v>454</v>
      </c>
      <c r="P994" s="8" t="s">
        <v>17</v>
      </c>
      <c r="Q994" s="8" t="s">
        <v>365</v>
      </c>
      <c r="R994" s="8" t="str">
        <f t="shared" si="15"/>
        <v>253100A</v>
      </c>
      <c r="S994" s="8" t="str">
        <f>IFERROR(VLOOKUP(R994,'UNSG Projects'!$C$8:$D$305,2,FALSE),0)</f>
        <v>Mains - Blanket - Pres</v>
      </c>
      <c r="T994" s="8" t="s">
        <v>364</v>
      </c>
      <c r="U994" s="11">
        <v>98167.86</v>
      </c>
    </row>
    <row r="995" spans="1:21" ht="20.399999999999999" x14ac:dyDescent="0.3">
      <c r="A995" s="19">
        <v>202509</v>
      </c>
      <c r="B995" s="8" t="s">
        <v>7</v>
      </c>
      <c r="C995" s="8" t="s">
        <v>63</v>
      </c>
      <c r="D995" s="8" t="s">
        <v>62</v>
      </c>
      <c r="E995" s="8" t="s">
        <v>62</v>
      </c>
      <c r="F995" s="8" t="s">
        <v>61</v>
      </c>
      <c r="G995" s="8" t="s">
        <v>125</v>
      </c>
      <c r="H995" s="8" t="s">
        <v>59</v>
      </c>
      <c r="I995" s="8" t="s">
        <v>58</v>
      </c>
      <c r="J995" s="8" t="s">
        <v>390</v>
      </c>
      <c r="K995" s="8" t="s">
        <v>56</v>
      </c>
      <c r="L995" s="8" t="s">
        <v>64</v>
      </c>
      <c r="M995" s="18">
        <v>45901</v>
      </c>
      <c r="N995" s="18">
        <v>45838</v>
      </c>
      <c r="O995" s="8" t="s">
        <v>454</v>
      </c>
      <c r="P995" s="8" t="s">
        <v>17</v>
      </c>
      <c r="Q995" s="8" t="s">
        <v>391</v>
      </c>
      <c r="R995" s="8" t="str">
        <f t="shared" si="15"/>
        <v>251100A</v>
      </c>
      <c r="S995" s="8" t="str">
        <f>IFERROR(VLOOKUP(R995,'UNSG Projects'!$C$8:$D$305,2,FALSE),0)</f>
        <v>Mains - Blanket - Flag</v>
      </c>
      <c r="T995" s="8" t="s">
        <v>390</v>
      </c>
      <c r="U995" s="11">
        <v>-1497.32</v>
      </c>
    </row>
    <row r="996" spans="1:21" ht="20.399999999999999" x14ac:dyDescent="0.3">
      <c r="A996" s="19">
        <v>202509</v>
      </c>
      <c r="B996" s="8" t="s">
        <v>7</v>
      </c>
      <c r="C996" s="8" t="s">
        <v>63</v>
      </c>
      <c r="D996" s="8" t="s">
        <v>62</v>
      </c>
      <c r="E996" s="8" t="s">
        <v>62</v>
      </c>
      <c r="F996" s="8" t="s">
        <v>61</v>
      </c>
      <c r="G996" s="8" t="s">
        <v>125</v>
      </c>
      <c r="H996" s="8" t="s">
        <v>59</v>
      </c>
      <c r="I996" s="8" t="s">
        <v>58</v>
      </c>
      <c r="J996" s="8" t="s">
        <v>57</v>
      </c>
      <c r="K996" s="8" t="s">
        <v>56</v>
      </c>
      <c r="L996" s="8" t="s">
        <v>55</v>
      </c>
      <c r="M996" s="18">
        <v>45658</v>
      </c>
      <c r="N996" s="18">
        <v>45679</v>
      </c>
      <c r="O996" s="8" t="s">
        <v>454</v>
      </c>
      <c r="P996" s="8" t="s">
        <v>17</v>
      </c>
      <c r="Q996" s="8" t="s">
        <v>581</v>
      </c>
      <c r="R996" s="8" t="str">
        <f t="shared" si="15"/>
        <v>253401A</v>
      </c>
      <c r="S996" s="8" t="str">
        <f>IFERROR(VLOOKUP(R996,'UNSG Projects'!$C$8:$D$305,2,FALSE),0)</f>
        <v>Mains - Chino Valley</v>
      </c>
      <c r="T996" s="8" t="s">
        <v>580</v>
      </c>
      <c r="U996" s="11">
        <v>-171292.21</v>
      </c>
    </row>
    <row r="997" spans="1:21" ht="20.399999999999999" x14ac:dyDescent="0.3">
      <c r="A997" s="19">
        <v>202509</v>
      </c>
      <c r="B997" s="8" t="s">
        <v>7</v>
      </c>
      <c r="C997" s="8" t="s">
        <v>63</v>
      </c>
      <c r="D997" s="8" t="s">
        <v>62</v>
      </c>
      <c r="E997" s="8" t="s">
        <v>62</v>
      </c>
      <c r="F997" s="8" t="s">
        <v>61</v>
      </c>
      <c r="G997" s="8" t="s">
        <v>125</v>
      </c>
      <c r="H997" s="8" t="s">
        <v>59</v>
      </c>
      <c r="I997" s="8" t="s">
        <v>58</v>
      </c>
      <c r="J997" s="8" t="s">
        <v>57</v>
      </c>
      <c r="K997" s="8" t="s">
        <v>56</v>
      </c>
      <c r="L997" s="8" t="s">
        <v>55</v>
      </c>
      <c r="M997" s="18">
        <v>45689</v>
      </c>
      <c r="N997" s="18">
        <v>45679</v>
      </c>
      <c r="O997" s="8" t="s">
        <v>454</v>
      </c>
      <c r="P997" s="8" t="s">
        <v>17</v>
      </c>
      <c r="Q997" s="8" t="s">
        <v>581</v>
      </c>
      <c r="R997" s="8" t="str">
        <f t="shared" si="15"/>
        <v>253401A</v>
      </c>
      <c r="S997" s="8" t="str">
        <f>IFERROR(VLOOKUP(R997,'UNSG Projects'!$C$8:$D$305,2,FALSE),0)</f>
        <v>Mains - Chino Valley</v>
      </c>
      <c r="T997" s="8" t="s">
        <v>580</v>
      </c>
      <c r="U997" s="11">
        <v>-47412.85</v>
      </c>
    </row>
    <row r="998" spans="1:21" ht="20.399999999999999" x14ac:dyDescent="0.3">
      <c r="A998" s="19">
        <v>202509</v>
      </c>
      <c r="B998" s="8" t="s">
        <v>7</v>
      </c>
      <c r="C998" s="8" t="s">
        <v>63</v>
      </c>
      <c r="D998" s="8" t="s">
        <v>62</v>
      </c>
      <c r="E998" s="8" t="s">
        <v>62</v>
      </c>
      <c r="F998" s="8" t="s">
        <v>61</v>
      </c>
      <c r="G998" s="8" t="s">
        <v>125</v>
      </c>
      <c r="H998" s="8" t="s">
        <v>59</v>
      </c>
      <c r="I998" s="8" t="s">
        <v>58</v>
      </c>
      <c r="J998" s="8" t="s">
        <v>57</v>
      </c>
      <c r="K998" s="8" t="s">
        <v>56</v>
      </c>
      <c r="L998" s="8" t="s">
        <v>55</v>
      </c>
      <c r="M998" s="18">
        <v>45717</v>
      </c>
      <c r="N998" s="18">
        <v>45679</v>
      </c>
      <c r="O998" s="8" t="s">
        <v>454</v>
      </c>
      <c r="P998" s="8" t="s">
        <v>17</v>
      </c>
      <c r="Q998" s="8" t="s">
        <v>581</v>
      </c>
      <c r="R998" s="8" t="str">
        <f t="shared" si="15"/>
        <v>253401A</v>
      </c>
      <c r="S998" s="8" t="str">
        <f>IFERROR(VLOOKUP(R998,'UNSG Projects'!$C$8:$D$305,2,FALSE),0)</f>
        <v>Mains - Chino Valley</v>
      </c>
      <c r="T998" s="8" t="s">
        <v>580</v>
      </c>
      <c r="U998" s="11">
        <v>-8392.9500000000007</v>
      </c>
    </row>
    <row r="999" spans="1:21" ht="20.399999999999999" x14ac:dyDescent="0.3">
      <c r="A999" s="19">
        <v>202509</v>
      </c>
      <c r="B999" s="8" t="s">
        <v>7</v>
      </c>
      <c r="C999" s="8" t="s">
        <v>63</v>
      </c>
      <c r="D999" s="8" t="s">
        <v>62</v>
      </c>
      <c r="E999" s="8" t="s">
        <v>62</v>
      </c>
      <c r="F999" s="8" t="s">
        <v>61</v>
      </c>
      <c r="G999" s="8" t="s">
        <v>125</v>
      </c>
      <c r="H999" s="8" t="s">
        <v>59</v>
      </c>
      <c r="I999" s="8" t="s">
        <v>58</v>
      </c>
      <c r="J999" s="8" t="s">
        <v>57</v>
      </c>
      <c r="K999" s="8" t="s">
        <v>56</v>
      </c>
      <c r="L999" s="8" t="s">
        <v>55</v>
      </c>
      <c r="M999" s="18">
        <v>45717</v>
      </c>
      <c r="N999" s="18">
        <v>45741</v>
      </c>
      <c r="O999" s="8" t="s">
        <v>454</v>
      </c>
      <c r="P999" s="8" t="s">
        <v>17</v>
      </c>
      <c r="Q999" s="8" t="s">
        <v>395</v>
      </c>
      <c r="R999" s="8" t="str">
        <f t="shared" si="15"/>
        <v>252100A</v>
      </c>
      <c r="S999" s="8" t="str">
        <f>IFERROR(VLOOKUP(R999,'UNSG Projects'!$C$8:$D$305,2,FALSE),0)</f>
        <v>Mains - Blanket - King</v>
      </c>
      <c r="T999" s="8" t="s">
        <v>394</v>
      </c>
      <c r="U999" s="11">
        <v>-139156.71</v>
      </c>
    </row>
    <row r="1000" spans="1:21" ht="20.399999999999999" x14ac:dyDescent="0.3">
      <c r="A1000" s="19">
        <v>202509</v>
      </c>
      <c r="B1000" s="8" t="s">
        <v>7</v>
      </c>
      <c r="C1000" s="8" t="s">
        <v>63</v>
      </c>
      <c r="D1000" s="8" t="s">
        <v>62</v>
      </c>
      <c r="E1000" s="8" t="s">
        <v>62</v>
      </c>
      <c r="F1000" s="8" t="s">
        <v>61</v>
      </c>
      <c r="G1000" s="8" t="s">
        <v>125</v>
      </c>
      <c r="H1000" s="8" t="s">
        <v>59</v>
      </c>
      <c r="I1000" s="8" t="s">
        <v>58</v>
      </c>
      <c r="J1000" s="8" t="s">
        <v>57</v>
      </c>
      <c r="K1000" s="8" t="s">
        <v>56</v>
      </c>
      <c r="L1000" s="8" t="s">
        <v>55</v>
      </c>
      <c r="M1000" s="18">
        <v>45778</v>
      </c>
      <c r="N1000" s="18">
        <v>45783</v>
      </c>
      <c r="O1000" s="8" t="s">
        <v>454</v>
      </c>
      <c r="P1000" s="8" t="s">
        <v>17</v>
      </c>
      <c r="Q1000" s="8" t="s">
        <v>579</v>
      </c>
      <c r="R1000" s="8" t="str">
        <f t="shared" si="15"/>
        <v>256100A</v>
      </c>
      <c r="S1000" s="8" t="str">
        <f>IFERROR(VLOOKUP(R1000,'UNSG Projects'!$C$8:$D$305,2,FALSE),0)</f>
        <v>Mains - Blanket - Nog</v>
      </c>
      <c r="T1000" s="8" t="s">
        <v>578</v>
      </c>
      <c r="U1000" s="11">
        <v>-65818.509999999995</v>
      </c>
    </row>
    <row r="1001" spans="1:21" ht="20.399999999999999" x14ac:dyDescent="0.3">
      <c r="A1001" s="19">
        <v>202509</v>
      </c>
      <c r="B1001" s="8" t="s">
        <v>7</v>
      </c>
      <c r="C1001" s="8" t="s">
        <v>63</v>
      </c>
      <c r="D1001" s="8" t="s">
        <v>62</v>
      </c>
      <c r="E1001" s="8" t="s">
        <v>62</v>
      </c>
      <c r="F1001" s="8" t="s">
        <v>61</v>
      </c>
      <c r="G1001" s="8" t="s">
        <v>125</v>
      </c>
      <c r="H1001" s="8" t="s">
        <v>59</v>
      </c>
      <c r="I1001" s="8" t="s">
        <v>58</v>
      </c>
      <c r="J1001" s="8" t="s">
        <v>57</v>
      </c>
      <c r="K1001" s="8" t="s">
        <v>56</v>
      </c>
      <c r="L1001" s="8" t="s">
        <v>55</v>
      </c>
      <c r="M1001" s="18">
        <v>45778</v>
      </c>
      <c r="N1001" s="18">
        <v>45790</v>
      </c>
      <c r="O1001" s="8" t="s">
        <v>454</v>
      </c>
      <c r="P1001" s="8" t="s">
        <v>17</v>
      </c>
      <c r="Q1001" s="8" t="s">
        <v>375</v>
      </c>
      <c r="R1001" s="8" t="str">
        <f t="shared" si="15"/>
        <v>253500B</v>
      </c>
      <c r="S1001" s="8" t="str">
        <f>IFERROR(VLOOKUP(R1001,'UNSG Projects'!$C$8:$D$305,2,FALSE),0)</f>
        <v>PI Mains - Prescott</v>
      </c>
      <c r="T1001" s="8" t="s">
        <v>374</v>
      </c>
      <c r="U1001" s="11">
        <v>-153829.39000000001</v>
      </c>
    </row>
    <row r="1002" spans="1:21" ht="20.399999999999999" x14ac:dyDescent="0.3">
      <c r="A1002" s="19">
        <v>202509</v>
      </c>
      <c r="B1002" s="8" t="s">
        <v>7</v>
      </c>
      <c r="C1002" s="8" t="s">
        <v>63</v>
      </c>
      <c r="D1002" s="8" t="s">
        <v>62</v>
      </c>
      <c r="E1002" s="8" t="s">
        <v>62</v>
      </c>
      <c r="F1002" s="8" t="s">
        <v>61</v>
      </c>
      <c r="G1002" s="8" t="s">
        <v>125</v>
      </c>
      <c r="H1002" s="8" t="s">
        <v>59</v>
      </c>
      <c r="I1002" s="8" t="s">
        <v>58</v>
      </c>
      <c r="J1002" s="8" t="s">
        <v>57</v>
      </c>
      <c r="K1002" s="8" t="s">
        <v>56</v>
      </c>
      <c r="L1002" s="8" t="s">
        <v>55</v>
      </c>
      <c r="M1002" s="18">
        <v>45809</v>
      </c>
      <c r="N1002" s="18">
        <v>45809</v>
      </c>
      <c r="O1002" s="8" t="s">
        <v>454</v>
      </c>
      <c r="P1002" s="8" t="s">
        <v>17</v>
      </c>
      <c r="Q1002" s="8" t="s">
        <v>479</v>
      </c>
      <c r="R1002" s="8" t="str">
        <f t="shared" si="15"/>
        <v>252387A</v>
      </c>
      <c r="S1002" s="8" t="str">
        <f>IFERROR(VLOOKUP(R1002,'UNSG Projects'!$C$8:$D$305,2,FALSE),0)</f>
        <v>Other Distr Eq CP-Bl - King</v>
      </c>
      <c r="T1002" s="8" t="s">
        <v>478</v>
      </c>
      <c r="U1002" s="11">
        <v>-613.1</v>
      </c>
    </row>
    <row r="1003" spans="1:21" ht="20.399999999999999" x14ac:dyDescent="0.3">
      <c r="A1003" s="19">
        <v>202509</v>
      </c>
      <c r="B1003" s="8" t="s">
        <v>7</v>
      </c>
      <c r="C1003" s="8" t="s">
        <v>63</v>
      </c>
      <c r="D1003" s="8" t="s">
        <v>62</v>
      </c>
      <c r="E1003" s="8" t="s">
        <v>62</v>
      </c>
      <c r="F1003" s="8" t="s">
        <v>61</v>
      </c>
      <c r="G1003" s="8" t="s">
        <v>125</v>
      </c>
      <c r="H1003" s="8" t="s">
        <v>59</v>
      </c>
      <c r="I1003" s="8" t="s">
        <v>58</v>
      </c>
      <c r="J1003" s="8" t="s">
        <v>57</v>
      </c>
      <c r="K1003" s="8" t="s">
        <v>56</v>
      </c>
      <c r="L1003" s="8" t="s">
        <v>55</v>
      </c>
      <c r="M1003" s="18">
        <v>45809</v>
      </c>
      <c r="N1003" s="18">
        <v>45809</v>
      </c>
      <c r="O1003" s="8" t="s">
        <v>454</v>
      </c>
      <c r="P1003" s="8" t="s">
        <v>17</v>
      </c>
      <c r="Q1003" s="8" t="s">
        <v>453</v>
      </c>
      <c r="R1003" s="8" t="str">
        <f t="shared" si="15"/>
        <v>257387A</v>
      </c>
      <c r="S1003" s="8" t="str">
        <f>IFERROR(VLOOKUP(R1003,'UNSG Projects'!$C$8:$D$305,2,FALSE),0)</f>
        <v>Other Distr Equip CP-Bl - SL</v>
      </c>
      <c r="T1003" s="8" t="s">
        <v>452</v>
      </c>
      <c r="U1003" s="11">
        <v>-2451.12</v>
      </c>
    </row>
    <row r="1004" spans="1:21" ht="20.399999999999999" x14ac:dyDescent="0.3">
      <c r="A1004" s="19">
        <v>202509</v>
      </c>
      <c r="B1004" s="8" t="s">
        <v>7</v>
      </c>
      <c r="C1004" s="8" t="s">
        <v>63</v>
      </c>
      <c r="D1004" s="8" t="s">
        <v>62</v>
      </c>
      <c r="E1004" s="8" t="s">
        <v>62</v>
      </c>
      <c r="F1004" s="8" t="s">
        <v>61</v>
      </c>
      <c r="G1004" s="8" t="s">
        <v>125</v>
      </c>
      <c r="H1004" s="8" t="s">
        <v>59</v>
      </c>
      <c r="I1004" s="8" t="s">
        <v>58</v>
      </c>
      <c r="J1004" s="8" t="s">
        <v>57</v>
      </c>
      <c r="K1004" s="8" t="s">
        <v>56</v>
      </c>
      <c r="L1004" s="8" t="s">
        <v>55</v>
      </c>
      <c r="M1004" s="18">
        <v>45809</v>
      </c>
      <c r="N1004" s="18">
        <v>45812</v>
      </c>
      <c r="O1004" s="8" t="s">
        <v>454</v>
      </c>
      <c r="P1004" s="8" t="s">
        <v>17</v>
      </c>
      <c r="Q1004" s="8" t="s">
        <v>577</v>
      </c>
      <c r="R1004" s="8" t="str">
        <f t="shared" si="15"/>
        <v>252406S</v>
      </c>
      <c r="S1004" s="8" t="str">
        <f>IFERROR(VLOOKUP(R1004,'UNSG Projects'!$C$8:$D$305,2,FALSE),0)</f>
        <v>Mains PVC Replacement KNG</v>
      </c>
      <c r="T1004" s="8" t="s">
        <v>576</v>
      </c>
      <c r="U1004" s="11">
        <v>-213364.35</v>
      </c>
    </row>
    <row r="1005" spans="1:21" ht="20.399999999999999" x14ac:dyDescent="0.3">
      <c r="A1005" s="19">
        <v>202509</v>
      </c>
      <c r="B1005" s="8" t="s">
        <v>7</v>
      </c>
      <c r="C1005" s="8" t="s">
        <v>63</v>
      </c>
      <c r="D1005" s="8" t="s">
        <v>62</v>
      </c>
      <c r="E1005" s="8" t="s">
        <v>62</v>
      </c>
      <c r="F1005" s="8" t="s">
        <v>61</v>
      </c>
      <c r="G1005" s="8" t="s">
        <v>125</v>
      </c>
      <c r="H1005" s="8" t="s">
        <v>59</v>
      </c>
      <c r="I1005" s="8" t="s">
        <v>58</v>
      </c>
      <c r="J1005" s="8" t="s">
        <v>57</v>
      </c>
      <c r="K1005" s="8" t="s">
        <v>56</v>
      </c>
      <c r="L1005" s="8" t="s">
        <v>55</v>
      </c>
      <c r="M1005" s="18">
        <v>45809</v>
      </c>
      <c r="N1005" s="18">
        <v>45821</v>
      </c>
      <c r="O1005" s="8" t="s">
        <v>454</v>
      </c>
      <c r="P1005" s="8" t="s">
        <v>17</v>
      </c>
      <c r="Q1005" s="8" t="s">
        <v>575</v>
      </c>
      <c r="R1005" s="8" t="str">
        <f t="shared" si="15"/>
        <v>257100A</v>
      </c>
      <c r="S1005" s="8" t="str">
        <f>IFERROR(VLOOKUP(R1005,'UNSG Projects'!$C$8:$D$305,2,FALSE),0)</f>
        <v>Mains - Blanket - SL</v>
      </c>
      <c r="T1005" s="8" t="s">
        <v>574</v>
      </c>
      <c r="U1005" s="11">
        <v>-571.54999999999995</v>
      </c>
    </row>
    <row r="1006" spans="1:21" ht="20.399999999999999" x14ac:dyDescent="0.3">
      <c r="A1006" s="19">
        <v>202509</v>
      </c>
      <c r="B1006" s="8" t="s">
        <v>7</v>
      </c>
      <c r="C1006" s="8" t="s">
        <v>63</v>
      </c>
      <c r="D1006" s="8" t="s">
        <v>62</v>
      </c>
      <c r="E1006" s="8" t="s">
        <v>62</v>
      </c>
      <c r="F1006" s="8" t="s">
        <v>61</v>
      </c>
      <c r="G1006" s="8" t="s">
        <v>125</v>
      </c>
      <c r="H1006" s="8" t="s">
        <v>59</v>
      </c>
      <c r="I1006" s="8" t="s">
        <v>58</v>
      </c>
      <c r="J1006" s="8" t="s">
        <v>57</v>
      </c>
      <c r="K1006" s="8" t="s">
        <v>56</v>
      </c>
      <c r="L1006" s="8" t="s">
        <v>55</v>
      </c>
      <c r="M1006" s="18">
        <v>45809</v>
      </c>
      <c r="N1006" s="18">
        <v>45825</v>
      </c>
      <c r="O1006" s="8" t="s">
        <v>454</v>
      </c>
      <c r="P1006" s="8" t="s">
        <v>17</v>
      </c>
      <c r="Q1006" s="8" t="s">
        <v>399</v>
      </c>
      <c r="R1006" s="8" t="str">
        <f t="shared" si="15"/>
        <v>251100A</v>
      </c>
      <c r="S1006" s="8" t="str">
        <f>IFERROR(VLOOKUP(R1006,'UNSG Projects'!$C$8:$D$305,2,FALSE),0)</f>
        <v>Mains - Blanket - Flag</v>
      </c>
      <c r="T1006" s="8" t="s">
        <v>398</v>
      </c>
      <c r="U1006" s="11">
        <v>-17939.34</v>
      </c>
    </row>
    <row r="1007" spans="1:21" ht="20.399999999999999" x14ac:dyDescent="0.3">
      <c r="A1007" s="19">
        <v>202509</v>
      </c>
      <c r="B1007" s="8" t="s">
        <v>7</v>
      </c>
      <c r="C1007" s="8" t="s">
        <v>63</v>
      </c>
      <c r="D1007" s="8" t="s">
        <v>62</v>
      </c>
      <c r="E1007" s="8" t="s">
        <v>62</v>
      </c>
      <c r="F1007" s="8" t="s">
        <v>61</v>
      </c>
      <c r="G1007" s="8" t="s">
        <v>125</v>
      </c>
      <c r="H1007" s="8" t="s">
        <v>59</v>
      </c>
      <c r="I1007" s="8" t="s">
        <v>58</v>
      </c>
      <c r="J1007" s="8" t="s">
        <v>57</v>
      </c>
      <c r="K1007" s="8" t="s">
        <v>56</v>
      </c>
      <c r="L1007" s="8" t="s">
        <v>55</v>
      </c>
      <c r="M1007" s="18">
        <v>45809</v>
      </c>
      <c r="N1007" s="18">
        <v>45834</v>
      </c>
      <c r="O1007" s="8" t="s">
        <v>454</v>
      </c>
      <c r="P1007" s="8" t="s">
        <v>17</v>
      </c>
      <c r="Q1007" s="8" t="s">
        <v>573</v>
      </c>
      <c r="R1007" s="8" t="str">
        <f t="shared" si="15"/>
        <v>252100A</v>
      </c>
      <c r="S1007" s="8" t="str">
        <f>IFERROR(VLOOKUP(R1007,'UNSG Projects'!$C$8:$D$305,2,FALSE),0)</f>
        <v>Mains - Blanket - King</v>
      </c>
      <c r="T1007" s="8" t="s">
        <v>572</v>
      </c>
      <c r="U1007" s="11">
        <v>-2208.85</v>
      </c>
    </row>
    <row r="1008" spans="1:21" ht="20.399999999999999" x14ac:dyDescent="0.3">
      <c r="A1008" s="19">
        <v>202509</v>
      </c>
      <c r="B1008" s="8" t="s">
        <v>7</v>
      </c>
      <c r="C1008" s="8" t="s">
        <v>63</v>
      </c>
      <c r="D1008" s="8" t="s">
        <v>62</v>
      </c>
      <c r="E1008" s="8" t="s">
        <v>62</v>
      </c>
      <c r="F1008" s="8" t="s">
        <v>61</v>
      </c>
      <c r="G1008" s="8" t="s">
        <v>125</v>
      </c>
      <c r="H1008" s="8" t="s">
        <v>59</v>
      </c>
      <c r="I1008" s="8" t="s">
        <v>58</v>
      </c>
      <c r="J1008" s="8" t="s">
        <v>57</v>
      </c>
      <c r="K1008" s="8" t="s">
        <v>56</v>
      </c>
      <c r="L1008" s="8" t="s">
        <v>55</v>
      </c>
      <c r="M1008" s="18">
        <v>45839</v>
      </c>
      <c r="N1008" s="18">
        <v>45832</v>
      </c>
      <c r="O1008" s="8" t="s">
        <v>454</v>
      </c>
      <c r="P1008" s="8" t="s">
        <v>17</v>
      </c>
      <c r="Q1008" s="8" t="s">
        <v>571</v>
      </c>
      <c r="R1008" s="8" t="str">
        <f t="shared" si="15"/>
        <v>252100A</v>
      </c>
      <c r="S1008" s="8" t="str">
        <f>IFERROR(VLOOKUP(R1008,'UNSG Projects'!$C$8:$D$305,2,FALSE),0)</f>
        <v>Mains - Blanket - King</v>
      </c>
      <c r="T1008" s="8" t="s">
        <v>570</v>
      </c>
      <c r="U1008" s="11">
        <v>-9626.86</v>
      </c>
    </row>
    <row r="1009" spans="1:21" ht="20.399999999999999" x14ac:dyDescent="0.3">
      <c r="A1009" s="19">
        <v>202509</v>
      </c>
      <c r="B1009" s="8" t="s">
        <v>7</v>
      </c>
      <c r="C1009" s="8" t="s">
        <v>63</v>
      </c>
      <c r="D1009" s="8" t="s">
        <v>62</v>
      </c>
      <c r="E1009" s="8" t="s">
        <v>62</v>
      </c>
      <c r="F1009" s="8" t="s">
        <v>61</v>
      </c>
      <c r="G1009" s="8" t="s">
        <v>125</v>
      </c>
      <c r="H1009" s="8" t="s">
        <v>59</v>
      </c>
      <c r="I1009" s="8" t="s">
        <v>58</v>
      </c>
      <c r="J1009" s="8" t="s">
        <v>57</v>
      </c>
      <c r="K1009" s="8" t="s">
        <v>56</v>
      </c>
      <c r="L1009" s="8" t="s">
        <v>55</v>
      </c>
      <c r="M1009" s="18">
        <v>45839</v>
      </c>
      <c r="N1009" s="18">
        <v>45846</v>
      </c>
      <c r="O1009" s="8" t="s">
        <v>454</v>
      </c>
      <c r="P1009" s="8" t="s">
        <v>17</v>
      </c>
      <c r="Q1009" s="8" t="s">
        <v>397</v>
      </c>
      <c r="R1009" s="8" t="str">
        <f t="shared" si="15"/>
        <v>251100A</v>
      </c>
      <c r="S1009" s="8" t="str">
        <f>IFERROR(VLOOKUP(R1009,'UNSG Projects'!$C$8:$D$305,2,FALSE),0)</f>
        <v>Mains - Blanket - Flag</v>
      </c>
      <c r="T1009" s="8" t="s">
        <v>396</v>
      </c>
      <c r="U1009" s="11">
        <v>-37530.21</v>
      </c>
    </row>
    <row r="1010" spans="1:21" ht="20.399999999999999" x14ac:dyDescent="0.3">
      <c r="A1010" s="19">
        <v>202509</v>
      </c>
      <c r="B1010" s="8" t="s">
        <v>7</v>
      </c>
      <c r="C1010" s="8" t="s">
        <v>63</v>
      </c>
      <c r="D1010" s="8" t="s">
        <v>62</v>
      </c>
      <c r="E1010" s="8" t="s">
        <v>62</v>
      </c>
      <c r="F1010" s="8" t="s">
        <v>61</v>
      </c>
      <c r="G1010" s="8" t="s">
        <v>125</v>
      </c>
      <c r="H1010" s="8" t="s">
        <v>59</v>
      </c>
      <c r="I1010" s="8" t="s">
        <v>58</v>
      </c>
      <c r="J1010" s="8" t="s">
        <v>57</v>
      </c>
      <c r="K1010" s="8" t="s">
        <v>56</v>
      </c>
      <c r="L1010" s="8" t="s">
        <v>55</v>
      </c>
      <c r="M1010" s="18">
        <v>45870</v>
      </c>
      <c r="N1010" s="18">
        <v>45741</v>
      </c>
      <c r="O1010" s="8" t="s">
        <v>454</v>
      </c>
      <c r="P1010" s="8" t="s">
        <v>17</v>
      </c>
      <c r="Q1010" s="8" t="s">
        <v>395</v>
      </c>
      <c r="R1010" s="8" t="str">
        <f t="shared" si="15"/>
        <v>252100A</v>
      </c>
      <c r="S1010" s="8" t="str">
        <f>IFERROR(VLOOKUP(R1010,'UNSG Projects'!$C$8:$D$305,2,FALSE),0)</f>
        <v>Mains - Blanket - King</v>
      </c>
      <c r="T1010" s="8" t="s">
        <v>394</v>
      </c>
      <c r="U1010" s="11">
        <v>7315.15</v>
      </c>
    </row>
    <row r="1011" spans="1:21" ht="20.399999999999999" x14ac:dyDescent="0.3">
      <c r="A1011" s="19">
        <v>202509</v>
      </c>
      <c r="B1011" s="8" t="s">
        <v>7</v>
      </c>
      <c r="C1011" s="8" t="s">
        <v>63</v>
      </c>
      <c r="D1011" s="8" t="s">
        <v>62</v>
      </c>
      <c r="E1011" s="8" t="s">
        <v>62</v>
      </c>
      <c r="F1011" s="8" t="s">
        <v>61</v>
      </c>
      <c r="G1011" s="8" t="s">
        <v>125</v>
      </c>
      <c r="H1011" s="8" t="s">
        <v>59</v>
      </c>
      <c r="I1011" s="8" t="s">
        <v>58</v>
      </c>
      <c r="J1011" s="8" t="s">
        <v>57</v>
      </c>
      <c r="K1011" s="8" t="s">
        <v>56</v>
      </c>
      <c r="L1011" s="8" t="s">
        <v>55</v>
      </c>
      <c r="M1011" s="18">
        <v>45870</v>
      </c>
      <c r="N1011" s="18">
        <v>45790</v>
      </c>
      <c r="O1011" s="8" t="s">
        <v>454</v>
      </c>
      <c r="P1011" s="8" t="s">
        <v>17</v>
      </c>
      <c r="Q1011" s="8" t="s">
        <v>375</v>
      </c>
      <c r="R1011" s="8" t="str">
        <f t="shared" si="15"/>
        <v>253500B</v>
      </c>
      <c r="S1011" s="8" t="str">
        <f>IFERROR(VLOOKUP(R1011,'UNSG Projects'!$C$8:$D$305,2,FALSE),0)</f>
        <v>PI Mains - Prescott</v>
      </c>
      <c r="T1011" s="8" t="s">
        <v>374</v>
      </c>
      <c r="U1011" s="11">
        <v>-1337.49</v>
      </c>
    </row>
    <row r="1012" spans="1:21" ht="20.399999999999999" x14ac:dyDescent="0.3">
      <c r="A1012" s="19">
        <v>202510</v>
      </c>
      <c r="B1012" s="8" t="s">
        <v>7</v>
      </c>
      <c r="C1012" s="8" t="s">
        <v>63</v>
      </c>
      <c r="D1012" s="8" t="s">
        <v>62</v>
      </c>
      <c r="E1012" s="8" t="s">
        <v>62</v>
      </c>
      <c r="F1012" s="8" t="s">
        <v>61</v>
      </c>
      <c r="G1012" s="8" t="s">
        <v>125</v>
      </c>
      <c r="H1012" s="8" t="s">
        <v>59</v>
      </c>
      <c r="I1012" s="8" t="s">
        <v>58</v>
      </c>
      <c r="J1012" s="8" t="s">
        <v>509</v>
      </c>
      <c r="K1012" s="8" t="s">
        <v>56</v>
      </c>
      <c r="L1012" s="8" t="s">
        <v>64</v>
      </c>
      <c r="M1012" s="18">
        <v>45931</v>
      </c>
      <c r="N1012" s="18">
        <v>45944</v>
      </c>
      <c r="O1012" s="8" t="s">
        <v>454</v>
      </c>
      <c r="P1012" s="8" t="s">
        <v>17</v>
      </c>
      <c r="Q1012" s="8" t="s">
        <v>510</v>
      </c>
      <c r="R1012" s="8" t="str">
        <f t="shared" si="15"/>
        <v>252100A</v>
      </c>
      <c r="S1012" s="8" t="str">
        <f>IFERROR(VLOOKUP(R1012,'UNSG Projects'!$C$8:$D$305,2,FALSE),0)</f>
        <v>Mains - Blanket - King</v>
      </c>
      <c r="T1012" s="8" t="s">
        <v>509</v>
      </c>
      <c r="U1012" s="11">
        <v>730.67</v>
      </c>
    </row>
    <row r="1013" spans="1:21" ht="20.399999999999999" x14ac:dyDescent="0.3">
      <c r="A1013" s="19">
        <v>202510</v>
      </c>
      <c r="B1013" s="8" t="s">
        <v>7</v>
      </c>
      <c r="C1013" s="8" t="s">
        <v>63</v>
      </c>
      <c r="D1013" s="8" t="s">
        <v>62</v>
      </c>
      <c r="E1013" s="8" t="s">
        <v>62</v>
      </c>
      <c r="F1013" s="8" t="s">
        <v>61</v>
      </c>
      <c r="G1013" s="8" t="s">
        <v>125</v>
      </c>
      <c r="H1013" s="8" t="s">
        <v>59</v>
      </c>
      <c r="I1013" s="8" t="s">
        <v>58</v>
      </c>
      <c r="J1013" s="8" t="s">
        <v>511</v>
      </c>
      <c r="K1013" s="8" t="s">
        <v>56</v>
      </c>
      <c r="L1013" s="8" t="s">
        <v>64</v>
      </c>
      <c r="M1013" s="18">
        <v>45931</v>
      </c>
      <c r="N1013" s="18">
        <v>45919</v>
      </c>
      <c r="O1013" s="8" t="s">
        <v>454</v>
      </c>
      <c r="P1013" s="8" t="s">
        <v>17</v>
      </c>
      <c r="Q1013" s="8" t="s">
        <v>512</v>
      </c>
      <c r="R1013" s="8" t="str">
        <f t="shared" si="15"/>
        <v>252100A</v>
      </c>
      <c r="S1013" s="8" t="str">
        <f>IFERROR(VLOOKUP(R1013,'UNSG Projects'!$C$8:$D$305,2,FALSE),0)</f>
        <v>Mains - Blanket - King</v>
      </c>
      <c r="T1013" s="8" t="s">
        <v>511</v>
      </c>
      <c r="U1013" s="11">
        <v>384.55</v>
      </c>
    </row>
    <row r="1014" spans="1:21" ht="20.399999999999999" x14ac:dyDescent="0.3">
      <c r="A1014" s="19">
        <v>202510</v>
      </c>
      <c r="B1014" s="8" t="s">
        <v>7</v>
      </c>
      <c r="C1014" s="8" t="s">
        <v>63</v>
      </c>
      <c r="D1014" s="8" t="s">
        <v>62</v>
      </c>
      <c r="E1014" s="8" t="s">
        <v>62</v>
      </c>
      <c r="F1014" s="8" t="s">
        <v>61</v>
      </c>
      <c r="G1014" s="8" t="s">
        <v>125</v>
      </c>
      <c r="H1014" s="8" t="s">
        <v>59</v>
      </c>
      <c r="I1014" s="8" t="s">
        <v>58</v>
      </c>
      <c r="J1014" s="8" t="s">
        <v>354</v>
      </c>
      <c r="K1014" s="8" t="s">
        <v>56</v>
      </c>
      <c r="L1014" s="8" t="s">
        <v>64</v>
      </c>
      <c r="M1014" s="18">
        <v>45931</v>
      </c>
      <c r="N1014" s="18">
        <v>45939</v>
      </c>
      <c r="O1014" s="8" t="s">
        <v>454</v>
      </c>
      <c r="P1014" s="8" t="s">
        <v>17</v>
      </c>
      <c r="Q1014" s="8" t="s">
        <v>355</v>
      </c>
      <c r="R1014" s="8" t="str">
        <f t="shared" si="15"/>
        <v>252100A</v>
      </c>
      <c r="S1014" s="8" t="str">
        <f>IFERROR(VLOOKUP(R1014,'UNSG Projects'!$C$8:$D$305,2,FALSE),0)</f>
        <v>Mains - Blanket - King</v>
      </c>
      <c r="T1014" s="8" t="s">
        <v>354</v>
      </c>
      <c r="U1014" s="11">
        <v>1262.94</v>
      </c>
    </row>
    <row r="1015" spans="1:21" ht="20.399999999999999" x14ac:dyDescent="0.3">
      <c r="A1015" s="19">
        <v>202510</v>
      </c>
      <c r="B1015" s="8" t="s">
        <v>7</v>
      </c>
      <c r="C1015" s="8" t="s">
        <v>63</v>
      </c>
      <c r="D1015" s="8" t="s">
        <v>62</v>
      </c>
      <c r="E1015" s="8" t="s">
        <v>62</v>
      </c>
      <c r="F1015" s="8" t="s">
        <v>61</v>
      </c>
      <c r="G1015" s="8" t="s">
        <v>125</v>
      </c>
      <c r="H1015" s="8" t="s">
        <v>59</v>
      </c>
      <c r="I1015" s="8" t="s">
        <v>58</v>
      </c>
      <c r="J1015" s="8" t="s">
        <v>540</v>
      </c>
      <c r="K1015" s="8" t="s">
        <v>56</v>
      </c>
      <c r="L1015" s="8" t="s">
        <v>64</v>
      </c>
      <c r="M1015" s="18">
        <v>45901</v>
      </c>
      <c r="N1015" s="18">
        <v>45903</v>
      </c>
      <c r="O1015" s="8" t="s">
        <v>454</v>
      </c>
      <c r="P1015" s="8" t="s">
        <v>17</v>
      </c>
      <c r="Q1015" s="8" t="s">
        <v>541</v>
      </c>
      <c r="R1015" s="8" t="str">
        <f t="shared" si="15"/>
        <v>252406S</v>
      </c>
      <c r="S1015" s="8" t="str">
        <f>IFERROR(VLOOKUP(R1015,'UNSG Projects'!$C$8:$D$305,2,FALSE),0)</f>
        <v>Mains PVC Replacement KNG</v>
      </c>
      <c r="T1015" s="8" t="s">
        <v>540</v>
      </c>
      <c r="U1015" s="11">
        <v>5813.42</v>
      </c>
    </row>
    <row r="1016" spans="1:21" ht="20.399999999999999" x14ac:dyDescent="0.3">
      <c r="A1016" s="19">
        <v>202510</v>
      </c>
      <c r="B1016" s="8" t="s">
        <v>7</v>
      </c>
      <c r="C1016" s="8" t="s">
        <v>63</v>
      </c>
      <c r="D1016" s="8" t="s">
        <v>62</v>
      </c>
      <c r="E1016" s="8" t="s">
        <v>62</v>
      </c>
      <c r="F1016" s="8" t="s">
        <v>61</v>
      </c>
      <c r="G1016" s="8" t="s">
        <v>125</v>
      </c>
      <c r="H1016" s="8" t="s">
        <v>59</v>
      </c>
      <c r="I1016" s="8" t="s">
        <v>58</v>
      </c>
      <c r="J1016" s="8" t="s">
        <v>507</v>
      </c>
      <c r="K1016" s="8" t="s">
        <v>56</v>
      </c>
      <c r="L1016" s="8" t="s">
        <v>64</v>
      </c>
      <c r="M1016" s="18">
        <v>45931</v>
      </c>
      <c r="N1016" s="18">
        <v>45909</v>
      </c>
      <c r="O1016" s="8" t="s">
        <v>454</v>
      </c>
      <c r="P1016" s="8" t="s">
        <v>17</v>
      </c>
      <c r="Q1016" s="8" t="s">
        <v>515</v>
      </c>
      <c r="R1016" s="8" t="str">
        <f t="shared" si="15"/>
        <v>252100A</v>
      </c>
      <c r="S1016" s="8" t="str">
        <f>IFERROR(VLOOKUP(R1016,'UNSG Projects'!$C$8:$D$305,2,FALSE),0)</f>
        <v>Mains - Blanket - King</v>
      </c>
      <c r="T1016" s="8" t="s">
        <v>507</v>
      </c>
      <c r="U1016" s="11">
        <v>306.45999999999998</v>
      </c>
    </row>
    <row r="1017" spans="1:21" ht="20.399999999999999" x14ac:dyDescent="0.3">
      <c r="A1017" s="19">
        <v>202510</v>
      </c>
      <c r="B1017" s="8" t="s">
        <v>7</v>
      </c>
      <c r="C1017" s="8" t="s">
        <v>63</v>
      </c>
      <c r="D1017" s="8" t="s">
        <v>62</v>
      </c>
      <c r="E1017" s="8" t="s">
        <v>62</v>
      </c>
      <c r="F1017" s="8" t="s">
        <v>61</v>
      </c>
      <c r="G1017" s="8" t="s">
        <v>125</v>
      </c>
      <c r="H1017" s="8" t="s">
        <v>59</v>
      </c>
      <c r="I1017" s="8" t="s">
        <v>58</v>
      </c>
      <c r="J1017" s="8" t="s">
        <v>507</v>
      </c>
      <c r="K1017" s="8" t="s">
        <v>56</v>
      </c>
      <c r="L1017" s="8" t="s">
        <v>64</v>
      </c>
      <c r="M1017" s="18">
        <v>45931</v>
      </c>
      <c r="N1017" s="18">
        <v>45947</v>
      </c>
      <c r="O1017" s="8" t="s">
        <v>454</v>
      </c>
      <c r="P1017" s="8" t="s">
        <v>17</v>
      </c>
      <c r="Q1017" s="8" t="s">
        <v>508</v>
      </c>
      <c r="R1017" s="8" t="str">
        <f t="shared" si="15"/>
        <v>252100A</v>
      </c>
      <c r="S1017" s="8" t="str">
        <f>IFERROR(VLOOKUP(R1017,'UNSG Projects'!$C$8:$D$305,2,FALSE),0)</f>
        <v>Mains - Blanket - King</v>
      </c>
      <c r="T1017" s="8" t="s">
        <v>507</v>
      </c>
      <c r="U1017" s="11">
        <v>1519.53</v>
      </c>
    </row>
    <row r="1018" spans="1:21" ht="30.6" x14ac:dyDescent="0.3">
      <c r="A1018" s="19">
        <v>202510</v>
      </c>
      <c r="B1018" s="8" t="s">
        <v>7</v>
      </c>
      <c r="C1018" s="8" t="s">
        <v>63</v>
      </c>
      <c r="D1018" s="8" t="s">
        <v>62</v>
      </c>
      <c r="E1018" s="8" t="s">
        <v>62</v>
      </c>
      <c r="F1018" s="8" t="s">
        <v>61</v>
      </c>
      <c r="G1018" s="8" t="s">
        <v>125</v>
      </c>
      <c r="H1018" s="8" t="s">
        <v>59</v>
      </c>
      <c r="I1018" s="8" t="s">
        <v>58</v>
      </c>
      <c r="J1018" s="8" t="s">
        <v>513</v>
      </c>
      <c r="K1018" s="8" t="s">
        <v>56</v>
      </c>
      <c r="L1018" s="8" t="s">
        <v>64</v>
      </c>
      <c r="M1018" s="18">
        <v>45931</v>
      </c>
      <c r="N1018" s="18">
        <v>45911</v>
      </c>
      <c r="O1018" s="8" t="s">
        <v>454</v>
      </c>
      <c r="P1018" s="8" t="s">
        <v>17</v>
      </c>
      <c r="Q1018" s="8" t="s">
        <v>514</v>
      </c>
      <c r="R1018" s="8" t="str">
        <f t="shared" si="15"/>
        <v>252100A</v>
      </c>
      <c r="S1018" s="8" t="str">
        <f>IFERROR(VLOOKUP(R1018,'UNSG Projects'!$C$8:$D$305,2,FALSE),0)</f>
        <v>Mains - Blanket - King</v>
      </c>
      <c r="T1018" s="8" t="s">
        <v>513</v>
      </c>
      <c r="U1018" s="11">
        <v>965.89</v>
      </c>
    </row>
    <row r="1019" spans="1:21" ht="20.399999999999999" x14ac:dyDescent="0.3">
      <c r="A1019" s="19">
        <v>202510</v>
      </c>
      <c r="B1019" s="8" t="s">
        <v>7</v>
      </c>
      <c r="C1019" s="8" t="s">
        <v>63</v>
      </c>
      <c r="D1019" s="8" t="s">
        <v>62</v>
      </c>
      <c r="E1019" s="8" t="s">
        <v>62</v>
      </c>
      <c r="F1019" s="8" t="s">
        <v>61</v>
      </c>
      <c r="G1019" s="8" t="s">
        <v>125</v>
      </c>
      <c r="H1019" s="8" t="s">
        <v>59</v>
      </c>
      <c r="I1019" s="8" t="s">
        <v>58</v>
      </c>
      <c r="J1019" s="8" t="s">
        <v>526</v>
      </c>
      <c r="K1019" s="8" t="s">
        <v>56</v>
      </c>
      <c r="L1019" s="8" t="s">
        <v>64</v>
      </c>
      <c r="M1019" s="18">
        <v>45931</v>
      </c>
      <c r="N1019" s="18">
        <v>45950</v>
      </c>
      <c r="O1019" s="8" t="s">
        <v>454</v>
      </c>
      <c r="P1019" s="8" t="s">
        <v>17</v>
      </c>
      <c r="Q1019" s="8" t="s">
        <v>527</v>
      </c>
      <c r="R1019" s="8" t="str">
        <f t="shared" si="15"/>
        <v>252406S</v>
      </c>
      <c r="S1019" s="8" t="str">
        <f>IFERROR(VLOOKUP(R1019,'UNSG Projects'!$C$8:$D$305,2,FALSE),0)</f>
        <v>Mains PVC Replacement KNG</v>
      </c>
      <c r="T1019" s="8" t="s">
        <v>526</v>
      </c>
      <c r="U1019" s="11">
        <v>70300.98</v>
      </c>
    </row>
    <row r="1020" spans="1:21" ht="20.399999999999999" x14ac:dyDescent="0.3">
      <c r="A1020" s="19">
        <v>202510</v>
      </c>
      <c r="B1020" s="8" t="s">
        <v>7</v>
      </c>
      <c r="C1020" s="8" t="s">
        <v>63</v>
      </c>
      <c r="D1020" s="8" t="s">
        <v>62</v>
      </c>
      <c r="E1020" s="8" t="s">
        <v>62</v>
      </c>
      <c r="F1020" s="8" t="s">
        <v>61</v>
      </c>
      <c r="G1020" s="8" t="s">
        <v>125</v>
      </c>
      <c r="H1020" s="8" t="s">
        <v>59</v>
      </c>
      <c r="I1020" s="8" t="s">
        <v>58</v>
      </c>
      <c r="J1020" s="8" t="s">
        <v>530</v>
      </c>
      <c r="K1020" s="8" t="s">
        <v>56</v>
      </c>
      <c r="L1020" s="8" t="s">
        <v>64</v>
      </c>
      <c r="M1020" s="18">
        <v>45931</v>
      </c>
      <c r="N1020" s="18">
        <v>45917</v>
      </c>
      <c r="O1020" s="8" t="s">
        <v>454</v>
      </c>
      <c r="P1020" s="8" t="s">
        <v>17</v>
      </c>
      <c r="Q1020" s="8" t="s">
        <v>531</v>
      </c>
      <c r="R1020" s="8" t="str">
        <f t="shared" si="15"/>
        <v>252401S</v>
      </c>
      <c r="S1020" s="8" t="str">
        <f>IFERROR(VLOOKUP(R1020,'UNSG Projects'!$C$8:$D$305,2,FALSE),0)</f>
        <v>PVC Replacement - LH</v>
      </c>
      <c r="T1020" s="8" t="s">
        <v>530</v>
      </c>
      <c r="U1020" s="11">
        <v>1682.01</v>
      </c>
    </row>
    <row r="1021" spans="1:21" ht="20.399999999999999" x14ac:dyDescent="0.3">
      <c r="A1021" s="19">
        <v>202510</v>
      </c>
      <c r="B1021" s="8" t="s">
        <v>7</v>
      </c>
      <c r="C1021" s="8" t="s">
        <v>63</v>
      </c>
      <c r="D1021" s="8" t="s">
        <v>62</v>
      </c>
      <c r="E1021" s="8" t="s">
        <v>62</v>
      </c>
      <c r="F1021" s="8" t="s">
        <v>61</v>
      </c>
      <c r="G1021" s="8" t="s">
        <v>125</v>
      </c>
      <c r="H1021" s="8" t="s">
        <v>59</v>
      </c>
      <c r="I1021" s="8" t="s">
        <v>58</v>
      </c>
      <c r="J1021" s="8" t="s">
        <v>378</v>
      </c>
      <c r="K1021" s="8" t="s">
        <v>56</v>
      </c>
      <c r="L1021" s="8" t="s">
        <v>64</v>
      </c>
      <c r="M1021" s="18">
        <v>45901</v>
      </c>
      <c r="N1021" s="18">
        <v>45883</v>
      </c>
      <c r="O1021" s="8" t="s">
        <v>454</v>
      </c>
      <c r="P1021" s="8" t="s">
        <v>17</v>
      </c>
      <c r="Q1021" s="8" t="s">
        <v>379</v>
      </c>
      <c r="R1021" s="8" t="str">
        <f t="shared" si="15"/>
        <v>251100A</v>
      </c>
      <c r="S1021" s="8" t="str">
        <f>IFERROR(VLOOKUP(R1021,'UNSG Projects'!$C$8:$D$305,2,FALSE),0)</f>
        <v>Mains - Blanket - Flag</v>
      </c>
      <c r="T1021" s="8" t="s">
        <v>378</v>
      </c>
      <c r="U1021" s="11">
        <v>376.96</v>
      </c>
    </row>
    <row r="1022" spans="1:21" ht="20.399999999999999" x14ac:dyDescent="0.3">
      <c r="A1022" s="19">
        <v>202510</v>
      </c>
      <c r="B1022" s="8" t="s">
        <v>7</v>
      </c>
      <c r="C1022" s="8" t="s">
        <v>63</v>
      </c>
      <c r="D1022" s="8" t="s">
        <v>62</v>
      </c>
      <c r="E1022" s="8" t="s">
        <v>62</v>
      </c>
      <c r="F1022" s="8" t="s">
        <v>61</v>
      </c>
      <c r="G1022" s="8" t="s">
        <v>125</v>
      </c>
      <c r="H1022" s="8" t="s">
        <v>59</v>
      </c>
      <c r="I1022" s="8" t="s">
        <v>58</v>
      </c>
      <c r="J1022" s="8" t="s">
        <v>382</v>
      </c>
      <c r="K1022" s="8" t="s">
        <v>56</v>
      </c>
      <c r="L1022" s="8" t="s">
        <v>64</v>
      </c>
      <c r="M1022" s="18">
        <v>45901</v>
      </c>
      <c r="N1022" s="18">
        <v>45861</v>
      </c>
      <c r="O1022" s="8" t="s">
        <v>454</v>
      </c>
      <c r="P1022" s="8" t="s">
        <v>17</v>
      </c>
      <c r="Q1022" s="8" t="s">
        <v>383</v>
      </c>
      <c r="R1022" s="8" t="str">
        <f t="shared" si="15"/>
        <v>253100A</v>
      </c>
      <c r="S1022" s="8" t="str">
        <f>IFERROR(VLOOKUP(R1022,'UNSG Projects'!$C$8:$D$305,2,FALSE),0)</f>
        <v>Mains - Blanket - Pres</v>
      </c>
      <c r="T1022" s="8" t="s">
        <v>382</v>
      </c>
      <c r="U1022" s="11">
        <v>14.75</v>
      </c>
    </row>
    <row r="1023" spans="1:21" ht="20.399999999999999" x14ac:dyDescent="0.3">
      <c r="A1023" s="19">
        <v>202510</v>
      </c>
      <c r="B1023" s="8" t="s">
        <v>7</v>
      </c>
      <c r="C1023" s="8" t="s">
        <v>63</v>
      </c>
      <c r="D1023" s="8" t="s">
        <v>62</v>
      </c>
      <c r="E1023" s="8" t="s">
        <v>62</v>
      </c>
      <c r="F1023" s="8" t="s">
        <v>61</v>
      </c>
      <c r="G1023" s="8" t="s">
        <v>125</v>
      </c>
      <c r="H1023" s="8" t="s">
        <v>59</v>
      </c>
      <c r="I1023" s="8" t="s">
        <v>58</v>
      </c>
      <c r="J1023" s="8" t="s">
        <v>300</v>
      </c>
      <c r="K1023" s="8" t="s">
        <v>56</v>
      </c>
      <c r="L1023" s="8" t="s">
        <v>64</v>
      </c>
      <c r="M1023" s="18">
        <v>45931</v>
      </c>
      <c r="N1023" s="18">
        <v>45931</v>
      </c>
      <c r="O1023" s="8" t="s">
        <v>454</v>
      </c>
      <c r="P1023" s="8" t="s">
        <v>17</v>
      </c>
      <c r="Q1023" s="8" t="s">
        <v>301</v>
      </c>
      <c r="R1023" s="8" t="str">
        <f t="shared" si="15"/>
        <v>252402S</v>
      </c>
      <c r="S1023" s="8" t="str">
        <f>IFERROR(VLOOKUP(R1023,'UNSG Projects'!$C$8:$D$305,2,FALSE),0)</f>
        <v>Drisco Pipe Replacement</v>
      </c>
      <c r="T1023" s="8" t="s">
        <v>300</v>
      </c>
      <c r="U1023" s="11">
        <v>300065.03000000003</v>
      </c>
    </row>
    <row r="1024" spans="1:21" ht="20.399999999999999" x14ac:dyDescent="0.3">
      <c r="A1024" s="19">
        <v>202510</v>
      </c>
      <c r="B1024" s="8" t="s">
        <v>7</v>
      </c>
      <c r="C1024" s="8" t="s">
        <v>63</v>
      </c>
      <c r="D1024" s="8" t="s">
        <v>62</v>
      </c>
      <c r="E1024" s="8" t="s">
        <v>62</v>
      </c>
      <c r="F1024" s="8" t="s">
        <v>61</v>
      </c>
      <c r="G1024" s="8" t="s">
        <v>125</v>
      </c>
      <c r="H1024" s="8" t="s">
        <v>59</v>
      </c>
      <c r="I1024" s="8" t="s">
        <v>58</v>
      </c>
      <c r="J1024" s="8" t="s">
        <v>538</v>
      </c>
      <c r="K1024" s="8" t="s">
        <v>56</v>
      </c>
      <c r="L1024" s="8" t="s">
        <v>64</v>
      </c>
      <c r="M1024" s="18">
        <v>45901</v>
      </c>
      <c r="N1024" s="18">
        <v>45917</v>
      </c>
      <c r="O1024" s="8" t="s">
        <v>454</v>
      </c>
      <c r="P1024" s="8" t="s">
        <v>17</v>
      </c>
      <c r="Q1024" s="8" t="s">
        <v>539</v>
      </c>
      <c r="R1024" s="8" t="str">
        <f t="shared" si="15"/>
        <v>252100A</v>
      </c>
      <c r="S1024" s="8" t="str">
        <f>IFERROR(VLOOKUP(R1024,'UNSG Projects'!$C$8:$D$305,2,FALSE),0)</f>
        <v>Mains - Blanket - King</v>
      </c>
      <c r="T1024" s="8" t="s">
        <v>538</v>
      </c>
      <c r="U1024" s="11">
        <v>15.9</v>
      </c>
    </row>
    <row r="1025" spans="1:21" ht="20.399999999999999" x14ac:dyDescent="0.3">
      <c r="A1025" s="19">
        <v>202510</v>
      </c>
      <c r="B1025" s="8" t="s">
        <v>7</v>
      </c>
      <c r="C1025" s="8" t="s">
        <v>63</v>
      </c>
      <c r="D1025" s="8" t="s">
        <v>62</v>
      </c>
      <c r="E1025" s="8" t="s">
        <v>62</v>
      </c>
      <c r="F1025" s="8" t="s">
        <v>61</v>
      </c>
      <c r="G1025" s="8" t="s">
        <v>125</v>
      </c>
      <c r="H1025" s="8" t="s">
        <v>59</v>
      </c>
      <c r="I1025" s="8" t="s">
        <v>58</v>
      </c>
      <c r="J1025" s="8" t="s">
        <v>544</v>
      </c>
      <c r="K1025" s="8" t="s">
        <v>56</v>
      </c>
      <c r="L1025" s="8" t="s">
        <v>64</v>
      </c>
      <c r="M1025" s="18">
        <v>45901</v>
      </c>
      <c r="N1025" s="18">
        <v>45820</v>
      </c>
      <c r="O1025" s="8" t="s">
        <v>454</v>
      </c>
      <c r="P1025" s="8" t="s">
        <v>17</v>
      </c>
      <c r="Q1025" s="8" t="s">
        <v>545</v>
      </c>
      <c r="R1025" s="8" t="str">
        <f t="shared" si="15"/>
        <v>252100A</v>
      </c>
      <c r="S1025" s="8" t="str">
        <f>IFERROR(VLOOKUP(R1025,'UNSG Projects'!$C$8:$D$305,2,FALSE),0)</f>
        <v>Mains - Blanket - King</v>
      </c>
      <c r="T1025" s="8" t="s">
        <v>544</v>
      </c>
      <c r="U1025" s="11">
        <v>109.85</v>
      </c>
    </row>
    <row r="1026" spans="1:21" ht="20.399999999999999" x14ac:dyDescent="0.3">
      <c r="A1026" s="19">
        <v>202510</v>
      </c>
      <c r="B1026" s="8" t="s">
        <v>7</v>
      </c>
      <c r="C1026" s="8" t="s">
        <v>63</v>
      </c>
      <c r="D1026" s="8" t="s">
        <v>62</v>
      </c>
      <c r="E1026" s="8" t="s">
        <v>62</v>
      </c>
      <c r="F1026" s="8" t="s">
        <v>61</v>
      </c>
      <c r="G1026" s="8" t="s">
        <v>125</v>
      </c>
      <c r="H1026" s="8" t="s">
        <v>59</v>
      </c>
      <c r="I1026" s="8" t="s">
        <v>58</v>
      </c>
      <c r="J1026" s="8" t="s">
        <v>516</v>
      </c>
      <c r="K1026" s="8" t="s">
        <v>56</v>
      </c>
      <c r="L1026" s="8" t="s">
        <v>64</v>
      </c>
      <c r="M1026" s="18">
        <v>45901</v>
      </c>
      <c r="N1026" s="18">
        <v>45903</v>
      </c>
      <c r="O1026" s="8" t="s">
        <v>454</v>
      </c>
      <c r="P1026" s="8" t="s">
        <v>17</v>
      </c>
      <c r="Q1026" s="8" t="s">
        <v>517</v>
      </c>
      <c r="R1026" s="8" t="str">
        <f t="shared" si="15"/>
        <v>252100A</v>
      </c>
      <c r="S1026" s="8" t="str">
        <f>IFERROR(VLOOKUP(R1026,'UNSG Projects'!$C$8:$D$305,2,FALSE),0)</f>
        <v>Mains - Blanket - King</v>
      </c>
      <c r="T1026" s="8" t="s">
        <v>516</v>
      </c>
      <c r="U1026" s="11">
        <v>5483.17</v>
      </c>
    </row>
    <row r="1027" spans="1:21" ht="20.399999999999999" x14ac:dyDescent="0.3">
      <c r="A1027" s="19">
        <v>202510</v>
      </c>
      <c r="B1027" s="8" t="s">
        <v>7</v>
      </c>
      <c r="C1027" s="8" t="s">
        <v>63</v>
      </c>
      <c r="D1027" s="8" t="s">
        <v>62</v>
      </c>
      <c r="E1027" s="8" t="s">
        <v>62</v>
      </c>
      <c r="F1027" s="8" t="s">
        <v>61</v>
      </c>
      <c r="G1027" s="8" t="s">
        <v>125</v>
      </c>
      <c r="H1027" s="8" t="s">
        <v>59</v>
      </c>
      <c r="I1027" s="8" t="s">
        <v>58</v>
      </c>
      <c r="J1027" s="8" t="s">
        <v>380</v>
      </c>
      <c r="K1027" s="8" t="s">
        <v>56</v>
      </c>
      <c r="L1027" s="8" t="s">
        <v>64</v>
      </c>
      <c r="M1027" s="18">
        <v>45901</v>
      </c>
      <c r="N1027" s="18">
        <v>45866</v>
      </c>
      <c r="O1027" s="8" t="s">
        <v>454</v>
      </c>
      <c r="P1027" s="8" t="s">
        <v>17</v>
      </c>
      <c r="Q1027" s="8" t="s">
        <v>381</v>
      </c>
      <c r="R1027" s="8" t="str">
        <f t="shared" si="15"/>
        <v>252100A</v>
      </c>
      <c r="S1027" s="8" t="str">
        <f>IFERROR(VLOOKUP(R1027,'UNSG Projects'!$C$8:$D$305,2,FALSE),0)</f>
        <v>Mains - Blanket - King</v>
      </c>
      <c r="T1027" s="8" t="s">
        <v>380</v>
      </c>
      <c r="U1027" s="11">
        <v>86.09</v>
      </c>
    </row>
    <row r="1028" spans="1:21" ht="20.399999999999999" x14ac:dyDescent="0.3">
      <c r="A1028" s="19">
        <v>202510</v>
      </c>
      <c r="B1028" s="8" t="s">
        <v>7</v>
      </c>
      <c r="C1028" s="8" t="s">
        <v>63</v>
      </c>
      <c r="D1028" s="8" t="s">
        <v>62</v>
      </c>
      <c r="E1028" s="8" t="s">
        <v>62</v>
      </c>
      <c r="F1028" s="8" t="s">
        <v>61</v>
      </c>
      <c r="G1028" s="8" t="s">
        <v>125</v>
      </c>
      <c r="H1028" s="8" t="s">
        <v>59</v>
      </c>
      <c r="I1028" s="8" t="s">
        <v>58</v>
      </c>
      <c r="J1028" s="8" t="s">
        <v>352</v>
      </c>
      <c r="K1028" s="8" t="s">
        <v>56</v>
      </c>
      <c r="L1028" s="8" t="s">
        <v>64</v>
      </c>
      <c r="M1028" s="18">
        <v>45931</v>
      </c>
      <c r="N1028" s="18">
        <v>45951</v>
      </c>
      <c r="O1028" s="8" t="s">
        <v>454</v>
      </c>
      <c r="P1028" s="8" t="s">
        <v>17</v>
      </c>
      <c r="Q1028" s="8" t="s">
        <v>353</v>
      </c>
      <c r="R1028" s="8" t="str">
        <f t="shared" si="15"/>
        <v>252100A</v>
      </c>
      <c r="S1028" s="8" t="str">
        <f>IFERROR(VLOOKUP(R1028,'UNSG Projects'!$C$8:$D$305,2,FALSE),0)</f>
        <v>Mains - Blanket - King</v>
      </c>
      <c r="T1028" s="8" t="s">
        <v>352</v>
      </c>
      <c r="U1028" s="11">
        <v>111819.91</v>
      </c>
    </row>
    <row r="1029" spans="1:21" ht="20.399999999999999" x14ac:dyDescent="0.3">
      <c r="A1029" s="19">
        <v>202510</v>
      </c>
      <c r="B1029" s="8" t="s">
        <v>7</v>
      </c>
      <c r="C1029" s="8" t="s">
        <v>63</v>
      </c>
      <c r="D1029" s="8" t="s">
        <v>62</v>
      </c>
      <c r="E1029" s="8" t="s">
        <v>62</v>
      </c>
      <c r="F1029" s="8" t="s">
        <v>61</v>
      </c>
      <c r="G1029" s="8" t="s">
        <v>125</v>
      </c>
      <c r="H1029" s="8" t="s">
        <v>59</v>
      </c>
      <c r="I1029" s="8" t="s">
        <v>58</v>
      </c>
      <c r="J1029" s="8" t="s">
        <v>362</v>
      </c>
      <c r="K1029" s="8" t="s">
        <v>56</v>
      </c>
      <c r="L1029" s="8" t="s">
        <v>64</v>
      </c>
      <c r="M1029" s="18">
        <v>45901</v>
      </c>
      <c r="N1029" s="18">
        <v>45929</v>
      </c>
      <c r="O1029" s="8" t="s">
        <v>454</v>
      </c>
      <c r="P1029" s="8" t="s">
        <v>17</v>
      </c>
      <c r="Q1029" s="8" t="s">
        <v>363</v>
      </c>
      <c r="R1029" s="8" t="str">
        <f t="shared" si="15"/>
        <v>257100A</v>
      </c>
      <c r="S1029" s="8" t="str">
        <f>IFERROR(VLOOKUP(R1029,'UNSG Projects'!$C$8:$D$305,2,FALSE),0)</f>
        <v>Mains - Blanket - SL</v>
      </c>
      <c r="T1029" s="8" t="s">
        <v>362</v>
      </c>
      <c r="U1029" s="11">
        <v>3254.65</v>
      </c>
    </row>
    <row r="1030" spans="1:21" ht="20.399999999999999" x14ac:dyDescent="0.3">
      <c r="A1030" s="19">
        <v>202510</v>
      </c>
      <c r="B1030" s="8" t="s">
        <v>7</v>
      </c>
      <c r="C1030" s="8" t="s">
        <v>63</v>
      </c>
      <c r="D1030" s="8" t="s">
        <v>62</v>
      </c>
      <c r="E1030" s="8" t="s">
        <v>62</v>
      </c>
      <c r="F1030" s="8" t="s">
        <v>61</v>
      </c>
      <c r="G1030" s="8" t="s">
        <v>125</v>
      </c>
      <c r="H1030" s="8" t="s">
        <v>59</v>
      </c>
      <c r="I1030" s="8" t="s">
        <v>58</v>
      </c>
      <c r="J1030" s="8" t="s">
        <v>350</v>
      </c>
      <c r="K1030" s="8" t="s">
        <v>56</v>
      </c>
      <c r="L1030" s="8" t="s">
        <v>64</v>
      </c>
      <c r="M1030" s="18">
        <v>45931</v>
      </c>
      <c r="N1030" s="18">
        <v>45957</v>
      </c>
      <c r="O1030" s="8" t="s">
        <v>454</v>
      </c>
      <c r="P1030" s="8" t="s">
        <v>17</v>
      </c>
      <c r="Q1030" s="8" t="s">
        <v>351</v>
      </c>
      <c r="R1030" s="8" t="str">
        <f t="shared" si="15"/>
        <v>257100A</v>
      </c>
      <c r="S1030" s="8" t="str">
        <f>IFERROR(VLOOKUP(R1030,'UNSG Projects'!$C$8:$D$305,2,FALSE),0)</f>
        <v>Mains - Blanket - SL</v>
      </c>
      <c r="T1030" s="8" t="s">
        <v>350</v>
      </c>
      <c r="U1030" s="11">
        <v>3511.36</v>
      </c>
    </row>
    <row r="1031" spans="1:21" ht="20.399999999999999" x14ac:dyDescent="0.3">
      <c r="A1031" s="19">
        <v>202510</v>
      </c>
      <c r="B1031" s="8" t="s">
        <v>7</v>
      </c>
      <c r="C1031" s="8" t="s">
        <v>63</v>
      </c>
      <c r="D1031" s="8" t="s">
        <v>62</v>
      </c>
      <c r="E1031" s="8" t="s">
        <v>62</v>
      </c>
      <c r="F1031" s="8" t="s">
        <v>61</v>
      </c>
      <c r="G1031" s="8" t="s">
        <v>125</v>
      </c>
      <c r="H1031" s="8" t="s">
        <v>59</v>
      </c>
      <c r="I1031" s="8" t="s">
        <v>58</v>
      </c>
      <c r="J1031" s="8" t="s">
        <v>358</v>
      </c>
      <c r="K1031" s="8" t="s">
        <v>56</v>
      </c>
      <c r="L1031" s="8" t="s">
        <v>64</v>
      </c>
      <c r="M1031" s="18">
        <v>45931</v>
      </c>
      <c r="N1031" s="18">
        <v>45947</v>
      </c>
      <c r="O1031" s="8" t="s">
        <v>454</v>
      </c>
      <c r="P1031" s="8" t="s">
        <v>17</v>
      </c>
      <c r="Q1031" s="8" t="s">
        <v>359</v>
      </c>
      <c r="R1031" s="8" t="str">
        <f t="shared" si="15"/>
        <v>257100A</v>
      </c>
      <c r="S1031" s="8" t="str">
        <f>IFERROR(VLOOKUP(R1031,'UNSG Projects'!$C$8:$D$305,2,FALSE),0)</f>
        <v>Mains - Blanket - SL</v>
      </c>
      <c r="T1031" s="8" t="s">
        <v>358</v>
      </c>
      <c r="U1031" s="11">
        <v>7807.48</v>
      </c>
    </row>
    <row r="1032" spans="1:21" ht="20.399999999999999" x14ac:dyDescent="0.3">
      <c r="A1032" s="19">
        <v>202510</v>
      </c>
      <c r="B1032" s="8" t="s">
        <v>7</v>
      </c>
      <c r="C1032" s="8" t="s">
        <v>63</v>
      </c>
      <c r="D1032" s="8" t="s">
        <v>62</v>
      </c>
      <c r="E1032" s="8" t="s">
        <v>62</v>
      </c>
      <c r="F1032" s="8" t="s">
        <v>61</v>
      </c>
      <c r="G1032" s="8" t="s">
        <v>125</v>
      </c>
      <c r="H1032" s="8" t="s">
        <v>59</v>
      </c>
      <c r="I1032" s="8" t="s">
        <v>58</v>
      </c>
      <c r="J1032" s="8" t="s">
        <v>366</v>
      </c>
      <c r="K1032" s="8" t="s">
        <v>56</v>
      </c>
      <c r="L1032" s="8" t="s">
        <v>64</v>
      </c>
      <c r="M1032" s="18">
        <v>45931</v>
      </c>
      <c r="N1032" s="18">
        <v>45930</v>
      </c>
      <c r="O1032" s="8" t="s">
        <v>454</v>
      </c>
      <c r="P1032" s="8" t="s">
        <v>17</v>
      </c>
      <c r="Q1032" s="8" t="s">
        <v>367</v>
      </c>
      <c r="R1032" s="8" t="str">
        <f t="shared" si="15"/>
        <v>253100A</v>
      </c>
      <c r="S1032" s="8" t="str">
        <f>IFERROR(VLOOKUP(R1032,'UNSG Projects'!$C$8:$D$305,2,FALSE),0)</f>
        <v>Mains - Blanket - Pres</v>
      </c>
      <c r="T1032" s="8" t="s">
        <v>366</v>
      </c>
      <c r="U1032" s="11">
        <v>61700.17</v>
      </c>
    </row>
    <row r="1033" spans="1:21" ht="20.399999999999999" x14ac:dyDescent="0.3">
      <c r="A1033" s="19">
        <v>202510</v>
      </c>
      <c r="B1033" s="8" t="s">
        <v>7</v>
      </c>
      <c r="C1033" s="8" t="s">
        <v>63</v>
      </c>
      <c r="D1033" s="8" t="s">
        <v>62</v>
      </c>
      <c r="E1033" s="8" t="s">
        <v>62</v>
      </c>
      <c r="F1033" s="8" t="s">
        <v>61</v>
      </c>
      <c r="G1033" s="8" t="s">
        <v>125</v>
      </c>
      <c r="H1033" s="8" t="s">
        <v>59</v>
      </c>
      <c r="I1033" s="8" t="s">
        <v>58</v>
      </c>
      <c r="J1033" s="8" t="s">
        <v>478</v>
      </c>
      <c r="K1033" s="8" t="s">
        <v>56</v>
      </c>
      <c r="L1033" s="8" t="s">
        <v>64</v>
      </c>
      <c r="M1033" s="18">
        <v>45809</v>
      </c>
      <c r="N1033" s="18">
        <v>45809</v>
      </c>
      <c r="O1033" s="8" t="s">
        <v>454</v>
      </c>
      <c r="P1033" s="8" t="s">
        <v>17</v>
      </c>
      <c r="Q1033" s="8" t="s">
        <v>479</v>
      </c>
      <c r="R1033" s="8" t="str">
        <f t="shared" si="15"/>
        <v>252387A</v>
      </c>
      <c r="S1033" s="8" t="str">
        <f>IFERROR(VLOOKUP(R1033,'UNSG Projects'!$C$8:$D$305,2,FALSE),0)</f>
        <v>Other Distr Eq CP-Bl - King</v>
      </c>
      <c r="T1033" s="8" t="s">
        <v>478</v>
      </c>
      <c r="U1033" s="11">
        <v>9303.57</v>
      </c>
    </row>
    <row r="1034" spans="1:21" ht="20.399999999999999" x14ac:dyDescent="0.3">
      <c r="A1034" s="19">
        <v>202510</v>
      </c>
      <c r="B1034" s="8" t="s">
        <v>7</v>
      </c>
      <c r="C1034" s="8" t="s">
        <v>63</v>
      </c>
      <c r="D1034" s="8" t="s">
        <v>62</v>
      </c>
      <c r="E1034" s="8" t="s">
        <v>62</v>
      </c>
      <c r="F1034" s="8" t="s">
        <v>61</v>
      </c>
      <c r="G1034" s="8" t="s">
        <v>125</v>
      </c>
      <c r="H1034" s="8" t="s">
        <v>59</v>
      </c>
      <c r="I1034" s="8" t="s">
        <v>58</v>
      </c>
      <c r="J1034" s="8" t="s">
        <v>546</v>
      </c>
      <c r="K1034" s="8" t="s">
        <v>56</v>
      </c>
      <c r="L1034" s="8" t="s">
        <v>64</v>
      </c>
      <c r="M1034" s="18">
        <v>45931</v>
      </c>
      <c r="N1034" s="18">
        <v>45931</v>
      </c>
      <c r="O1034" s="8" t="s">
        <v>454</v>
      </c>
      <c r="P1034" s="8" t="s">
        <v>17</v>
      </c>
      <c r="Q1034" s="8" t="s">
        <v>547</v>
      </c>
      <c r="R1034" s="8" t="str">
        <f t="shared" ref="R1034:R1097" si="16">RIGHT(Q1034,7)</f>
        <v>251387A</v>
      </c>
      <c r="S1034" s="8" t="str">
        <f>IFERROR(VLOOKUP(R1034,'UNSG Projects'!$C$8:$D$305,2,FALSE),0)</f>
        <v>Other Distr Equip CP-Bl - Flag</v>
      </c>
      <c r="T1034" s="8" t="s">
        <v>546</v>
      </c>
      <c r="U1034" s="11">
        <v>3982.81</v>
      </c>
    </row>
    <row r="1035" spans="1:21" ht="20.399999999999999" x14ac:dyDescent="0.3">
      <c r="A1035" s="19">
        <v>202510</v>
      </c>
      <c r="B1035" s="8" t="s">
        <v>7</v>
      </c>
      <c r="C1035" s="8" t="s">
        <v>63</v>
      </c>
      <c r="D1035" s="8" t="s">
        <v>62</v>
      </c>
      <c r="E1035" s="8" t="s">
        <v>62</v>
      </c>
      <c r="F1035" s="8" t="s">
        <v>61</v>
      </c>
      <c r="G1035" s="8" t="s">
        <v>125</v>
      </c>
      <c r="H1035" s="8" t="s">
        <v>59</v>
      </c>
      <c r="I1035" s="8" t="s">
        <v>58</v>
      </c>
      <c r="J1035" s="8" t="s">
        <v>452</v>
      </c>
      <c r="K1035" s="8" t="s">
        <v>56</v>
      </c>
      <c r="L1035" s="8" t="s">
        <v>64</v>
      </c>
      <c r="M1035" s="18">
        <v>45809</v>
      </c>
      <c r="N1035" s="18">
        <v>45809</v>
      </c>
      <c r="O1035" s="8" t="s">
        <v>454</v>
      </c>
      <c r="P1035" s="8" t="s">
        <v>17</v>
      </c>
      <c r="Q1035" s="8" t="s">
        <v>453</v>
      </c>
      <c r="R1035" s="8" t="str">
        <f t="shared" si="16"/>
        <v>257387A</v>
      </c>
      <c r="S1035" s="8" t="str">
        <f>IFERROR(VLOOKUP(R1035,'UNSG Projects'!$C$8:$D$305,2,FALSE),0)</f>
        <v>Other Distr Equip CP-Bl - SL</v>
      </c>
      <c r="T1035" s="8" t="s">
        <v>452</v>
      </c>
      <c r="U1035" s="11">
        <v>881.72</v>
      </c>
    </row>
    <row r="1036" spans="1:21" ht="20.399999999999999" x14ac:dyDescent="0.3">
      <c r="A1036" s="19">
        <v>202510</v>
      </c>
      <c r="B1036" s="8" t="s">
        <v>7</v>
      </c>
      <c r="C1036" s="8" t="s">
        <v>63</v>
      </c>
      <c r="D1036" s="8" t="s">
        <v>62</v>
      </c>
      <c r="E1036" s="8" t="s">
        <v>62</v>
      </c>
      <c r="F1036" s="8" t="s">
        <v>61</v>
      </c>
      <c r="G1036" s="8" t="s">
        <v>125</v>
      </c>
      <c r="H1036" s="8" t="s">
        <v>59</v>
      </c>
      <c r="I1036" s="8" t="s">
        <v>58</v>
      </c>
      <c r="J1036" s="8" t="s">
        <v>499</v>
      </c>
      <c r="K1036" s="8" t="s">
        <v>56</v>
      </c>
      <c r="L1036" s="8" t="s">
        <v>64</v>
      </c>
      <c r="M1036" s="18">
        <v>45931</v>
      </c>
      <c r="N1036" s="18">
        <v>45931</v>
      </c>
      <c r="O1036" s="8" t="s">
        <v>454</v>
      </c>
      <c r="P1036" s="8" t="s">
        <v>17</v>
      </c>
      <c r="Q1036" s="8" t="s">
        <v>500</v>
      </c>
      <c r="R1036" s="8" t="str">
        <f t="shared" si="16"/>
        <v>253387A</v>
      </c>
      <c r="S1036" s="8" t="str">
        <f>IFERROR(VLOOKUP(R1036,'UNSG Projects'!$C$8:$D$305,2,FALSE),0)</f>
        <v>Other Distr Equip CP-Bl-Pres</v>
      </c>
      <c r="T1036" s="8" t="s">
        <v>499</v>
      </c>
      <c r="U1036" s="11">
        <v>1789.97</v>
      </c>
    </row>
    <row r="1037" spans="1:21" ht="20.399999999999999" x14ac:dyDescent="0.3">
      <c r="A1037" s="19">
        <v>202510</v>
      </c>
      <c r="B1037" s="8" t="s">
        <v>7</v>
      </c>
      <c r="C1037" s="8" t="s">
        <v>63</v>
      </c>
      <c r="D1037" s="8" t="s">
        <v>62</v>
      </c>
      <c r="E1037" s="8" t="s">
        <v>62</v>
      </c>
      <c r="F1037" s="8" t="s">
        <v>61</v>
      </c>
      <c r="G1037" s="8" t="s">
        <v>125</v>
      </c>
      <c r="H1037" s="8" t="s">
        <v>59</v>
      </c>
      <c r="I1037" s="8" t="s">
        <v>58</v>
      </c>
      <c r="J1037" s="8" t="s">
        <v>552</v>
      </c>
      <c r="K1037" s="8" t="s">
        <v>56</v>
      </c>
      <c r="L1037" s="8" t="s">
        <v>64</v>
      </c>
      <c r="M1037" s="18">
        <v>45901</v>
      </c>
      <c r="N1037" s="18">
        <v>45862</v>
      </c>
      <c r="O1037" s="8" t="s">
        <v>454</v>
      </c>
      <c r="P1037" s="8" t="s">
        <v>17</v>
      </c>
      <c r="Q1037" s="8" t="s">
        <v>553</v>
      </c>
      <c r="R1037" s="8" t="str">
        <f t="shared" si="16"/>
        <v>252406S</v>
      </c>
      <c r="S1037" s="8" t="str">
        <f>IFERROR(VLOOKUP(R1037,'UNSG Projects'!$C$8:$D$305,2,FALSE),0)</f>
        <v>Mains PVC Replacement KNG</v>
      </c>
      <c r="T1037" s="8" t="s">
        <v>552</v>
      </c>
      <c r="U1037" s="11">
        <v>7433.74</v>
      </c>
    </row>
    <row r="1038" spans="1:21" ht="20.399999999999999" x14ac:dyDescent="0.3">
      <c r="A1038" s="19">
        <v>202510</v>
      </c>
      <c r="B1038" s="8" t="s">
        <v>7</v>
      </c>
      <c r="C1038" s="8" t="s">
        <v>63</v>
      </c>
      <c r="D1038" s="8" t="s">
        <v>62</v>
      </c>
      <c r="E1038" s="8" t="s">
        <v>62</v>
      </c>
      <c r="F1038" s="8" t="s">
        <v>61</v>
      </c>
      <c r="G1038" s="8" t="s">
        <v>125</v>
      </c>
      <c r="H1038" s="8" t="s">
        <v>59</v>
      </c>
      <c r="I1038" s="8" t="s">
        <v>58</v>
      </c>
      <c r="J1038" s="8" t="s">
        <v>356</v>
      </c>
      <c r="K1038" s="8" t="s">
        <v>56</v>
      </c>
      <c r="L1038" s="8" t="s">
        <v>64</v>
      </c>
      <c r="M1038" s="18">
        <v>45901</v>
      </c>
      <c r="N1038" s="18">
        <v>45887</v>
      </c>
      <c r="O1038" s="8" t="s">
        <v>454</v>
      </c>
      <c r="P1038" s="8" t="s">
        <v>17</v>
      </c>
      <c r="Q1038" s="8" t="s">
        <v>357</v>
      </c>
      <c r="R1038" s="8" t="str">
        <f t="shared" si="16"/>
        <v>253500B</v>
      </c>
      <c r="S1038" s="8" t="str">
        <f>IFERROR(VLOOKUP(R1038,'UNSG Projects'!$C$8:$D$305,2,FALSE),0)</f>
        <v>PI Mains - Prescott</v>
      </c>
      <c r="T1038" s="8" t="s">
        <v>356</v>
      </c>
      <c r="U1038" s="11">
        <v>5522.81</v>
      </c>
    </row>
    <row r="1039" spans="1:21" ht="20.399999999999999" x14ac:dyDescent="0.3">
      <c r="A1039" s="19">
        <v>202510</v>
      </c>
      <c r="B1039" s="8" t="s">
        <v>7</v>
      </c>
      <c r="C1039" s="8" t="s">
        <v>63</v>
      </c>
      <c r="D1039" s="8" t="s">
        <v>62</v>
      </c>
      <c r="E1039" s="8" t="s">
        <v>62</v>
      </c>
      <c r="F1039" s="8" t="s">
        <v>61</v>
      </c>
      <c r="G1039" s="8" t="s">
        <v>125</v>
      </c>
      <c r="H1039" s="8" t="s">
        <v>59</v>
      </c>
      <c r="I1039" s="8" t="s">
        <v>58</v>
      </c>
      <c r="J1039" s="8" t="s">
        <v>360</v>
      </c>
      <c r="K1039" s="8" t="s">
        <v>56</v>
      </c>
      <c r="L1039" s="8" t="s">
        <v>64</v>
      </c>
      <c r="M1039" s="18">
        <v>45931</v>
      </c>
      <c r="N1039" s="18">
        <v>45936</v>
      </c>
      <c r="O1039" s="8" t="s">
        <v>454</v>
      </c>
      <c r="P1039" s="8" t="s">
        <v>17</v>
      </c>
      <c r="Q1039" s="8" t="s">
        <v>361</v>
      </c>
      <c r="R1039" s="8" t="str">
        <f t="shared" si="16"/>
        <v>253100A</v>
      </c>
      <c r="S1039" s="8" t="str">
        <f>IFERROR(VLOOKUP(R1039,'UNSG Projects'!$C$8:$D$305,2,FALSE),0)</f>
        <v>Mains - Blanket - Pres</v>
      </c>
      <c r="T1039" s="8" t="s">
        <v>360</v>
      </c>
      <c r="U1039" s="11">
        <v>21105.82</v>
      </c>
    </row>
    <row r="1040" spans="1:21" ht="20.399999999999999" x14ac:dyDescent="0.3">
      <c r="A1040" s="19">
        <v>202510</v>
      </c>
      <c r="B1040" s="8" t="s">
        <v>7</v>
      </c>
      <c r="C1040" s="8" t="s">
        <v>63</v>
      </c>
      <c r="D1040" s="8" t="s">
        <v>62</v>
      </c>
      <c r="E1040" s="8" t="s">
        <v>62</v>
      </c>
      <c r="F1040" s="8" t="s">
        <v>61</v>
      </c>
      <c r="G1040" s="8" t="s">
        <v>125</v>
      </c>
      <c r="H1040" s="8" t="s">
        <v>59</v>
      </c>
      <c r="I1040" s="8" t="s">
        <v>58</v>
      </c>
      <c r="J1040" s="8" t="s">
        <v>528</v>
      </c>
      <c r="K1040" s="8" t="s">
        <v>56</v>
      </c>
      <c r="L1040" s="8" t="s">
        <v>64</v>
      </c>
      <c r="M1040" s="18">
        <v>45931</v>
      </c>
      <c r="N1040" s="18">
        <v>45936</v>
      </c>
      <c r="O1040" s="8" t="s">
        <v>454</v>
      </c>
      <c r="P1040" s="8" t="s">
        <v>17</v>
      </c>
      <c r="Q1040" s="8" t="s">
        <v>529</v>
      </c>
      <c r="R1040" s="8" t="str">
        <f t="shared" si="16"/>
        <v>255100A</v>
      </c>
      <c r="S1040" s="8" t="str">
        <f>IFERROR(VLOOKUP(R1040,'UNSG Projects'!$C$8:$D$305,2,FALSE),0)</f>
        <v>Mains - Blanket - Verde</v>
      </c>
      <c r="T1040" s="8" t="s">
        <v>528</v>
      </c>
      <c r="U1040" s="11">
        <v>15496.75</v>
      </c>
    </row>
    <row r="1041" spans="1:21" ht="20.399999999999999" x14ac:dyDescent="0.3">
      <c r="A1041" s="19">
        <v>202510</v>
      </c>
      <c r="B1041" s="8" t="s">
        <v>7</v>
      </c>
      <c r="C1041" s="8" t="s">
        <v>63</v>
      </c>
      <c r="D1041" s="8" t="s">
        <v>62</v>
      </c>
      <c r="E1041" s="8" t="s">
        <v>62</v>
      </c>
      <c r="F1041" s="8" t="s">
        <v>61</v>
      </c>
      <c r="G1041" s="8" t="s">
        <v>125</v>
      </c>
      <c r="H1041" s="8" t="s">
        <v>59</v>
      </c>
      <c r="I1041" s="8" t="s">
        <v>58</v>
      </c>
      <c r="J1041" s="8" t="s">
        <v>542</v>
      </c>
      <c r="K1041" s="8" t="s">
        <v>56</v>
      </c>
      <c r="L1041" s="8" t="s">
        <v>64</v>
      </c>
      <c r="M1041" s="18">
        <v>45901</v>
      </c>
      <c r="N1041" s="18">
        <v>45891</v>
      </c>
      <c r="O1041" s="8" t="s">
        <v>454</v>
      </c>
      <c r="P1041" s="8" t="s">
        <v>17</v>
      </c>
      <c r="Q1041" s="8" t="s">
        <v>543</v>
      </c>
      <c r="R1041" s="8" t="str">
        <f t="shared" si="16"/>
        <v>252100A</v>
      </c>
      <c r="S1041" s="8" t="str">
        <f>IFERROR(VLOOKUP(R1041,'UNSG Projects'!$C$8:$D$305,2,FALSE),0)</f>
        <v>Mains - Blanket - King</v>
      </c>
      <c r="T1041" s="8" t="s">
        <v>542</v>
      </c>
      <c r="U1041" s="11">
        <v>1058</v>
      </c>
    </row>
    <row r="1042" spans="1:21" ht="20.399999999999999" x14ac:dyDescent="0.3">
      <c r="A1042" s="19">
        <v>202510</v>
      </c>
      <c r="B1042" s="8" t="s">
        <v>7</v>
      </c>
      <c r="C1042" s="8" t="s">
        <v>63</v>
      </c>
      <c r="D1042" s="8" t="s">
        <v>62</v>
      </c>
      <c r="E1042" s="8" t="s">
        <v>62</v>
      </c>
      <c r="F1042" s="8" t="s">
        <v>61</v>
      </c>
      <c r="G1042" s="8" t="s">
        <v>125</v>
      </c>
      <c r="H1042" s="8" t="s">
        <v>59</v>
      </c>
      <c r="I1042" s="8" t="s">
        <v>58</v>
      </c>
      <c r="J1042" s="8" t="s">
        <v>522</v>
      </c>
      <c r="K1042" s="8" t="s">
        <v>56</v>
      </c>
      <c r="L1042" s="8" t="s">
        <v>64</v>
      </c>
      <c r="M1042" s="18">
        <v>45931</v>
      </c>
      <c r="N1042" s="18">
        <v>45957</v>
      </c>
      <c r="O1042" s="8" t="s">
        <v>454</v>
      </c>
      <c r="P1042" s="8" t="s">
        <v>17</v>
      </c>
      <c r="Q1042" s="8" t="s">
        <v>523</v>
      </c>
      <c r="R1042" s="8" t="str">
        <f t="shared" si="16"/>
        <v>256100A</v>
      </c>
      <c r="S1042" s="8" t="str">
        <f>IFERROR(VLOOKUP(R1042,'UNSG Projects'!$C$8:$D$305,2,FALSE),0)</f>
        <v>Mains - Blanket - Nog</v>
      </c>
      <c r="T1042" s="8" t="s">
        <v>522</v>
      </c>
      <c r="U1042" s="11">
        <v>33502.46</v>
      </c>
    </row>
    <row r="1043" spans="1:21" ht="20.399999999999999" x14ac:dyDescent="0.3">
      <c r="A1043" s="19">
        <v>202510</v>
      </c>
      <c r="B1043" s="8" t="s">
        <v>7</v>
      </c>
      <c r="C1043" s="8" t="s">
        <v>63</v>
      </c>
      <c r="D1043" s="8" t="s">
        <v>62</v>
      </c>
      <c r="E1043" s="8" t="s">
        <v>62</v>
      </c>
      <c r="F1043" s="8" t="s">
        <v>61</v>
      </c>
      <c r="G1043" s="8" t="s">
        <v>125</v>
      </c>
      <c r="H1043" s="8" t="s">
        <v>59</v>
      </c>
      <c r="I1043" s="8" t="s">
        <v>58</v>
      </c>
      <c r="J1043" s="8" t="s">
        <v>548</v>
      </c>
      <c r="K1043" s="8" t="s">
        <v>56</v>
      </c>
      <c r="L1043" s="8" t="s">
        <v>64</v>
      </c>
      <c r="M1043" s="18">
        <v>45901</v>
      </c>
      <c r="N1043" s="18">
        <v>45896</v>
      </c>
      <c r="O1043" s="8" t="s">
        <v>454</v>
      </c>
      <c r="P1043" s="8" t="s">
        <v>17</v>
      </c>
      <c r="Q1043" s="8" t="s">
        <v>549</v>
      </c>
      <c r="R1043" s="8" t="str">
        <f t="shared" si="16"/>
        <v>256100A</v>
      </c>
      <c r="S1043" s="8" t="str">
        <f>IFERROR(VLOOKUP(R1043,'UNSG Projects'!$C$8:$D$305,2,FALSE),0)</f>
        <v>Mains - Blanket - Nog</v>
      </c>
      <c r="T1043" s="8" t="s">
        <v>548</v>
      </c>
      <c r="U1043" s="11">
        <v>1194.96</v>
      </c>
    </row>
    <row r="1044" spans="1:21" ht="20.399999999999999" x14ac:dyDescent="0.3">
      <c r="A1044" s="19">
        <v>202510</v>
      </c>
      <c r="B1044" s="8" t="s">
        <v>7</v>
      </c>
      <c r="C1044" s="8" t="s">
        <v>63</v>
      </c>
      <c r="D1044" s="8" t="s">
        <v>62</v>
      </c>
      <c r="E1044" s="8" t="s">
        <v>62</v>
      </c>
      <c r="F1044" s="8" t="s">
        <v>61</v>
      </c>
      <c r="G1044" s="8" t="s">
        <v>125</v>
      </c>
      <c r="H1044" s="8" t="s">
        <v>59</v>
      </c>
      <c r="I1044" s="8" t="s">
        <v>58</v>
      </c>
      <c r="J1044" s="8" t="s">
        <v>524</v>
      </c>
      <c r="K1044" s="8" t="s">
        <v>56</v>
      </c>
      <c r="L1044" s="8" t="s">
        <v>64</v>
      </c>
      <c r="M1044" s="18">
        <v>45931</v>
      </c>
      <c r="N1044" s="18">
        <v>45952</v>
      </c>
      <c r="O1044" s="8" t="s">
        <v>454</v>
      </c>
      <c r="P1044" s="8" t="s">
        <v>17</v>
      </c>
      <c r="Q1044" s="8" t="s">
        <v>525</v>
      </c>
      <c r="R1044" s="8" t="str">
        <f t="shared" si="16"/>
        <v>251100A</v>
      </c>
      <c r="S1044" s="8" t="str">
        <f>IFERROR(VLOOKUP(R1044,'UNSG Projects'!$C$8:$D$305,2,FALSE),0)</f>
        <v>Mains - Blanket - Flag</v>
      </c>
      <c r="T1044" s="8" t="s">
        <v>524</v>
      </c>
      <c r="U1044" s="11">
        <v>3208.48</v>
      </c>
    </row>
    <row r="1045" spans="1:21" ht="20.399999999999999" x14ac:dyDescent="0.3">
      <c r="A1045" s="19">
        <v>202510</v>
      </c>
      <c r="B1045" s="8" t="s">
        <v>7</v>
      </c>
      <c r="C1045" s="8" t="s">
        <v>63</v>
      </c>
      <c r="D1045" s="8" t="s">
        <v>62</v>
      </c>
      <c r="E1045" s="8" t="s">
        <v>62</v>
      </c>
      <c r="F1045" s="8" t="s">
        <v>61</v>
      </c>
      <c r="G1045" s="8" t="s">
        <v>125</v>
      </c>
      <c r="H1045" s="8" t="s">
        <v>59</v>
      </c>
      <c r="I1045" s="8" t="s">
        <v>58</v>
      </c>
      <c r="J1045" s="8" t="s">
        <v>364</v>
      </c>
      <c r="K1045" s="8" t="s">
        <v>56</v>
      </c>
      <c r="L1045" s="8" t="s">
        <v>64</v>
      </c>
      <c r="M1045" s="18">
        <v>45901</v>
      </c>
      <c r="N1045" s="18">
        <v>45924</v>
      </c>
      <c r="O1045" s="8" t="s">
        <v>454</v>
      </c>
      <c r="P1045" s="8" t="s">
        <v>17</v>
      </c>
      <c r="Q1045" s="8" t="s">
        <v>365</v>
      </c>
      <c r="R1045" s="8" t="str">
        <f t="shared" si="16"/>
        <v>253100A</v>
      </c>
      <c r="S1045" s="8" t="str">
        <f>IFERROR(VLOOKUP(R1045,'UNSG Projects'!$C$8:$D$305,2,FALSE),0)</f>
        <v>Mains - Blanket - Pres</v>
      </c>
      <c r="T1045" s="8" t="s">
        <v>364</v>
      </c>
      <c r="U1045" s="11">
        <v>25230.04</v>
      </c>
    </row>
    <row r="1046" spans="1:21" ht="20.399999999999999" x14ac:dyDescent="0.3">
      <c r="A1046" s="19">
        <v>202510</v>
      </c>
      <c r="B1046" s="8" t="s">
        <v>7</v>
      </c>
      <c r="C1046" s="8" t="s">
        <v>63</v>
      </c>
      <c r="D1046" s="8" t="s">
        <v>62</v>
      </c>
      <c r="E1046" s="8" t="s">
        <v>62</v>
      </c>
      <c r="F1046" s="8" t="s">
        <v>61</v>
      </c>
      <c r="G1046" s="8" t="s">
        <v>125</v>
      </c>
      <c r="H1046" s="8" t="s">
        <v>59</v>
      </c>
      <c r="I1046" s="8" t="s">
        <v>58</v>
      </c>
      <c r="J1046" s="8" t="s">
        <v>57</v>
      </c>
      <c r="K1046" s="8" t="s">
        <v>56</v>
      </c>
      <c r="L1046" s="8" t="s">
        <v>55</v>
      </c>
      <c r="M1046" s="18">
        <v>45748</v>
      </c>
      <c r="N1046" s="18">
        <v>45769</v>
      </c>
      <c r="O1046" s="8" t="s">
        <v>454</v>
      </c>
      <c r="P1046" s="8" t="s">
        <v>17</v>
      </c>
      <c r="Q1046" s="8" t="s">
        <v>569</v>
      </c>
      <c r="R1046" s="8" t="str">
        <f t="shared" si="16"/>
        <v>253100A</v>
      </c>
      <c r="S1046" s="8" t="str">
        <f>IFERROR(VLOOKUP(R1046,'UNSG Projects'!$C$8:$D$305,2,FALSE),0)</f>
        <v>Mains - Blanket - Pres</v>
      </c>
      <c r="T1046" s="8" t="s">
        <v>568</v>
      </c>
      <c r="U1046" s="11">
        <v>-8786.5300000000007</v>
      </c>
    </row>
    <row r="1047" spans="1:21" ht="20.399999999999999" x14ac:dyDescent="0.3">
      <c r="A1047" s="19">
        <v>202510</v>
      </c>
      <c r="B1047" s="8" t="s">
        <v>7</v>
      </c>
      <c r="C1047" s="8" t="s">
        <v>63</v>
      </c>
      <c r="D1047" s="8" t="s">
        <v>62</v>
      </c>
      <c r="E1047" s="8" t="s">
        <v>62</v>
      </c>
      <c r="F1047" s="8" t="s">
        <v>61</v>
      </c>
      <c r="G1047" s="8" t="s">
        <v>125</v>
      </c>
      <c r="H1047" s="8" t="s">
        <v>59</v>
      </c>
      <c r="I1047" s="8" t="s">
        <v>58</v>
      </c>
      <c r="J1047" s="8" t="s">
        <v>57</v>
      </c>
      <c r="K1047" s="8" t="s">
        <v>56</v>
      </c>
      <c r="L1047" s="8" t="s">
        <v>55</v>
      </c>
      <c r="M1047" s="18">
        <v>45809</v>
      </c>
      <c r="N1047" s="18">
        <v>45809</v>
      </c>
      <c r="O1047" s="8" t="s">
        <v>454</v>
      </c>
      <c r="P1047" s="8" t="s">
        <v>17</v>
      </c>
      <c r="Q1047" s="8" t="s">
        <v>479</v>
      </c>
      <c r="R1047" s="8" t="str">
        <f t="shared" si="16"/>
        <v>252387A</v>
      </c>
      <c r="S1047" s="8" t="str">
        <f>IFERROR(VLOOKUP(R1047,'UNSG Projects'!$C$8:$D$305,2,FALSE),0)</f>
        <v>Other Distr Eq CP-Bl - King</v>
      </c>
      <c r="T1047" s="8" t="s">
        <v>478</v>
      </c>
      <c r="U1047" s="11">
        <v>-289.18</v>
      </c>
    </row>
    <row r="1048" spans="1:21" ht="20.399999999999999" x14ac:dyDescent="0.3">
      <c r="A1048" s="19">
        <v>202510</v>
      </c>
      <c r="B1048" s="8" t="s">
        <v>7</v>
      </c>
      <c r="C1048" s="8" t="s">
        <v>63</v>
      </c>
      <c r="D1048" s="8" t="s">
        <v>62</v>
      </c>
      <c r="E1048" s="8" t="s">
        <v>62</v>
      </c>
      <c r="F1048" s="8" t="s">
        <v>61</v>
      </c>
      <c r="G1048" s="8" t="s">
        <v>125</v>
      </c>
      <c r="H1048" s="8" t="s">
        <v>59</v>
      </c>
      <c r="I1048" s="8" t="s">
        <v>58</v>
      </c>
      <c r="J1048" s="8" t="s">
        <v>57</v>
      </c>
      <c r="K1048" s="8" t="s">
        <v>56</v>
      </c>
      <c r="L1048" s="8" t="s">
        <v>55</v>
      </c>
      <c r="M1048" s="18">
        <v>45809</v>
      </c>
      <c r="N1048" s="18">
        <v>45820</v>
      </c>
      <c r="O1048" s="8" t="s">
        <v>454</v>
      </c>
      <c r="P1048" s="8" t="s">
        <v>17</v>
      </c>
      <c r="Q1048" s="8" t="s">
        <v>567</v>
      </c>
      <c r="R1048" s="8" t="str">
        <f t="shared" si="16"/>
        <v>256101A</v>
      </c>
      <c r="S1048" s="8" t="str">
        <f>IFERROR(VLOOKUP(R1048,'UNSG Projects'!$C$8:$D$305,2,FALSE),0)</f>
        <v>Valve Replacement Nogales</v>
      </c>
      <c r="T1048" s="8" t="s">
        <v>566</v>
      </c>
      <c r="U1048" s="11">
        <v>-6260.69</v>
      </c>
    </row>
    <row r="1049" spans="1:21" ht="20.399999999999999" x14ac:dyDescent="0.3">
      <c r="A1049" s="19">
        <v>202510</v>
      </c>
      <c r="B1049" s="8" t="s">
        <v>7</v>
      </c>
      <c r="C1049" s="8" t="s">
        <v>63</v>
      </c>
      <c r="D1049" s="8" t="s">
        <v>62</v>
      </c>
      <c r="E1049" s="8" t="s">
        <v>62</v>
      </c>
      <c r="F1049" s="8" t="s">
        <v>61</v>
      </c>
      <c r="G1049" s="8" t="s">
        <v>125</v>
      </c>
      <c r="H1049" s="8" t="s">
        <v>59</v>
      </c>
      <c r="I1049" s="8" t="s">
        <v>58</v>
      </c>
      <c r="J1049" s="8" t="s">
        <v>57</v>
      </c>
      <c r="K1049" s="8" t="s">
        <v>56</v>
      </c>
      <c r="L1049" s="8" t="s">
        <v>55</v>
      </c>
      <c r="M1049" s="18">
        <v>45839</v>
      </c>
      <c r="N1049" s="18">
        <v>45838</v>
      </c>
      <c r="O1049" s="8" t="s">
        <v>454</v>
      </c>
      <c r="P1049" s="8" t="s">
        <v>17</v>
      </c>
      <c r="Q1049" s="8" t="s">
        <v>391</v>
      </c>
      <c r="R1049" s="8" t="str">
        <f t="shared" si="16"/>
        <v>251100A</v>
      </c>
      <c r="S1049" s="8" t="str">
        <f>IFERROR(VLOOKUP(R1049,'UNSG Projects'!$C$8:$D$305,2,FALSE),0)</f>
        <v>Mains - Blanket - Flag</v>
      </c>
      <c r="T1049" s="8" t="s">
        <v>390</v>
      </c>
      <c r="U1049" s="11">
        <v>-82314.789999999994</v>
      </c>
    </row>
    <row r="1050" spans="1:21" ht="20.399999999999999" x14ac:dyDescent="0.3">
      <c r="A1050" s="19">
        <v>202510</v>
      </c>
      <c r="B1050" s="8" t="s">
        <v>7</v>
      </c>
      <c r="C1050" s="8" t="s">
        <v>63</v>
      </c>
      <c r="D1050" s="8" t="s">
        <v>62</v>
      </c>
      <c r="E1050" s="8" t="s">
        <v>62</v>
      </c>
      <c r="F1050" s="8" t="s">
        <v>61</v>
      </c>
      <c r="G1050" s="8" t="s">
        <v>125</v>
      </c>
      <c r="H1050" s="8" t="s">
        <v>59</v>
      </c>
      <c r="I1050" s="8" t="s">
        <v>58</v>
      </c>
      <c r="J1050" s="8" t="s">
        <v>57</v>
      </c>
      <c r="K1050" s="8" t="s">
        <v>56</v>
      </c>
      <c r="L1050" s="8" t="s">
        <v>55</v>
      </c>
      <c r="M1050" s="18">
        <v>45839</v>
      </c>
      <c r="N1050" s="18">
        <v>45849</v>
      </c>
      <c r="O1050" s="8" t="s">
        <v>454</v>
      </c>
      <c r="P1050" s="8" t="s">
        <v>17</v>
      </c>
      <c r="Q1050" s="8" t="s">
        <v>565</v>
      </c>
      <c r="R1050" s="8" t="str">
        <f t="shared" si="16"/>
        <v>251500B</v>
      </c>
      <c r="S1050" s="8" t="str">
        <f>IFERROR(VLOOKUP(R1050,'UNSG Projects'!$C$8:$D$305,2,FALSE),0)</f>
        <v>PI Mains - Flagstaff</v>
      </c>
      <c r="T1050" s="8" t="s">
        <v>564</v>
      </c>
      <c r="U1050" s="11">
        <v>-40187.919999999998</v>
      </c>
    </row>
    <row r="1051" spans="1:21" ht="20.399999999999999" x14ac:dyDescent="0.3">
      <c r="A1051" s="19">
        <v>202510</v>
      </c>
      <c r="B1051" s="8" t="s">
        <v>7</v>
      </c>
      <c r="C1051" s="8" t="s">
        <v>63</v>
      </c>
      <c r="D1051" s="8" t="s">
        <v>62</v>
      </c>
      <c r="E1051" s="8" t="s">
        <v>62</v>
      </c>
      <c r="F1051" s="8" t="s">
        <v>61</v>
      </c>
      <c r="G1051" s="8" t="s">
        <v>125</v>
      </c>
      <c r="H1051" s="8" t="s">
        <v>59</v>
      </c>
      <c r="I1051" s="8" t="s">
        <v>58</v>
      </c>
      <c r="J1051" s="8" t="s">
        <v>57</v>
      </c>
      <c r="K1051" s="8" t="s">
        <v>56</v>
      </c>
      <c r="L1051" s="8" t="s">
        <v>55</v>
      </c>
      <c r="M1051" s="18">
        <v>45839</v>
      </c>
      <c r="N1051" s="18">
        <v>45852</v>
      </c>
      <c r="O1051" s="8" t="s">
        <v>454</v>
      </c>
      <c r="P1051" s="8" t="s">
        <v>17</v>
      </c>
      <c r="Q1051" s="8" t="s">
        <v>389</v>
      </c>
      <c r="R1051" s="8" t="str">
        <f t="shared" si="16"/>
        <v>251100A</v>
      </c>
      <c r="S1051" s="8" t="str">
        <f>IFERROR(VLOOKUP(R1051,'UNSG Projects'!$C$8:$D$305,2,FALSE),0)</f>
        <v>Mains - Blanket - Flag</v>
      </c>
      <c r="T1051" s="8" t="s">
        <v>388</v>
      </c>
      <c r="U1051" s="11">
        <v>-5547.23</v>
      </c>
    </row>
    <row r="1052" spans="1:21" ht="20.399999999999999" x14ac:dyDescent="0.3">
      <c r="A1052" s="19">
        <v>202510</v>
      </c>
      <c r="B1052" s="8" t="s">
        <v>7</v>
      </c>
      <c r="C1052" s="8" t="s">
        <v>63</v>
      </c>
      <c r="D1052" s="8" t="s">
        <v>62</v>
      </c>
      <c r="E1052" s="8" t="s">
        <v>62</v>
      </c>
      <c r="F1052" s="8" t="s">
        <v>61</v>
      </c>
      <c r="G1052" s="8" t="s">
        <v>125</v>
      </c>
      <c r="H1052" s="8" t="s">
        <v>59</v>
      </c>
      <c r="I1052" s="8" t="s">
        <v>58</v>
      </c>
      <c r="J1052" s="8" t="s">
        <v>57</v>
      </c>
      <c r="K1052" s="8" t="s">
        <v>56</v>
      </c>
      <c r="L1052" s="8" t="s">
        <v>55</v>
      </c>
      <c r="M1052" s="18">
        <v>45839</v>
      </c>
      <c r="N1052" s="18">
        <v>45852</v>
      </c>
      <c r="O1052" s="8" t="s">
        <v>454</v>
      </c>
      <c r="P1052" s="8" t="s">
        <v>17</v>
      </c>
      <c r="Q1052" s="8" t="s">
        <v>563</v>
      </c>
      <c r="R1052" s="8" t="str">
        <f t="shared" si="16"/>
        <v>252100A</v>
      </c>
      <c r="S1052" s="8" t="str">
        <f>IFERROR(VLOOKUP(R1052,'UNSG Projects'!$C$8:$D$305,2,FALSE),0)</f>
        <v>Mains - Blanket - King</v>
      </c>
      <c r="T1052" s="8" t="s">
        <v>562</v>
      </c>
      <c r="U1052" s="11">
        <v>-1915.73</v>
      </c>
    </row>
    <row r="1053" spans="1:21" ht="20.399999999999999" x14ac:dyDescent="0.3">
      <c r="A1053" s="19">
        <v>202510</v>
      </c>
      <c r="B1053" s="8" t="s">
        <v>7</v>
      </c>
      <c r="C1053" s="8" t="s">
        <v>63</v>
      </c>
      <c r="D1053" s="8" t="s">
        <v>62</v>
      </c>
      <c r="E1053" s="8" t="s">
        <v>62</v>
      </c>
      <c r="F1053" s="8" t="s">
        <v>61</v>
      </c>
      <c r="G1053" s="8" t="s">
        <v>125</v>
      </c>
      <c r="H1053" s="8" t="s">
        <v>59</v>
      </c>
      <c r="I1053" s="8" t="s">
        <v>58</v>
      </c>
      <c r="J1053" s="8" t="s">
        <v>57</v>
      </c>
      <c r="K1053" s="8" t="s">
        <v>56</v>
      </c>
      <c r="L1053" s="8" t="s">
        <v>55</v>
      </c>
      <c r="M1053" s="18">
        <v>45839</v>
      </c>
      <c r="N1053" s="18">
        <v>45854</v>
      </c>
      <c r="O1053" s="8" t="s">
        <v>454</v>
      </c>
      <c r="P1053" s="8" t="s">
        <v>17</v>
      </c>
      <c r="Q1053" s="8" t="s">
        <v>561</v>
      </c>
      <c r="R1053" s="8" t="str">
        <f t="shared" si="16"/>
        <v>252100A</v>
      </c>
      <c r="S1053" s="8" t="str">
        <f>IFERROR(VLOOKUP(R1053,'UNSG Projects'!$C$8:$D$305,2,FALSE),0)</f>
        <v>Mains - Blanket - King</v>
      </c>
      <c r="T1053" s="8" t="s">
        <v>560</v>
      </c>
      <c r="U1053" s="11">
        <v>-3119.04</v>
      </c>
    </row>
    <row r="1054" spans="1:21" ht="20.399999999999999" x14ac:dyDescent="0.3">
      <c r="A1054" s="19">
        <v>202510</v>
      </c>
      <c r="B1054" s="8" t="s">
        <v>7</v>
      </c>
      <c r="C1054" s="8" t="s">
        <v>63</v>
      </c>
      <c r="D1054" s="8" t="s">
        <v>62</v>
      </c>
      <c r="E1054" s="8" t="s">
        <v>62</v>
      </c>
      <c r="F1054" s="8" t="s">
        <v>61</v>
      </c>
      <c r="G1054" s="8" t="s">
        <v>125</v>
      </c>
      <c r="H1054" s="8" t="s">
        <v>59</v>
      </c>
      <c r="I1054" s="8" t="s">
        <v>58</v>
      </c>
      <c r="J1054" s="8" t="s">
        <v>57</v>
      </c>
      <c r="K1054" s="8" t="s">
        <v>56</v>
      </c>
      <c r="L1054" s="8" t="s">
        <v>55</v>
      </c>
      <c r="M1054" s="18">
        <v>45839</v>
      </c>
      <c r="N1054" s="18">
        <v>45854</v>
      </c>
      <c r="O1054" s="8" t="s">
        <v>454</v>
      </c>
      <c r="P1054" s="8" t="s">
        <v>17</v>
      </c>
      <c r="Q1054" s="8" t="s">
        <v>377</v>
      </c>
      <c r="R1054" s="8" t="str">
        <f t="shared" si="16"/>
        <v>253100A</v>
      </c>
      <c r="S1054" s="8" t="str">
        <f>IFERROR(VLOOKUP(R1054,'UNSG Projects'!$C$8:$D$305,2,FALSE),0)</f>
        <v>Mains - Blanket - Pres</v>
      </c>
      <c r="T1054" s="8" t="s">
        <v>376</v>
      </c>
      <c r="U1054" s="11">
        <v>-250409.18</v>
      </c>
    </row>
    <row r="1055" spans="1:21" ht="20.399999999999999" x14ac:dyDescent="0.3">
      <c r="A1055" s="19">
        <v>202510</v>
      </c>
      <c r="B1055" s="8" t="s">
        <v>7</v>
      </c>
      <c r="C1055" s="8" t="s">
        <v>63</v>
      </c>
      <c r="D1055" s="8" t="s">
        <v>62</v>
      </c>
      <c r="E1055" s="8" t="s">
        <v>62</v>
      </c>
      <c r="F1055" s="8" t="s">
        <v>61</v>
      </c>
      <c r="G1055" s="8" t="s">
        <v>125</v>
      </c>
      <c r="H1055" s="8" t="s">
        <v>59</v>
      </c>
      <c r="I1055" s="8" t="s">
        <v>58</v>
      </c>
      <c r="J1055" s="8" t="s">
        <v>57</v>
      </c>
      <c r="K1055" s="8" t="s">
        <v>56</v>
      </c>
      <c r="L1055" s="8" t="s">
        <v>55</v>
      </c>
      <c r="M1055" s="18">
        <v>45839</v>
      </c>
      <c r="N1055" s="18">
        <v>45860</v>
      </c>
      <c r="O1055" s="8" t="s">
        <v>454</v>
      </c>
      <c r="P1055" s="8" t="s">
        <v>17</v>
      </c>
      <c r="Q1055" s="8" t="s">
        <v>387</v>
      </c>
      <c r="R1055" s="8" t="str">
        <f t="shared" si="16"/>
        <v>251100A</v>
      </c>
      <c r="S1055" s="8" t="str">
        <f>IFERROR(VLOOKUP(R1055,'UNSG Projects'!$C$8:$D$305,2,FALSE),0)</f>
        <v>Mains - Blanket - Flag</v>
      </c>
      <c r="T1055" s="8" t="s">
        <v>386</v>
      </c>
      <c r="U1055" s="11">
        <v>-84901.22</v>
      </c>
    </row>
    <row r="1056" spans="1:21" ht="20.399999999999999" x14ac:dyDescent="0.3">
      <c r="A1056" s="19">
        <v>202510</v>
      </c>
      <c r="B1056" s="8" t="s">
        <v>7</v>
      </c>
      <c r="C1056" s="8" t="s">
        <v>63</v>
      </c>
      <c r="D1056" s="8" t="s">
        <v>62</v>
      </c>
      <c r="E1056" s="8" t="s">
        <v>62</v>
      </c>
      <c r="F1056" s="8" t="s">
        <v>61</v>
      </c>
      <c r="G1056" s="8" t="s">
        <v>125</v>
      </c>
      <c r="H1056" s="8" t="s">
        <v>59</v>
      </c>
      <c r="I1056" s="8" t="s">
        <v>58</v>
      </c>
      <c r="J1056" s="8" t="s">
        <v>57</v>
      </c>
      <c r="K1056" s="8" t="s">
        <v>56</v>
      </c>
      <c r="L1056" s="8" t="s">
        <v>55</v>
      </c>
      <c r="M1056" s="18">
        <v>45839</v>
      </c>
      <c r="N1056" s="18">
        <v>45861</v>
      </c>
      <c r="O1056" s="8" t="s">
        <v>454</v>
      </c>
      <c r="P1056" s="8" t="s">
        <v>17</v>
      </c>
      <c r="Q1056" s="8" t="s">
        <v>559</v>
      </c>
      <c r="R1056" s="8" t="str">
        <f t="shared" si="16"/>
        <v>257100A</v>
      </c>
      <c r="S1056" s="8" t="str">
        <f>IFERROR(VLOOKUP(R1056,'UNSG Projects'!$C$8:$D$305,2,FALSE),0)</f>
        <v>Mains - Blanket - SL</v>
      </c>
      <c r="T1056" s="8" t="s">
        <v>558</v>
      </c>
      <c r="U1056" s="11">
        <v>-2359.3000000000002</v>
      </c>
    </row>
    <row r="1057" spans="1:21" ht="20.399999999999999" x14ac:dyDescent="0.3">
      <c r="A1057" s="19">
        <v>202510</v>
      </c>
      <c r="B1057" s="8" t="s">
        <v>7</v>
      </c>
      <c r="C1057" s="8" t="s">
        <v>63</v>
      </c>
      <c r="D1057" s="8" t="s">
        <v>62</v>
      </c>
      <c r="E1057" s="8" t="s">
        <v>62</v>
      </c>
      <c r="F1057" s="8" t="s">
        <v>61</v>
      </c>
      <c r="G1057" s="8" t="s">
        <v>125</v>
      </c>
      <c r="H1057" s="8" t="s">
        <v>59</v>
      </c>
      <c r="I1057" s="8" t="s">
        <v>58</v>
      </c>
      <c r="J1057" s="8" t="s">
        <v>57</v>
      </c>
      <c r="K1057" s="8" t="s">
        <v>56</v>
      </c>
      <c r="L1057" s="8" t="s">
        <v>55</v>
      </c>
      <c r="M1057" s="18">
        <v>45839</v>
      </c>
      <c r="N1057" s="18">
        <v>45861</v>
      </c>
      <c r="O1057" s="8" t="s">
        <v>454</v>
      </c>
      <c r="P1057" s="8" t="s">
        <v>17</v>
      </c>
      <c r="Q1057" s="8" t="s">
        <v>385</v>
      </c>
      <c r="R1057" s="8" t="str">
        <f t="shared" si="16"/>
        <v>253100A</v>
      </c>
      <c r="S1057" s="8" t="str">
        <f>IFERROR(VLOOKUP(R1057,'UNSG Projects'!$C$8:$D$305,2,FALSE),0)</f>
        <v>Mains - Blanket - Pres</v>
      </c>
      <c r="T1057" s="8" t="s">
        <v>384</v>
      </c>
      <c r="U1057" s="11">
        <v>-53178.97</v>
      </c>
    </row>
    <row r="1058" spans="1:21" ht="20.399999999999999" x14ac:dyDescent="0.3">
      <c r="A1058" s="19">
        <v>202510</v>
      </c>
      <c r="B1058" s="8" t="s">
        <v>7</v>
      </c>
      <c r="C1058" s="8" t="s">
        <v>63</v>
      </c>
      <c r="D1058" s="8" t="s">
        <v>62</v>
      </c>
      <c r="E1058" s="8" t="s">
        <v>62</v>
      </c>
      <c r="F1058" s="8" t="s">
        <v>61</v>
      </c>
      <c r="G1058" s="8" t="s">
        <v>125</v>
      </c>
      <c r="H1058" s="8" t="s">
        <v>59</v>
      </c>
      <c r="I1058" s="8" t="s">
        <v>58</v>
      </c>
      <c r="J1058" s="8" t="s">
        <v>57</v>
      </c>
      <c r="K1058" s="8" t="s">
        <v>56</v>
      </c>
      <c r="L1058" s="8" t="s">
        <v>55</v>
      </c>
      <c r="M1058" s="18">
        <v>45870</v>
      </c>
      <c r="N1058" s="18">
        <v>45834</v>
      </c>
      <c r="O1058" s="8" t="s">
        <v>454</v>
      </c>
      <c r="P1058" s="8" t="s">
        <v>17</v>
      </c>
      <c r="Q1058" s="8" t="s">
        <v>393</v>
      </c>
      <c r="R1058" s="8" t="str">
        <f t="shared" si="16"/>
        <v>257100A</v>
      </c>
      <c r="S1058" s="8" t="str">
        <f>IFERROR(VLOOKUP(R1058,'UNSG Projects'!$C$8:$D$305,2,FALSE),0)</f>
        <v>Mains - Blanket - SL</v>
      </c>
      <c r="T1058" s="8" t="s">
        <v>392</v>
      </c>
      <c r="U1058" s="11">
        <v>-231.65</v>
      </c>
    </row>
    <row r="1059" spans="1:21" ht="20.399999999999999" x14ac:dyDescent="0.3">
      <c r="A1059" s="19">
        <v>202510</v>
      </c>
      <c r="B1059" s="8" t="s">
        <v>7</v>
      </c>
      <c r="C1059" s="8" t="s">
        <v>63</v>
      </c>
      <c r="D1059" s="8" t="s">
        <v>62</v>
      </c>
      <c r="E1059" s="8" t="s">
        <v>62</v>
      </c>
      <c r="F1059" s="8" t="s">
        <v>61</v>
      </c>
      <c r="G1059" s="8" t="s">
        <v>125</v>
      </c>
      <c r="H1059" s="8" t="s">
        <v>59</v>
      </c>
      <c r="I1059" s="8" t="s">
        <v>58</v>
      </c>
      <c r="J1059" s="8" t="s">
        <v>57</v>
      </c>
      <c r="K1059" s="8" t="s">
        <v>56</v>
      </c>
      <c r="L1059" s="8" t="s">
        <v>55</v>
      </c>
      <c r="M1059" s="18">
        <v>45870</v>
      </c>
      <c r="N1059" s="18">
        <v>45869</v>
      </c>
      <c r="O1059" s="8" t="s">
        <v>454</v>
      </c>
      <c r="P1059" s="8" t="s">
        <v>17</v>
      </c>
      <c r="Q1059" s="8" t="s">
        <v>557</v>
      </c>
      <c r="R1059" s="8" t="str">
        <f t="shared" si="16"/>
        <v>251100A</v>
      </c>
      <c r="S1059" s="8" t="str">
        <f>IFERROR(VLOOKUP(R1059,'UNSG Projects'!$C$8:$D$305,2,FALSE),0)</f>
        <v>Mains - Blanket - Flag</v>
      </c>
      <c r="T1059" s="8" t="s">
        <v>556</v>
      </c>
      <c r="U1059" s="11">
        <v>-10342.120000000001</v>
      </c>
    </row>
    <row r="1060" spans="1:21" ht="20.399999999999999" x14ac:dyDescent="0.3">
      <c r="A1060" s="19">
        <v>202510</v>
      </c>
      <c r="B1060" s="8" t="s">
        <v>7</v>
      </c>
      <c r="C1060" s="8" t="s">
        <v>63</v>
      </c>
      <c r="D1060" s="8" t="s">
        <v>62</v>
      </c>
      <c r="E1060" s="8" t="s">
        <v>62</v>
      </c>
      <c r="F1060" s="8" t="s">
        <v>61</v>
      </c>
      <c r="G1060" s="8" t="s">
        <v>125</v>
      </c>
      <c r="H1060" s="8" t="s">
        <v>59</v>
      </c>
      <c r="I1060" s="8" t="s">
        <v>58</v>
      </c>
      <c r="J1060" s="8" t="s">
        <v>57</v>
      </c>
      <c r="K1060" s="8" t="s">
        <v>56</v>
      </c>
      <c r="L1060" s="8" t="s">
        <v>55</v>
      </c>
      <c r="M1060" s="18">
        <v>45901</v>
      </c>
      <c r="N1060" s="18">
        <v>45820</v>
      </c>
      <c r="O1060" s="8" t="s">
        <v>454</v>
      </c>
      <c r="P1060" s="8" t="s">
        <v>17</v>
      </c>
      <c r="Q1060" s="8" t="s">
        <v>567</v>
      </c>
      <c r="R1060" s="8" t="str">
        <f t="shared" si="16"/>
        <v>256101A</v>
      </c>
      <c r="S1060" s="8" t="str">
        <f>IFERROR(VLOOKUP(R1060,'UNSG Projects'!$C$8:$D$305,2,FALSE),0)</f>
        <v>Valve Replacement Nogales</v>
      </c>
      <c r="T1060" s="8" t="s">
        <v>566</v>
      </c>
      <c r="U1060" s="11">
        <v>-75.489999999999995</v>
      </c>
    </row>
    <row r="1061" spans="1:21" ht="20.399999999999999" x14ac:dyDescent="0.3">
      <c r="A1061" s="19">
        <v>202510</v>
      </c>
      <c r="B1061" s="8" t="s">
        <v>7</v>
      </c>
      <c r="C1061" s="8" t="s">
        <v>63</v>
      </c>
      <c r="D1061" s="8" t="s">
        <v>62</v>
      </c>
      <c r="E1061" s="8" t="s">
        <v>62</v>
      </c>
      <c r="F1061" s="8" t="s">
        <v>61</v>
      </c>
      <c r="G1061" s="8" t="s">
        <v>125</v>
      </c>
      <c r="H1061" s="8" t="s">
        <v>59</v>
      </c>
      <c r="I1061" s="8" t="s">
        <v>58</v>
      </c>
      <c r="J1061" s="8" t="s">
        <v>57</v>
      </c>
      <c r="K1061" s="8" t="s">
        <v>56</v>
      </c>
      <c r="L1061" s="8" t="s">
        <v>55</v>
      </c>
      <c r="M1061" s="18">
        <v>45901</v>
      </c>
      <c r="N1061" s="18">
        <v>45834</v>
      </c>
      <c r="O1061" s="8" t="s">
        <v>454</v>
      </c>
      <c r="P1061" s="8" t="s">
        <v>17</v>
      </c>
      <c r="Q1061" s="8" t="s">
        <v>393</v>
      </c>
      <c r="R1061" s="8" t="str">
        <f t="shared" si="16"/>
        <v>257100A</v>
      </c>
      <c r="S1061" s="8" t="str">
        <f>IFERROR(VLOOKUP(R1061,'UNSG Projects'!$C$8:$D$305,2,FALSE),0)</f>
        <v>Mains - Blanket - SL</v>
      </c>
      <c r="T1061" s="8" t="s">
        <v>392</v>
      </c>
      <c r="U1061" s="11">
        <v>-442.79</v>
      </c>
    </row>
    <row r="1062" spans="1:21" ht="20.399999999999999" x14ac:dyDescent="0.3">
      <c r="A1062" s="19">
        <v>202510</v>
      </c>
      <c r="B1062" s="8" t="s">
        <v>7</v>
      </c>
      <c r="C1062" s="8" t="s">
        <v>63</v>
      </c>
      <c r="D1062" s="8" t="s">
        <v>62</v>
      </c>
      <c r="E1062" s="8" t="s">
        <v>62</v>
      </c>
      <c r="F1062" s="8" t="s">
        <v>61</v>
      </c>
      <c r="G1062" s="8" t="s">
        <v>125</v>
      </c>
      <c r="H1062" s="8" t="s">
        <v>59</v>
      </c>
      <c r="I1062" s="8" t="s">
        <v>58</v>
      </c>
      <c r="J1062" s="8" t="s">
        <v>57</v>
      </c>
      <c r="K1062" s="8" t="s">
        <v>56</v>
      </c>
      <c r="L1062" s="8" t="s">
        <v>55</v>
      </c>
      <c r="M1062" s="18">
        <v>45901</v>
      </c>
      <c r="N1062" s="18">
        <v>45838</v>
      </c>
      <c r="O1062" s="8" t="s">
        <v>454</v>
      </c>
      <c r="P1062" s="8" t="s">
        <v>17</v>
      </c>
      <c r="Q1062" s="8" t="s">
        <v>391</v>
      </c>
      <c r="R1062" s="8" t="str">
        <f t="shared" si="16"/>
        <v>251100A</v>
      </c>
      <c r="S1062" s="8" t="str">
        <f>IFERROR(VLOOKUP(R1062,'UNSG Projects'!$C$8:$D$305,2,FALSE),0)</f>
        <v>Mains - Blanket - Flag</v>
      </c>
      <c r="T1062" s="8" t="s">
        <v>390</v>
      </c>
      <c r="U1062" s="11">
        <v>1497.32</v>
      </c>
    </row>
    <row r="1063" spans="1:21" ht="20.399999999999999" x14ac:dyDescent="0.3">
      <c r="A1063" s="19">
        <v>202510</v>
      </c>
      <c r="B1063" s="8" t="s">
        <v>7</v>
      </c>
      <c r="C1063" s="8" t="s">
        <v>63</v>
      </c>
      <c r="D1063" s="8" t="s">
        <v>62</v>
      </c>
      <c r="E1063" s="8" t="s">
        <v>62</v>
      </c>
      <c r="F1063" s="8" t="s">
        <v>61</v>
      </c>
      <c r="G1063" s="8" t="s">
        <v>125</v>
      </c>
      <c r="H1063" s="8" t="s">
        <v>59</v>
      </c>
      <c r="I1063" s="8" t="s">
        <v>58</v>
      </c>
      <c r="J1063" s="8" t="s">
        <v>57</v>
      </c>
      <c r="K1063" s="8" t="s">
        <v>56</v>
      </c>
      <c r="L1063" s="8" t="s">
        <v>55</v>
      </c>
      <c r="M1063" s="18">
        <v>45901</v>
      </c>
      <c r="N1063" s="18">
        <v>45849</v>
      </c>
      <c r="O1063" s="8" t="s">
        <v>454</v>
      </c>
      <c r="P1063" s="8" t="s">
        <v>17</v>
      </c>
      <c r="Q1063" s="8" t="s">
        <v>565</v>
      </c>
      <c r="R1063" s="8" t="str">
        <f t="shared" si="16"/>
        <v>251500B</v>
      </c>
      <c r="S1063" s="8" t="str">
        <f>IFERROR(VLOOKUP(R1063,'UNSG Projects'!$C$8:$D$305,2,FALSE),0)</f>
        <v>PI Mains - Flagstaff</v>
      </c>
      <c r="T1063" s="8" t="s">
        <v>564</v>
      </c>
      <c r="U1063" s="11">
        <v>-3316.32</v>
      </c>
    </row>
    <row r="1064" spans="1:21" ht="20.399999999999999" x14ac:dyDescent="0.3">
      <c r="A1064" s="19">
        <v>202510</v>
      </c>
      <c r="B1064" s="8" t="s">
        <v>7</v>
      </c>
      <c r="C1064" s="8" t="s">
        <v>63</v>
      </c>
      <c r="D1064" s="8" t="s">
        <v>62</v>
      </c>
      <c r="E1064" s="8" t="s">
        <v>62</v>
      </c>
      <c r="F1064" s="8" t="s">
        <v>61</v>
      </c>
      <c r="G1064" s="8" t="s">
        <v>125</v>
      </c>
      <c r="H1064" s="8" t="s">
        <v>59</v>
      </c>
      <c r="I1064" s="8" t="s">
        <v>58</v>
      </c>
      <c r="J1064" s="8" t="s">
        <v>57</v>
      </c>
      <c r="K1064" s="8" t="s">
        <v>56</v>
      </c>
      <c r="L1064" s="8" t="s">
        <v>55</v>
      </c>
      <c r="M1064" s="18">
        <v>45901</v>
      </c>
      <c r="N1064" s="18">
        <v>45852</v>
      </c>
      <c r="O1064" s="8" t="s">
        <v>454</v>
      </c>
      <c r="P1064" s="8" t="s">
        <v>17</v>
      </c>
      <c r="Q1064" s="8" t="s">
        <v>389</v>
      </c>
      <c r="R1064" s="8" t="str">
        <f t="shared" si="16"/>
        <v>251100A</v>
      </c>
      <c r="S1064" s="8" t="str">
        <f>IFERROR(VLOOKUP(R1064,'UNSG Projects'!$C$8:$D$305,2,FALSE),0)</f>
        <v>Mains - Blanket - Flag</v>
      </c>
      <c r="T1064" s="8" t="s">
        <v>388</v>
      </c>
      <c r="U1064" s="11">
        <v>8.84</v>
      </c>
    </row>
    <row r="1065" spans="1:21" ht="20.399999999999999" x14ac:dyDescent="0.3">
      <c r="A1065" s="19">
        <v>202510</v>
      </c>
      <c r="B1065" s="8" t="s">
        <v>7</v>
      </c>
      <c r="C1065" s="8" t="s">
        <v>63</v>
      </c>
      <c r="D1065" s="8" t="s">
        <v>62</v>
      </c>
      <c r="E1065" s="8" t="s">
        <v>62</v>
      </c>
      <c r="F1065" s="8" t="s">
        <v>61</v>
      </c>
      <c r="G1065" s="8" t="s">
        <v>125</v>
      </c>
      <c r="H1065" s="8" t="s">
        <v>59</v>
      </c>
      <c r="I1065" s="8" t="s">
        <v>58</v>
      </c>
      <c r="J1065" s="8" t="s">
        <v>57</v>
      </c>
      <c r="K1065" s="8" t="s">
        <v>56</v>
      </c>
      <c r="L1065" s="8" t="s">
        <v>55</v>
      </c>
      <c r="M1065" s="18">
        <v>45901</v>
      </c>
      <c r="N1065" s="18">
        <v>45852</v>
      </c>
      <c r="O1065" s="8" t="s">
        <v>454</v>
      </c>
      <c r="P1065" s="8" t="s">
        <v>17</v>
      </c>
      <c r="Q1065" s="8" t="s">
        <v>563</v>
      </c>
      <c r="R1065" s="8" t="str">
        <f t="shared" si="16"/>
        <v>252100A</v>
      </c>
      <c r="S1065" s="8" t="str">
        <f>IFERROR(VLOOKUP(R1065,'UNSG Projects'!$C$8:$D$305,2,FALSE),0)</f>
        <v>Mains - Blanket - King</v>
      </c>
      <c r="T1065" s="8" t="s">
        <v>562</v>
      </c>
      <c r="U1065" s="11">
        <v>-324</v>
      </c>
    </row>
    <row r="1066" spans="1:21" ht="20.399999999999999" x14ac:dyDescent="0.3">
      <c r="A1066" s="19">
        <v>202510</v>
      </c>
      <c r="B1066" s="8" t="s">
        <v>7</v>
      </c>
      <c r="C1066" s="8" t="s">
        <v>63</v>
      </c>
      <c r="D1066" s="8" t="s">
        <v>62</v>
      </c>
      <c r="E1066" s="8" t="s">
        <v>62</v>
      </c>
      <c r="F1066" s="8" t="s">
        <v>61</v>
      </c>
      <c r="G1066" s="8" t="s">
        <v>125</v>
      </c>
      <c r="H1066" s="8" t="s">
        <v>59</v>
      </c>
      <c r="I1066" s="8" t="s">
        <v>58</v>
      </c>
      <c r="J1066" s="8" t="s">
        <v>57</v>
      </c>
      <c r="K1066" s="8" t="s">
        <v>56</v>
      </c>
      <c r="L1066" s="8" t="s">
        <v>55</v>
      </c>
      <c r="M1066" s="18">
        <v>45901</v>
      </c>
      <c r="N1066" s="18">
        <v>45854</v>
      </c>
      <c r="O1066" s="8" t="s">
        <v>454</v>
      </c>
      <c r="P1066" s="8" t="s">
        <v>17</v>
      </c>
      <c r="Q1066" s="8" t="s">
        <v>561</v>
      </c>
      <c r="R1066" s="8" t="str">
        <f t="shared" si="16"/>
        <v>252100A</v>
      </c>
      <c r="S1066" s="8" t="str">
        <f>IFERROR(VLOOKUP(R1066,'UNSG Projects'!$C$8:$D$305,2,FALSE),0)</f>
        <v>Mains - Blanket - King</v>
      </c>
      <c r="T1066" s="8" t="s">
        <v>560</v>
      </c>
      <c r="U1066" s="11">
        <v>-653.94000000000005</v>
      </c>
    </row>
    <row r="1067" spans="1:21" ht="20.399999999999999" x14ac:dyDescent="0.3">
      <c r="A1067" s="19">
        <v>202510</v>
      </c>
      <c r="B1067" s="8" t="s">
        <v>7</v>
      </c>
      <c r="C1067" s="8" t="s">
        <v>63</v>
      </c>
      <c r="D1067" s="8" t="s">
        <v>62</v>
      </c>
      <c r="E1067" s="8" t="s">
        <v>62</v>
      </c>
      <c r="F1067" s="8" t="s">
        <v>61</v>
      </c>
      <c r="G1067" s="8" t="s">
        <v>125</v>
      </c>
      <c r="H1067" s="8" t="s">
        <v>59</v>
      </c>
      <c r="I1067" s="8" t="s">
        <v>58</v>
      </c>
      <c r="J1067" s="8" t="s">
        <v>57</v>
      </c>
      <c r="K1067" s="8" t="s">
        <v>56</v>
      </c>
      <c r="L1067" s="8" t="s">
        <v>55</v>
      </c>
      <c r="M1067" s="18">
        <v>45901</v>
      </c>
      <c r="N1067" s="18">
        <v>45854</v>
      </c>
      <c r="O1067" s="8" t="s">
        <v>454</v>
      </c>
      <c r="P1067" s="8" t="s">
        <v>17</v>
      </c>
      <c r="Q1067" s="8" t="s">
        <v>377</v>
      </c>
      <c r="R1067" s="8" t="str">
        <f t="shared" si="16"/>
        <v>253100A</v>
      </c>
      <c r="S1067" s="8" t="str">
        <f>IFERROR(VLOOKUP(R1067,'UNSG Projects'!$C$8:$D$305,2,FALSE),0)</f>
        <v>Mains - Blanket - Pres</v>
      </c>
      <c r="T1067" s="8" t="s">
        <v>376</v>
      </c>
      <c r="U1067" s="11">
        <v>-3524</v>
      </c>
    </row>
    <row r="1068" spans="1:21" ht="20.399999999999999" x14ac:dyDescent="0.3">
      <c r="A1068" s="19">
        <v>202510</v>
      </c>
      <c r="B1068" s="8" t="s">
        <v>7</v>
      </c>
      <c r="C1068" s="8" t="s">
        <v>63</v>
      </c>
      <c r="D1068" s="8" t="s">
        <v>62</v>
      </c>
      <c r="E1068" s="8" t="s">
        <v>62</v>
      </c>
      <c r="F1068" s="8" t="s">
        <v>61</v>
      </c>
      <c r="G1068" s="8" t="s">
        <v>125</v>
      </c>
      <c r="H1068" s="8" t="s">
        <v>59</v>
      </c>
      <c r="I1068" s="8" t="s">
        <v>58</v>
      </c>
      <c r="J1068" s="8" t="s">
        <v>57</v>
      </c>
      <c r="K1068" s="8" t="s">
        <v>56</v>
      </c>
      <c r="L1068" s="8" t="s">
        <v>55</v>
      </c>
      <c r="M1068" s="18">
        <v>45901</v>
      </c>
      <c r="N1068" s="18">
        <v>45860</v>
      </c>
      <c r="O1068" s="8" t="s">
        <v>454</v>
      </c>
      <c r="P1068" s="8" t="s">
        <v>17</v>
      </c>
      <c r="Q1068" s="8" t="s">
        <v>387</v>
      </c>
      <c r="R1068" s="8" t="str">
        <f t="shared" si="16"/>
        <v>251100A</v>
      </c>
      <c r="S1068" s="8" t="str">
        <f>IFERROR(VLOOKUP(R1068,'UNSG Projects'!$C$8:$D$305,2,FALSE),0)</f>
        <v>Mains - Blanket - Flag</v>
      </c>
      <c r="T1068" s="8" t="s">
        <v>386</v>
      </c>
      <c r="U1068" s="11">
        <v>-547.41999999999996</v>
      </c>
    </row>
    <row r="1069" spans="1:21" ht="20.399999999999999" x14ac:dyDescent="0.3">
      <c r="A1069" s="19">
        <v>202510</v>
      </c>
      <c r="B1069" s="8" t="s">
        <v>7</v>
      </c>
      <c r="C1069" s="8" t="s">
        <v>63</v>
      </c>
      <c r="D1069" s="8" t="s">
        <v>62</v>
      </c>
      <c r="E1069" s="8" t="s">
        <v>62</v>
      </c>
      <c r="F1069" s="8" t="s">
        <v>61</v>
      </c>
      <c r="G1069" s="8" t="s">
        <v>125</v>
      </c>
      <c r="H1069" s="8" t="s">
        <v>59</v>
      </c>
      <c r="I1069" s="8" t="s">
        <v>58</v>
      </c>
      <c r="J1069" s="8" t="s">
        <v>57</v>
      </c>
      <c r="K1069" s="8" t="s">
        <v>56</v>
      </c>
      <c r="L1069" s="8" t="s">
        <v>55</v>
      </c>
      <c r="M1069" s="18">
        <v>45901</v>
      </c>
      <c r="N1069" s="18">
        <v>45861</v>
      </c>
      <c r="O1069" s="8" t="s">
        <v>454</v>
      </c>
      <c r="P1069" s="8" t="s">
        <v>17</v>
      </c>
      <c r="Q1069" s="8" t="s">
        <v>559</v>
      </c>
      <c r="R1069" s="8" t="str">
        <f t="shared" si="16"/>
        <v>257100A</v>
      </c>
      <c r="S1069" s="8" t="str">
        <f>IFERROR(VLOOKUP(R1069,'UNSG Projects'!$C$8:$D$305,2,FALSE),0)</f>
        <v>Mains - Blanket - SL</v>
      </c>
      <c r="T1069" s="8" t="s">
        <v>558</v>
      </c>
      <c r="U1069" s="11">
        <v>-438.77</v>
      </c>
    </row>
    <row r="1070" spans="1:21" ht="20.399999999999999" x14ac:dyDescent="0.3">
      <c r="A1070" s="19">
        <v>202510</v>
      </c>
      <c r="B1070" s="8" t="s">
        <v>7</v>
      </c>
      <c r="C1070" s="8" t="s">
        <v>63</v>
      </c>
      <c r="D1070" s="8" t="s">
        <v>62</v>
      </c>
      <c r="E1070" s="8" t="s">
        <v>62</v>
      </c>
      <c r="F1070" s="8" t="s">
        <v>61</v>
      </c>
      <c r="G1070" s="8" t="s">
        <v>125</v>
      </c>
      <c r="H1070" s="8" t="s">
        <v>59</v>
      </c>
      <c r="I1070" s="8" t="s">
        <v>58</v>
      </c>
      <c r="J1070" s="8" t="s">
        <v>57</v>
      </c>
      <c r="K1070" s="8" t="s">
        <v>56</v>
      </c>
      <c r="L1070" s="8" t="s">
        <v>55</v>
      </c>
      <c r="M1070" s="18">
        <v>45901</v>
      </c>
      <c r="N1070" s="18">
        <v>45861</v>
      </c>
      <c r="O1070" s="8" t="s">
        <v>454</v>
      </c>
      <c r="P1070" s="8" t="s">
        <v>17</v>
      </c>
      <c r="Q1070" s="8" t="s">
        <v>385</v>
      </c>
      <c r="R1070" s="8" t="str">
        <f t="shared" si="16"/>
        <v>253100A</v>
      </c>
      <c r="S1070" s="8" t="str">
        <f>IFERROR(VLOOKUP(R1070,'UNSG Projects'!$C$8:$D$305,2,FALSE),0)</f>
        <v>Mains - Blanket - Pres</v>
      </c>
      <c r="T1070" s="8" t="s">
        <v>384</v>
      </c>
      <c r="U1070" s="11">
        <v>-1135.24</v>
      </c>
    </row>
    <row r="1071" spans="1:21" ht="20.399999999999999" x14ac:dyDescent="0.3">
      <c r="A1071" s="19">
        <v>202510</v>
      </c>
      <c r="B1071" s="8" t="s">
        <v>7</v>
      </c>
      <c r="C1071" s="8" t="s">
        <v>63</v>
      </c>
      <c r="D1071" s="8" t="s">
        <v>62</v>
      </c>
      <c r="E1071" s="8" t="s">
        <v>62</v>
      </c>
      <c r="F1071" s="8" t="s">
        <v>61</v>
      </c>
      <c r="G1071" s="8" t="s">
        <v>125</v>
      </c>
      <c r="H1071" s="8" t="s">
        <v>59</v>
      </c>
      <c r="I1071" s="8" t="s">
        <v>58</v>
      </c>
      <c r="J1071" s="8" t="s">
        <v>57</v>
      </c>
      <c r="K1071" s="8" t="s">
        <v>56</v>
      </c>
      <c r="L1071" s="8" t="s">
        <v>55</v>
      </c>
      <c r="M1071" s="18">
        <v>45901</v>
      </c>
      <c r="N1071" s="18">
        <v>45869</v>
      </c>
      <c r="O1071" s="8" t="s">
        <v>454</v>
      </c>
      <c r="P1071" s="8" t="s">
        <v>17</v>
      </c>
      <c r="Q1071" s="8" t="s">
        <v>557</v>
      </c>
      <c r="R1071" s="8" t="str">
        <f t="shared" si="16"/>
        <v>251100A</v>
      </c>
      <c r="S1071" s="8" t="str">
        <f>IFERROR(VLOOKUP(R1071,'UNSG Projects'!$C$8:$D$305,2,FALSE),0)</f>
        <v>Mains - Blanket - Flag</v>
      </c>
      <c r="T1071" s="8" t="s">
        <v>556</v>
      </c>
      <c r="U1071" s="11">
        <v>-2627.52</v>
      </c>
    </row>
    <row r="1072" spans="1:21" ht="20.399999999999999" x14ac:dyDescent="0.3">
      <c r="A1072" s="19">
        <v>202511</v>
      </c>
      <c r="B1072" s="8" t="s">
        <v>7</v>
      </c>
      <c r="C1072" s="8" t="s">
        <v>63</v>
      </c>
      <c r="D1072" s="8" t="s">
        <v>62</v>
      </c>
      <c r="E1072" s="8" t="s">
        <v>62</v>
      </c>
      <c r="F1072" s="8" t="s">
        <v>61</v>
      </c>
      <c r="G1072" s="8" t="s">
        <v>125</v>
      </c>
      <c r="H1072" s="8" t="s">
        <v>59</v>
      </c>
      <c r="I1072" s="8" t="s">
        <v>58</v>
      </c>
      <c r="J1072" s="8" t="s">
        <v>518</v>
      </c>
      <c r="K1072" s="8" t="s">
        <v>56</v>
      </c>
      <c r="L1072" s="8" t="s">
        <v>64</v>
      </c>
      <c r="M1072" s="18">
        <v>45962</v>
      </c>
      <c r="N1072" s="18">
        <v>45951</v>
      </c>
      <c r="O1072" s="8" t="s">
        <v>454</v>
      </c>
      <c r="P1072" s="8" t="s">
        <v>17</v>
      </c>
      <c r="Q1072" s="8" t="s">
        <v>519</v>
      </c>
      <c r="R1072" s="8" t="str">
        <f t="shared" si="16"/>
        <v>252100A</v>
      </c>
      <c r="S1072" s="8" t="str">
        <f>IFERROR(VLOOKUP(R1072,'UNSG Projects'!$C$8:$D$305,2,FALSE),0)</f>
        <v>Mains - Blanket - King</v>
      </c>
      <c r="T1072" s="8" t="s">
        <v>518</v>
      </c>
      <c r="U1072" s="11">
        <v>4058.25</v>
      </c>
    </row>
    <row r="1073" spans="1:21" ht="20.399999999999999" x14ac:dyDescent="0.3">
      <c r="A1073" s="19">
        <v>202511</v>
      </c>
      <c r="B1073" s="8" t="s">
        <v>7</v>
      </c>
      <c r="C1073" s="8" t="s">
        <v>63</v>
      </c>
      <c r="D1073" s="8" t="s">
        <v>62</v>
      </c>
      <c r="E1073" s="8" t="s">
        <v>62</v>
      </c>
      <c r="F1073" s="8" t="s">
        <v>61</v>
      </c>
      <c r="G1073" s="8" t="s">
        <v>125</v>
      </c>
      <c r="H1073" s="8" t="s">
        <v>59</v>
      </c>
      <c r="I1073" s="8" t="s">
        <v>58</v>
      </c>
      <c r="J1073" s="8" t="s">
        <v>509</v>
      </c>
      <c r="K1073" s="8" t="s">
        <v>56</v>
      </c>
      <c r="L1073" s="8" t="s">
        <v>64</v>
      </c>
      <c r="M1073" s="18">
        <v>45931</v>
      </c>
      <c r="N1073" s="18">
        <v>45944</v>
      </c>
      <c r="O1073" s="8" t="s">
        <v>454</v>
      </c>
      <c r="P1073" s="8" t="s">
        <v>17</v>
      </c>
      <c r="Q1073" s="8" t="s">
        <v>510</v>
      </c>
      <c r="R1073" s="8" t="str">
        <f t="shared" si="16"/>
        <v>252100A</v>
      </c>
      <c r="S1073" s="8" t="str">
        <f>IFERROR(VLOOKUP(R1073,'UNSG Projects'!$C$8:$D$305,2,FALSE),0)</f>
        <v>Mains - Blanket - King</v>
      </c>
      <c r="T1073" s="8" t="s">
        <v>509</v>
      </c>
      <c r="U1073" s="11">
        <v>271.95</v>
      </c>
    </row>
    <row r="1074" spans="1:21" ht="20.399999999999999" x14ac:dyDescent="0.3">
      <c r="A1074" s="19">
        <v>202511</v>
      </c>
      <c r="B1074" s="8" t="s">
        <v>7</v>
      </c>
      <c r="C1074" s="8" t="s">
        <v>63</v>
      </c>
      <c r="D1074" s="8" t="s">
        <v>62</v>
      </c>
      <c r="E1074" s="8" t="s">
        <v>62</v>
      </c>
      <c r="F1074" s="8" t="s">
        <v>61</v>
      </c>
      <c r="G1074" s="8" t="s">
        <v>125</v>
      </c>
      <c r="H1074" s="8" t="s">
        <v>59</v>
      </c>
      <c r="I1074" s="8" t="s">
        <v>58</v>
      </c>
      <c r="J1074" s="8" t="s">
        <v>344</v>
      </c>
      <c r="K1074" s="8" t="s">
        <v>56</v>
      </c>
      <c r="L1074" s="8" t="s">
        <v>64</v>
      </c>
      <c r="M1074" s="18">
        <v>45962</v>
      </c>
      <c r="N1074" s="18">
        <v>45981</v>
      </c>
      <c r="O1074" s="8" t="s">
        <v>454</v>
      </c>
      <c r="P1074" s="8" t="s">
        <v>17</v>
      </c>
      <c r="Q1074" s="8" t="s">
        <v>345</v>
      </c>
      <c r="R1074" s="8" t="str">
        <f t="shared" si="16"/>
        <v>252100A</v>
      </c>
      <c r="S1074" s="8" t="str">
        <f>IFERROR(VLOOKUP(R1074,'UNSG Projects'!$C$8:$D$305,2,FALSE),0)</f>
        <v>Mains - Blanket - King</v>
      </c>
      <c r="T1074" s="8" t="s">
        <v>344</v>
      </c>
      <c r="U1074" s="11">
        <v>35879</v>
      </c>
    </row>
    <row r="1075" spans="1:21" ht="20.399999999999999" x14ac:dyDescent="0.3">
      <c r="A1075" s="19">
        <v>202511</v>
      </c>
      <c r="B1075" s="8" t="s">
        <v>7</v>
      </c>
      <c r="C1075" s="8" t="s">
        <v>63</v>
      </c>
      <c r="D1075" s="8" t="s">
        <v>62</v>
      </c>
      <c r="E1075" s="8" t="s">
        <v>62</v>
      </c>
      <c r="F1075" s="8" t="s">
        <v>61</v>
      </c>
      <c r="G1075" s="8" t="s">
        <v>125</v>
      </c>
      <c r="H1075" s="8" t="s">
        <v>59</v>
      </c>
      <c r="I1075" s="8" t="s">
        <v>58</v>
      </c>
      <c r="J1075" s="8" t="s">
        <v>354</v>
      </c>
      <c r="K1075" s="8" t="s">
        <v>56</v>
      </c>
      <c r="L1075" s="8" t="s">
        <v>64</v>
      </c>
      <c r="M1075" s="18">
        <v>45931</v>
      </c>
      <c r="N1075" s="18">
        <v>45939</v>
      </c>
      <c r="O1075" s="8" t="s">
        <v>454</v>
      </c>
      <c r="P1075" s="8" t="s">
        <v>17</v>
      </c>
      <c r="Q1075" s="8" t="s">
        <v>355</v>
      </c>
      <c r="R1075" s="8" t="str">
        <f t="shared" si="16"/>
        <v>252100A</v>
      </c>
      <c r="S1075" s="8" t="str">
        <f>IFERROR(VLOOKUP(R1075,'UNSG Projects'!$C$8:$D$305,2,FALSE),0)</f>
        <v>Mains - Blanket - King</v>
      </c>
      <c r="T1075" s="8" t="s">
        <v>354</v>
      </c>
      <c r="U1075" s="11">
        <v>573.16</v>
      </c>
    </row>
    <row r="1076" spans="1:21" ht="20.399999999999999" x14ac:dyDescent="0.3">
      <c r="A1076" s="19">
        <v>202511</v>
      </c>
      <c r="B1076" s="8" t="s">
        <v>7</v>
      </c>
      <c r="C1076" s="8" t="s">
        <v>63</v>
      </c>
      <c r="D1076" s="8" t="s">
        <v>62</v>
      </c>
      <c r="E1076" s="8" t="s">
        <v>62</v>
      </c>
      <c r="F1076" s="8" t="s">
        <v>61</v>
      </c>
      <c r="G1076" s="8" t="s">
        <v>125</v>
      </c>
      <c r="H1076" s="8" t="s">
        <v>59</v>
      </c>
      <c r="I1076" s="8" t="s">
        <v>58</v>
      </c>
      <c r="J1076" s="8" t="s">
        <v>507</v>
      </c>
      <c r="K1076" s="8" t="s">
        <v>56</v>
      </c>
      <c r="L1076" s="8" t="s">
        <v>64</v>
      </c>
      <c r="M1076" s="18">
        <v>45931</v>
      </c>
      <c r="N1076" s="18">
        <v>45947</v>
      </c>
      <c r="O1076" s="8" t="s">
        <v>454</v>
      </c>
      <c r="P1076" s="8" t="s">
        <v>17</v>
      </c>
      <c r="Q1076" s="8" t="s">
        <v>508</v>
      </c>
      <c r="R1076" s="8" t="str">
        <f t="shared" si="16"/>
        <v>252100A</v>
      </c>
      <c r="S1076" s="8" t="str">
        <f>IFERROR(VLOOKUP(R1076,'UNSG Projects'!$C$8:$D$305,2,FALSE),0)</f>
        <v>Mains - Blanket - King</v>
      </c>
      <c r="T1076" s="8" t="s">
        <v>507</v>
      </c>
      <c r="U1076" s="11">
        <v>771.21</v>
      </c>
    </row>
    <row r="1077" spans="1:21" ht="20.399999999999999" x14ac:dyDescent="0.3">
      <c r="A1077" s="19">
        <v>202511</v>
      </c>
      <c r="B1077" s="8" t="s">
        <v>7</v>
      </c>
      <c r="C1077" s="8" t="s">
        <v>63</v>
      </c>
      <c r="D1077" s="8" t="s">
        <v>62</v>
      </c>
      <c r="E1077" s="8" t="s">
        <v>62</v>
      </c>
      <c r="F1077" s="8" t="s">
        <v>61</v>
      </c>
      <c r="G1077" s="8" t="s">
        <v>125</v>
      </c>
      <c r="H1077" s="8" t="s">
        <v>59</v>
      </c>
      <c r="I1077" s="8" t="s">
        <v>58</v>
      </c>
      <c r="J1077" s="8" t="s">
        <v>526</v>
      </c>
      <c r="K1077" s="8" t="s">
        <v>56</v>
      </c>
      <c r="L1077" s="8" t="s">
        <v>64</v>
      </c>
      <c r="M1077" s="18">
        <v>45931</v>
      </c>
      <c r="N1077" s="18">
        <v>45950</v>
      </c>
      <c r="O1077" s="8" t="s">
        <v>454</v>
      </c>
      <c r="P1077" s="8" t="s">
        <v>17</v>
      </c>
      <c r="Q1077" s="8" t="s">
        <v>527</v>
      </c>
      <c r="R1077" s="8" t="str">
        <f t="shared" si="16"/>
        <v>252406S</v>
      </c>
      <c r="S1077" s="8" t="str">
        <f>IFERROR(VLOOKUP(R1077,'UNSG Projects'!$C$8:$D$305,2,FALSE),0)</f>
        <v>Mains PVC Replacement KNG</v>
      </c>
      <c r="T1077" s="8" t="s">
        <v>526</v>
      </c>
      <c r="U1077" s="11">
        <v>33986.6</v>
      </c>
    </row>
    <row r="1078" spans="1:21" ht="20.399999999999999" x14ac:dyDescent="0.3">
      <c r="A1078" s="19">
        <v>202511</v>
      </c>
      <c r="B1078" s="8" t="s">
        <v>7</v>
      </c>
      <c r="C1078" s="8" t="s">
        <v>63</v>
      </c>
      <c r="D1078" s="8" t="s">
        <v>62</v>
      </c>
      <c r="E1078" s="8" t="s">
        <v>62</v>
      </c>
      <c r="F1078" s="8" t="s">
        <v>61</v>
      </c>
      <c r="G1078" s="8" t="s">
        <v>125</v>
      </c>
      <c r="H1078" s="8" t="s">
        <v>59</v>
      </c>
      <c r="I1078" s="8" t="s">
        <v>58</v>
      </c>
      <c r="J1078" s="8" t="s">
        <v>530</v>
      </c>
      <c r="K1078" s="8" t="s">
        <v>56</v>
      </c>
      <c r="L1078" s="8" t="s">
        <v>64</v>
      </c>
      <c r="M1078" s="18">
        <v>45931</v>
      </c>
      <c r="N1078" s="18">
        <v>45917</v>
      </c>
      <c r="O1078" s="8" t="s">
        <v>454</v>
      </c>
      <c r="P1078" s="8" t="s">
        <v>17</v>
      </c>
      <c r="Q1078" s="8" t="s">
        <v>531</v>
      </c>
      <c r="R1078" s="8" t="str">
        <f t="shared" si="16"/>
        <v>252401S</v>
      </c>
      <c r="S1078" s="8" t="str">
        <f>IFERROR(VLOOKUP(R1078,'UNSG Projects'!$C$8:$D$305,2,FALSE),0)</f>
        <v>PVC Replacement - LH</v>
      </c>
      <c r="T1078" s="8" t="s">
        <v>530</v>
      </c>
      <c r="U1078" s="11">
        <v>335.82</v>
      </c>
    </row>
    <row r="1079" spans="1:21" ht="20.399999999999999" x14ac:dyDescent="0.3">
      <c r="A1079" s="19">
        <v>202511</v>
      </c>
      <c r="B1079" s="8" t="s">
        <v>7</v>
      </c>
      <c r="C1079" s="8" t="s">
        <v>63</v>
      </c>
      <c r="D1079" s="8" t="s">
        <v>62</v>
      </c>
      <c r="E1079" s="8" t="s">
        <v>62</v>
      </c>
      <c r="F1079" s="8" t="s">
        <v>61</v>
      </c>
      <c r="G1079" s="8" t="s">
        <v>125</v>
      </c>
      <c r="H1079" s="8" t="s">
        <v>59</v>
      </c>
      <c r="I1079" s="8" t="s">
        <v>58</v>
      </c>
      <c r="J1079" s="8" t="s">
        <v>300</v>
      </c>
      <c r="K1079" s="8" t="s">
        <v>56</v>
      </c>
      <c r="L1079" s="8" t="s">
        <v>64</v>
      </c>
      <c r="M1079" s="18">
        <v>45931</v>
      </c>
      <c r="N1079" s="18">
        <v>45931</v>
      </c>
      <c r="O1079" s="8" t="s">
        <v>454</v>
      </c>
      <c r="P1079" s="8" t="s">
        <v>17</v>
      </c>
      <c r="Q1079" s="8" t="s">
        <v>301</v>
      </c>
      <c r="R1079" s="8" t="str">
        <f t="shared" si="16"/>
        <v>252402S</v>
      </c>
      <c r="S1079" s="8" t="str">
        <f>IFERROR(VLOOKUP(R1079,'UNSG Projects'!$C$8:$D$305,2,FALSE),0)</f>
        <v>Drisco Pipe Replacement</v>
      </c>
      <c r="T1079" s="8" t="s">
        <v>300</v>
      </c>
      <c r="U1079" s="11">
        <v>431072.95</v>
      </c>
    </row>
    <row r="1080" spans="1:21" ht="20.399999999999999" x14ac:dyDescent="0.3">
      <c r="A1080" s="19">
        <v>202511</v>
      </c>
      <c r="B1080" s="8" t="s">
        <v>7</v>
      </c>
      <c r="C1080" s="8" t="s">
        <v>63</v>
      </c>
      <c r="D1080" s="8" t="s">
        <v>62</v>
      </c>
      <c r="E1080" s="8" t="s">
        <v>62</v>
      </c>
      <c r="F1080" s="8" t="s">
        <v>61</v>
      </c>
      <c r="G1080" s="8" t="s">
        <v>125</v>
      </c>
      <c r="H1080" s="8" t="s">
        <v>59</v>
      </c>
      <c r="I1080" s="8" t="s">
        <v>58</v>
      </c>
      <c r="J1080" s="8" t="s">
        <v>348</v>
      </c>
      <c r="K1080" s="8" t="s">
        <v>56</v>
      </c>
      <c r="L1080" s="8" t="s">
        <v>64</v>
      </c>
      <c r="M1080" s="18">
        <v>45962</v>
      </c>
      <c r="N1080" s="18">
        <v>45964</v>
      </c>
      <c r="O1080" s="8" t="s">
        <v>454</v>
      </c>
      <c r="P1080" s="8" t="s">
        <v>17</v>
      </c>
      <c r="Q1080" s="8" t="s">
        <v>349</v>
      </c>
      <c r="R1080" s="8" t="str">
        <f t="shared" si="16"/>
        <v>251100A</v>
      </c>
      <c r="S1080" s="8" t="str">
        <f>IFERROR(VLOOKUP(R1080,'UNSG Projects'!$C$8:$D$305,2,FALSE),0)</f>
        <v>Mains - Blanket - Flag</v>
      </c>
      <c r="T1080" s="8" t="s">
        <v>348</v>
      </c>
      <c r="U1080" s="11">
        <v>6939.67</v>
      </c>
    </row>
    <row r="1081" spans="1:21" ht="20.399999999999999" x14ac:dyDescent="0.3">
      <c r="A1081" s="19">
        <v>202511</v>
      </c>
      <c r="B1081" s="8" t="s">
        <v>7</v>
      </c>
      <c r="C1081" s="8" t="s">
        <v>63</v>
      </c>
      <c r="D1081" s="8" t="s">
        <v>62</v>
      </c>
      <c r="E1081" s="8" t="s">
        <v>62</v>
      </c>
      <c r="F1081" s="8" t="s">
        <v>61</v>
      </c>
      <c r="G1081" s="8" t="s">
        <v>125</v>
      </c>
      <c r="H1081" s="8" t="s">
        <v>59</v>
      </c>
      <c r="I1081" s="8" t="s">
        <v>58</v>
      </c>
      <c r="J1081" s="8" t="s">
        <v>376</v>
      </c>
      <c r="K1081" s="8" t="s">
        <v>56</v>
      </c>
      <c r="L1081" s="8" t="s">
        <v>64</v>
      </c>
      <c r="M1081" s="18">
        <v>45901</v>
      </c>
      <c r="N1081" s="18">
        <v>45854</v>
      </c>
      <c r="O1081" s="8" t="s">
        <v>454</v>
      </c>
      <c r="P1081" s="8" t="s">
        <v>17</v>
      </c>
      <c r="Q1081" s="8" t="s">
        <v>377</v>
      </c>
      <c r="R1081" s="8" t="str">
        <f t="shared" si="16"/>
        <v>253100A</v>
      </c>
      <c r="S1081" s="8" t="str">
        <f>IFERROR(VLOOKUP(R1081,'UNSG Projects'!$C$8:$D$305,2,FALSE),0)</f>
        <v>Mains - Blanket - Pres</v>
      </c>
      <c r="T1081" s="8" t="s">
        <v>376</v>
      </c>
      <c r="U1081" s="11">
        <v>-6582.46</v>
      </c>
    </row>
    <row r="1082" spans="1:21" ht="20.399999999999999" x14ac:dyDescent="0.3">
      <c r="A1082" s="19">
        <v>202511</v>
      </c>
      <c r="B1082" s="8" t="s">
        <v>7</v>
      </c>
      <c r="C1082" s="8" t="s">
        <v>63</v>
      </c>
      <c r="D1082" s="8" t="s">
        <v>62</v>
      </c>
      <c r="E1082" s="8" t="s">
        <v>62</v>
      </c>
      <c r="F1082" s="8" t="s">
        <v>61</v>
      </c>
      <c r="G1082" s="8" t="s">
        <v>125</v>
      </c>
      <c r="H1082" s="8" t="s">
        <v>59</v>
      </c>
      <c r="I1082" s="8" t="s">
        <v>58</v>
      </c>
      <c r="J1082" s="8" t="s">
        <v>374</v>
      </c>
      <c r="K1082" s="8" t="s">
        <v>56</v>
      </c>
      <c r="L1082" s="8" t="s">
        <v>64</v>
      </c>
      <c r="M1082" s="18">
        <v>45962</v>
      </c>
      <c r="N1082" s="18">
        <v>45790</v>
      </c>
      <c r="O1082" s="8" t="s">
        <v>454</v>
      </c>
      <c r="P1082" s="8" t="s">
        <v>17</v>
      </c>
      <c r="Q1082" s="8" t="s">
        <v>375</v>
      </c>
      <c r="R1082" s="8" t="str">
        <f t="shared" si="16"/>
        <v>253500B</v>
      </c>
      <c r="S1082" s="8" t="str">
        <f>IFERROR(VLOOKUP(R1082,'UNSG Projects'!$C$8:$D$305,2,FALSE),0)</f>
        <v>PI Mains - Prescott</v>
      </c>
      <c r="T1082" s="8" t="s">
        <v>374</v>
      </c>
      <c r="U1082" s="11">
        <v>6921.53</v>
      </c>
    </row>
    <row r="1083" spans="1:21" ht="20.399999999999999" x14ac:dyDescent="0.3">
      <c r="A1083" s="19">
        <v>202511</v>
      </c>
      <c r="B1083" s="8" t="s">
        <v>7</v>
      </c>
      <c r="C1083" s="8" t="s">
        <v>63</v>
      </c>
      <c r="D1083" s="8" t="s">
        <v>62</v>
      </c>
      <c r="E1083" s="8" t="s">
        <v>62</v>
      </c>
      <c r="F1083" s="8" t="s">
        <v>61</v>
      </c>
      <c r="G1083" s="8" t="s">
        <v>125</v>
      </c>
      <c r="H1083" s="8" t="s">
        <v>59</v>
      </c>
      <c r="I1083" s="8" t="s">
        <v>58</v>
      </c>
      <c r="J1083" s="8" t="s">
        <v>538</v>
      </c>
      <c r="K1083" s="8" t="s">
        <v>56</v>
      </c>
      <c r="L1083" s="8" t="s">
        <v>64</v>
      </c>
      <c r="M1083" s="18">
        <v>45901</v>
      </c>
      <c r="N1083" s="18">
        <v>45917</v>
      </c>
      <c r="O1083" s="8" t="s">
        <v>454</v>
      </c>
      <c r="P1083" s="8" t="s">
        <v>17</v>
      </c>
      <c r="Q1083" s="8" t="s">
        <v>539</v>
      </c>
      <c r="R1083" s="8" t="str">
        <f t="shared" si="16"/>
        <v>252100A</v>
      </c>
      <c r="S1083" s="8" t="str">
        <f>IFERROR(VLOOKUP(R1083,'UNSG Projects'!$C$8:$D$305,2,FALSE),0)</f>
        <v>Mains - Blanket - King</v>
      </c>
      <c r="T1083" s="8" t="s">
        <v>538</v>
      </c>
      <c r="U1083" s="11">
        <v>63.93</v>
      </c>
    </row>
    <row r="1084" spans="1:21" ht="20.399999999999999" x14ac:dyDescent="0.3">
      <c r="A1084" s="19">
        <v>202511</v>
      </c>
      <c r="B1084" s="8" t="s">
        <v>7</v>
      </c>
      <c r="C1084" s="8" t="s">
        <v>63</v>
      </c>
      <c r="D1084" s="8" t="s">
        <v>62</v>
      </c>
      <c r="E1084" s="8" t="s">
        <v>62</v>
      </c>
      <c r="F1084" s="8" t="s">
        <v>61</v>
      </c>
      <c r="G1084" s="8" t="s">
        <v>125</v>
      </c>
      <c r="H1084" s="8" t="s">
        <v>59</v>
      </c>
      <c r="I1084" s="8" t="s">
        <v>58</v>
      </c>
      <c r="J1084" s="8" t="s">
        <v>93</v>
      </c>
      <c r="K1084" s="8" t="s">
        <v>56</v>
      </c>
      <c r="L1084" s="8" t="s">
        <v>55</v>
      </c>
      <c r="M1084" s="18">
        <v>45901</v>
      </c>
      <c r="N1084" s="18">
        <v>45540</v>
      </c>
      <c r="O1084" s="8" t="s">
        <v>454</v>
      </c>
      <c r="P1084" s="8" t="s">
        <v>17</v>
      </c>
      <c r="Q1084" s="8" t="s">
        <v>555</v>
      </c>
      <c r="R1084" s="8" t="str">
        <f t="shared" si="16"/>
        <v>251100A</v>
      </c>
      <c r="S1084" s="8" t="str">
        <f>IFERROR(VLOOKUP(R1084,'UNSG Projects'!$C$8:$D$305,2,FALSE),0)</f>
        <v>Mains - Blanket - Flag</v>
      </c>
      <c r="T1084" s="8" t="s">
        <v>554</v>
      </c>
      <c r="U1084" s="11">
        <v>1100.8499999999999</v>
      </c>
    </row>
    <row r="1085" spans="1:21" ht="20.399999999999999" x14ac:dyDescent="0.3">
      <c r="A1085" s="19">
        <v>202511</v>
      </c>
      <c r="B1085" s="8" t="s">
        <v>7</v>
      </c>
      <c r="C1085" s="8" t="s">
        <v>63</v>
      </c>
      <c r="D1085" s="8" t="s">
        <v>62</v>
      </c>
      <c r="E1085" s="8" t="s">
        <v>62</v>
      </c>
      <c r="F1085" s="8" t="s">
        <v>61</v>
      </c>
      <c r="G1085" s="8" t="s">
        <v>125</v>
      </c>
      <c r="H1085" s="8" t="s">
        <v>59</v>
      </c>
      <c r="I1085" s="8" t="s">
        <v>58</v>
      </c>
      <c r="J1085" s="8" t="s">
        <v>340</v>
      </c>
      <c r="K1085" s="8" t="s">
        <v>56</v>
      </c>
      <c r="L1085" s="8" t="s">
        <v>64</v>
      </c>
      <c r="M1085" s="18">
        <v>45962</v>
      </c>
      <c r="N1085" s="18">
        <v>45971</v>
      </c>
      <c r="O1085" s="8" t="s">
        <v>454</v>
      </c>
      <c r="P1085" s="8" t="s">
        <v>17</v>
      </c>
      <c r="Q1085" s="8" t="s">
        <v>341</v>
      </c>
      <c r="R1085" s="8" t="str">
        <f t="shared" si="16"/>
        <v>251100A</v>
      </c>
      <c r="S1085" s="8" t="str">
        <f>IFERROR(VLOOKUP(R1085,'UNSG Projects'!$C$8:$D$305,2,FALSE),0)</f>
        <v>Mains - Blanket - Flag</v>
      </c>
      <c r="T1085" s="8" t="s">
        <v>340</v>
      </c>
      <c r="U1085" s="11">
        <v>2793.41</v>
      </c>
    </row>
    <row r="1086" spans="1:21" ht="20.399999999999999" x14ac:dyDescent="0.3">
      <c r="A1086" s="19">
        <v>202511</v>
      </c>
      <c r="B1086" s="8" t="s">
        <v>7</v>
      </c>
      <c r="C1086" s="8" t="s">
        <v>63</v>
      </c>
      <c r="D1086" s="8" t="s">
        <v>62</v>
      </c>
      <c r="E1086" s="8" t="s">
        <v>62</v>
      </c>
      <c r="F1086" s="8" t="s">
        <v>61</v>
      </c>
      <c r="G1086" s="8" t="s">
        <v>125</v>
      </c>
      <c r="H1086" s="8" t="s">
        <v>59</v>
      </c>
      <c r="I1086" s="8" t="s">
        <v>58</v>
      </c>
      <c r="J1086" s="8" t="s">
        <v>290</v>
      </c>
      <c r="K1086" s="8" t="s">
        <v>56</v>
      </c>
      <c r="L1086" s="8" t="s">
        <v>64</v>
      </c>
      <c r="M1086" s="18">
        <v>45962</v>
      </c>
      <c r="N1086" s="18">
        <v>45965</v>
      </c>
      <c r="O1086" s="8" t="s">
        <v>454</v>
      </c>
      <c r="P1086" s="8" t="s">
        <v>17</v>
      </c>
      <c r="Q1086" s="8" t="s">
        <v>291</v>
      </c>
      <c r="R1086" s="8" t="str">
        <f t="shared" si="16"/>
        <v>252100A</v>
      </c>
      <c r="S1086" s="8" t="str">
        <f>IFERROR(VLOOKUP(R1086,'UNSG Projects'!$C$8:$D$305,2,FALSE),0)</f>
        <v>Mains - Blanket - King</v>
      </c>
      <c r="T1086" s="8" t="s">
        <v>290</v>
      </c>
      <c r="U1086" s="11">
        <v>37910.97</v>
      </c>
    </row>
    <row r="1087" spans="1:21" ht="20.399999999999999" x14ac:dyDescent="0.3">
      <c r="A1087" s="19">
        <v>202511</v>
      </c>
      <c r="B1087" s="8" t="s">
        <v>7</v>
      </c>
      <c r="C1087" s="8" t="s">
        <v>63</v>
      </c>
      <c r="D1087" s="8" t="s">
        <v>62</v>
      </c>
      <c r="E1087" s="8" t="s">
        <v>62</v>
      </c>
      <c r="F1087" s="8" t="s">
        <v>61</v>
      </c>
      <c r="G1087" s="8" t="s">
        <v>125</v>
      </c>
      <c r="H1087" s="8" t="s">
        <v>59</v>
      </c>
      <c r="I1087" s="8" t="s">
        <v>58</v>
      </c>
      <c r="J1087" s="8" t="s">
        <v>352</v>
      </c>
      <c r="K1087" s="8" t="s">
        <v>56</v>
      </c>
      <c r="L1087" s="8" t="s">
        <v>64</v>
      </c>
      <c r="M1087" s="18">
        <v>45931</v>
      </c>
      <c r="N1087" s="18">
        <v>45951</v>
      </c>
      <c r="O1087" s="8" t="s">
        <v>454</v>
      </c>
      <c r="P1087" s="8" t="s">
        <v>17</v>
      </c>
      <c r="Q1087" s="8" t="s">
        <v>353</v>
      </c>
      <c r="R1087" s="8" t="str">
        <f t="shared" si="16"/>
        <v>252100A</v>
      </c>
      <c r="S1087" s="8" t="str">
        <f>IFERROR(VLOOKUP(R1087,'UNSG Projects'!$C$8:$D$305,2,FALSE),0)</f>
        <v>Mains - Blanket - King</v>
      </c>
      <c r="T1087" s="8" t="s">
        <v>352</v>
      </c>
      <c r="U1087" s="11">
        <v>45028.67</v>
      </c>
    </row>
    <row r="1088" spans="1:21" ht="20.399999999999999" x14ac:dyDescent="0.3">
      <c r="A1088" s="19">
        <v>202511</v>
      </c>
      <c r="B1088" s="8" t="s">
        <v>7</v>
      </c>
      <c r="C1088" s="8" t="s">
        <v>63</v>
      </c>
      <c r="D1088" s="8" t="s">
        <v>62</v>
      </c>
      <c r="E1088" s="8" t="s">
        <v>62</v>
      </c>
      <c r="F1088" s="8" t="s">
        <v>61</v>
      </c>
      <c r="G1088" s="8" t="s">
        <v>125</v>
      </c>
      <c r="H1088" s="8" t="s">
        <v>59</v>
      </c>
      <c r="I1088" s="8" t="s">
        <v>58</v>
      </c>
      <c r="J1088" s="8" t="s">
        <v>362</v>
      </c>
      <c r="K1088" s="8" t="s">
        <v>56</v>
      </c>
      <c r="L1088" s="8" t="s">
        <v>64</v>
      </c>
      <c r="M1088" s="18">
        <v>45901</v>
      </c>
      <c r="N1088" s="18">
        <v>45929</v>
      </c>
      <c r="O1088" s="8" t="s">
        <v>454</v>
      </c>
      <c r="P1088" s="8" t="s">
        <v>17</v>
      </c>
      <c r="Q1088" s="8" t="s">
        <v>363</v>
      </c>
      <c r="R1088" s="8" t="str">
        <f t="shared" si="16"/>
        <v>257100A</v>
      </c>
      <c r="S1088" s="8" t="str">
        <f>IFERROR(VLOOKUP(R1088,'UNSG Projects'!$C$8:$D$305,2,FALSE),0)</f>
        <v>Mains - Blanket - SL</v>
      </c>
      <c r="T1088" s="8" t="s">
        <v>362</v>
      </c>
      <c r="U1088" s="11">
        <v>643.94000000000005</v>
      </c>
    </row>
    <row r="1089" spans="1:21" ht="20.399999999999999" x14ac:dyDescent="0.3">
      <c r="A1089" s="19">
        <v>202511</v>
      </c>
      <c r="B1089" s="8" t="s">
        <v>7</v>
      </c>
      <c r="C1089" s="8" t="s">
        <v>63</v>
      </c>
      <c r="D1089" s="8" t="s">
        <v>62</v>
      </c>
      <c r="E1089" s="8" t="s">
        <v>62</v>
      </c>
      <c r="F1089" s="8" t="s">
        <v>61</v>
      </c>
      <c r="G1089" s="8" t="s">
        <v>125</v>
      </c>
      <c r="H1089" s="8" t="s">
        <v>59</v>
      </c>
      <c r="I1089" s="8" t="s">
        <v>58</v>
      </c>
      <c r="J1089" s="8" t="s">
        <v>342</v>
      </c>
      <c r="K1089" s="8" t="s">
        <v>56</v>
      </c>
      <c r="L1089" s="8" t="s">
        <v>64</v>
      </c>
      <c r="M1089" s="18">
        <v>45962</v>
      </c>
      <c r="N1089" s="18">
        <v>45982</v>
      </c>
      <c r="O1089" s="8" t="s">
        <v>454</v>
      </c>
      <c r="P1089" s="8" t="s">
        <v>17</v>
      </c>
      <c r="Q1089" s="8" t="s">
        <v>343</v>
      </c>
      <c r="R1089" s="8" t="str">
        <f t="shared" si="16"/>
        <v>257100A</v>
      </c>
      <c r="S1089" s="8" t="str">
        <f>IFERROR(VLOOKUP(R1089,'UNSG Projects'!$C$8:$D$305,2,FALSE),0)</f>
        <v>Mains - Blanket - SL</v>
      </c>
      <c r="T1089" s="8" t="s">
        <v>342</v>
      </c>
      <c r="U1089" s="11">
        <v>3108.02</v>
      </c>
    </row>
    <row r="1090" spans="1:21" ht="20.399999999999999" x14ac:dyDescent="0.3">
      <c r="A1090" s="19">
        <v>202511</v>
      </c>
      <c r="B1090" s="8" t="s">
        <v>7</v>
      </c>
      <c r="C1090" s="8" t="s">
        <v>63</v>
      </c>
      <c r="D1090" s="8" t="s">
        <v>62</v>
      </c>
      <c r="E1090" s="8" t="s">
        <v>62</v>
      </c>
      <c r="F1090" s="8" t="s">
        <v>61</v>
      </c>
      <c r="G1090" s="8" t="s">
        <v>125</v>
      </c>
      <c r="H1090" s="8" t="s">
        <v>59</v>
      </c>
      <c r="I1090" s="8" t="s">
        <v>58</v>
      </c>
      <c r="J1090" s="8" t="s">
        <v>350</v>
      </c>
      <c r="K1090" s="8" t="s">
        <v>56</v>
      </c>
      <c r="L1090" s="8" t="s">
        <v>64</v>
      </c>
      <c r="M1090" s="18">
        <v>45931</v>
      </c>
      <c r="N1090" s="18">
        <v>45957</v>
      </c>
      <c r="O1090" s="8" t="s">
        <v>454</v>
      </c>
      <c r="P1090" s="8" t="s">
        <v>17</v>
      </c>
      <c r="Q1090" s="8" t="s">
        <v>351</v>
      </c>
      <c r="R1090" s="8" t="str">
        <f t="shared" si="16"/>
        <v>257100A</v>
      </c>
      <c r="S1090" s="8" t="str">
        <f>IFERROR(VLOOKUP(R1090,'UNSG Projects'!$C$8:$D$305,2,FALSE),0)</f>
        <v>Mains - Blanket - SL</v>
      </c>
      <c r="T1090" s="8" t="s">
        <v>350</v>
      </c>
      <c r="U1090" s="11">
        <v>946.7</v>
      </c>
    </row>
    <row r="1091" spans="1:21" ht="20.399999999999999" x14ac:dyDescent="0.3">
      <c r="A1091" s="19">
        <v>202511</v>
      </c>
      <c r="B1091" s="8" t="s">
        <v>7</v>
      </c>
      <c r="C1091" s="8" t="s">
        <v>63</v>
      </c>
      <c r="D1091" s="8" t="s">
        <v>62</v>
      </c>
      <c r="E1091" s="8" t="s">
        <v>62</v>
      </c>
      <c r="F1091" s="8" t="s">
        <v>61</v>
      </c>
      <c r="G1091" s="8" t="s">
        <v>125</v>
      </c>
      <c r="H1091" s="8" t="s">
        <v>59</v>
      </c>
      <c r="I1091" s="8" t="s">
        <v>58</v>
      </c>
      <c r="J1091" s="8" t="s">
        <v>346</v>
      </c>
      <c r="K1091" s="8" t="s">
        <v>56</v>
      </c>
      <c r="L1091" s="8" t="s">
        <v>64</v>
      </c>
      <c r="M1091" s="18">
        <v>45962</v>
      </c>
      <c r="N1091" s="18">
        <v>45979</v>
      </c>
      <c r="O1091" s="8" t="s">
        <v>454</v>
      </c>
      <c r="P1091" s="8" t="s">
        <v>17</v>
      </c>
      <c r="Q1091" s="8" t="s">
        <v>347</v>
      </c>
      <c r="R1091" s="8" t="str">
        <f t="shared" si="16"/>
        <v>257100A</v>
      </c>
      <c r="S1091" s="8" t="str">
        <f>IFERROR(VLOOKUP(R1091,'UNSG Projects'!$C$8:$D$305,2,FALSE),0)</f>
        <v>Mains - Blanket - SL</v>
      </c>
      <c r="T1091" s="8" t="s">
        <v>346</v>
      </c>
      <c r="U1091" s="11">
        <v>3682.75</v>
      </c>
    </row>
    <row r="1092" spans="1:21" ht="20.399999999999999" x14ac:dyDescent="0.3">
      <c r="A1092" s="19">
        <v>202511</v>
      </c>
      <c r="B1092" s="8" t="s">
        <v>7</v>
      </c>
      <c r="C1092" s="8" t="s">
        <v>63</v>
      </c>
      <c r="D1092" s="8" t="s">
        <v>62</v>
      </c>
      <c r="E1092" s="8" t="s">
        <v>62</v>
      </c>
      <c r="F1092" s="8" t="s">
        <v>61</v>
      </c>
      <c r="G1092" s="8" t="s">
        <v>125</v>
      </c>
      <c r="H1092" s="8" t="s">
        <v>59</v>
      </c>
      <c r="I1092" s="8" t="s">
        <v>58</v>
      </c>
      <c r="J1092" s="8" t="s">
        <v>358</v>
      </c>
      <c r="K1092" s="8" t="s">
        <v>56</v>
      </c>
      <c r="L1092" s="8" t="s">
        <v>64</v>
      </c>
      <c r="M1092" s="18">
        <v>45931</v>
      </c>
      <c r="N1092" s="18">
        <v>45947</v>
      </c>
      <c r="O1092" s="8" t="s">
        <v>454</v>
      </c>
      <c r="P1092" s="8" t="s">
        <v>17</v>
      </c>
      <c r="Q1092" s="8" t="s">
        <v>359</v>
      </c>
      <c r="R1092" s="8" t="str">
        <f t="shared" si="16"/>
        <v>257100A</v>
      </c>
      <c r="S1092" s="8" t="str">
        <f>IFERROR(VLOOKUP(R1092,'UNSG Projects'!$C$8:$D$305,2,FALSE),0)</f>
        <v>Mains - Blanket - SL</v>
      </c>
      <c r="T1092" s="8" t="s">
        <v>358</v>
      </c>
      <c r="U1092" s="11">
        <v>-523.57000000000005</v>
      </c>
    </row>
    <row r="1093" spans="1:21" ht="20.399999999999999" x14ac:dyDescent="0.3">
      <c r="A1093" s="19">
        <v>202511</v>
      </c>
      <c r="B1093" s="8" t="s">
        <v>7</v>
      </c>
      <c r="C1093" s="8" t="s">
        <v>63</v>
      </c>
      <c r="D1093" s="8" t="s">
        <v>62</v>
      </c>
      <c r="E1093" s="8" t="s">
        <v>62</v>
      </c>
      <c r="F1093" s="8" t="s">
        <v>61</v>
      </c>
      <c r="G1093" s="8" t="s">
        <v>125</v>
      </c>
      <c r="H1093" s="8" t="s">
        <v>59</v>
      </c>
      <c r="I1093" s="8" t="s">
        <v>58</v>
      </c>
      <c r="J1093" s="8" t="s">
        <v>366</v>
      </c>
      <c r="K1093" s="8" t="s">
        <v>56</v>
      </c>
      <c r="L1093" s="8" t="s">
        <v>64</v>
      </c>
      <c r="M1093" s="18">
        <v>45931</v>
      </c>
      <c r="N1093" s="18">
        <v>45930</v>
      </c>
      <c r="O1093" s="8" t="s">
        <v>454</v>
      </c>
      <c r="P1093" s="8" t="s">
        <v>17</v>
      </c>
      <c r="Q1093" s="8" t="s">
        <v>367</v>
      </c>
      <c r="R1093" s="8" t="str">
        <f t="shared" si="16"/>
        <v>253100A</v>
      </c>
      <c r="S1093" s="8" t="str">
        <f>IFERROR(VLOOKUP(R1093,'UNSG Projects'!$C$8:$D$305,2,FALSE),0)</f>
        <v>Mains - Blanket - Pres</v>
      </c>
      <c r="T1093" s="8" t="s">
        <v>366</v>
      </c>
      <c r="U1093" s="11">
        <v>106348.19</v>
      </c>
    </row>
    <row r="1094" spans="1:21" ht="20.399999999999999" x14ac:dyDescent="0.3">
      <c r="A1094" s="19">
        <v>202511</v>
      </c>
      <c r="B1094" s="8" t="s">
        <v>7</v>
      </c>
      <c r="C1094" s="8" t="s">
        <v>63</v>
      </c>
      <c r="D1094" s="8" t="s">
        <v>62</v>
      </c>
      <c r="E1094" s="8" t="s">
        <v>62</v>
      </c>
      <c r="F1094" s="8" t="s">
        <v>61</v>
      </c>
      <c r="G1094" s="8" t="s">
        <v>125</v>
      </c>
      <c r="H1094" s="8" t="s">
        <v>59</v>
      </c>
      <c r="I1094" s="8" t="s">
        <v>58</v>
      </c>
      <c r="J1094" s="8" t="s">
        <v>532</v>
      </c>
      <c r="K1094" s="8" t="s">
        <v>56</v>
      </c>
      <c r="L1094" s="8" t="s">
        <v>64</v>
      </c>
      <c r="M1094" s="18">
        <v>45962</v>
      </c>
      <c r="N1094" s="18">
        <v>45962</v>
      </c>
      <c r="O1094" s="8" t="s">
        <v>454</v>
      </c>
      <c r="P1094" s="8" t="s">
        <v>17</v>
      </c>
      <c r="Q1094" s="8" t="s">
        <v>533</v>
      </c>
      <c r="R1094" s="8" t="str">
        <f t="shared" si="16"/>
        <v>256387A</v>
      </c>
      <c r="S1094" s="8" t="str">
        <f>IFERROR(VLOOKUP(R1094,'UNSG Projects'!$C$8:$D$305,2,FALSE),0)</f>
        <v>Other Distr Eq CP - Bl - Nog</v>
      </c>
      <c r="T1094" s="8" t="s">
        <v>532</v>
      </c>
      <c r="U1094" s="11">
        <v>2986.59</v>
      </c>
    </row>
    <row r="1095" spans="1:21" ht="20.399999999999999" x14ac:dyDescent="0.3">
      <c r="A1095" s="19">
        <v>202511</v>
      </c>
      <c r="B1095" s="8" t="s">
        <v>7</v>
      </c>
      <c r="C1095" s="8" t="s">
        <v>63</v>
      </c>
      <c r="D1095" s="8" t="s">
        <v>62</v>
      </c>
      <c r="E1095" s="8" t="s">
        <v>62</v>
      </c>
      <c r="F1095" s="8" t="s">
        <v>61</v>
      </c>
      <c r="G1095" s="8" t="s">
        <v>125</v>
      </c>
      <c r="H1095" s="8" t="s">
        <v>59</v>
      </c>
      <c r="I1095" s="8" t="s">
        <v>58</v>
      </c>
      <c r="J1095" s="8" t="s">
        <v>478</v>
      </c>
      <c r="K1095" s="8" t="s">
        <v>56</v>
      </c>
      <c r="L1095" s="8" t="s">
        <v>64</v>
      </c>
      <c r="M1095" s="18">
        <v>45809</v>
      </c>
      <c r="N1095" s="18">
        <v>45809</v>
      </c>
      <c r="O1095" s="8" t="s">
        <v>454</v>
      </c>
      <c r="P1095" s="8" t="s">
        <v>17</v>
      </c>
      <c r="Q1095" s="8" t="s">
        <v>479</v>
      </c>
      <c r="R1095" s="8" t="str">
        <f t="shared" si="16"/>
        <v>252387A</v>
      </c>
      <c r="S1095" s="8" t="str">
        <f>IFERROR(VLOOKUP(R1095,'UNSG Projects'!$C$8:$D$305,2,FALSE),0)</f>
        <v>Other Distr Eq CP-Bl - King</v>
      </c>
      <c r="T1095" s="8" t="s">
        <v>478</v>
      </c>
      <c r="U1095" s="11">
        <v>309.62</v>
      </c>
    </row>
    <row r="1096" spans="1:21" ht="20.399999999999999" x14ac:dyDescent="0.3">
      <c r="A1096" s="19">
        <v>202511</v>
      </c>
      <c r="B1096" s="8" t="s">
        <v>7</v>
      </c>
      <c r="C1096" s="8" t="s">
        <v>63</v>
      </c>
      <c r="D1096" s="8" t="s">
        <v>62</v>
      </c>
      <c r="E1096" s="8" t="s">
        <v>62</v>
      </c>
      <c r="F1096" s="8" t="s">
        <v>61</v>
      </c>
      <c r="G1096" s="8" t="s">
        <v>125</v>
      </c>
      <c r="H1096" s="8" t="s">
        <v>59</v>
      </c>
      <c r="I1096" s="8" t="s">
        <v>58</v>
      </c>
      <c r="J1096" s="8" t="s">
        <v>356</v>
      </c>
      <c r="K1096" s="8" t="s">
        <v>56</v>
      </c>
      <c r="L1096" s="8" t="s">
        <v>64</v>
      </c>
      <c r="M1096" s="18">
        <v>45901</v>
      </c>
      <c r="N1096" s="18">
        <v>45887</v>
      </c>
      <c r="O1096" s="8" t="s">
        <v>454</v>
      </c>
      <c r="P1096" s="8" t="s">
        <v>17</v>
      </c>
      <c r="Q1096" s="8" t="s">
        <v>357</v>
      </c>
      <c r="R1096" s="8" t="str">
        <f t="shared" si="16"/>
        <v>253500B</v>
      </c>
      <c r="S1096" s="8" t="str">
        <f>IFERROR(VLOOKUP(R1096,'UNSG Projects'!$C$8:$D$305,2,FALSE),0)</f>
        <v>PI Mains - Prescott</v>
      </c>
      <c r="T1096" s="8" t="s">
        <v>356</v>
      </c>
      <c r="U1096" s="11">
        <v>11611.88</v>
      </c>
    </row>
    <row r="1097" spans="1:21" ht="20.399999999999999" x14ac:dyDescent="0.3">
      <c r="A1097" s="19">
        <v>202511</v>
      </c>
      <c r="B1097" s="8" t="s">
        <v>7</v>
      </c>
      <c r="C1097" s="8" t="s">
        <v>63</v>
      </c>
      <c r="D1097" s="8" t="s">
        <v>62</v>
      </c>
      <c r="E1097" s="8" t="s">
        <v>62</v>
      </c>
      <c r="F1097" s="8" t="s">
        <v>61</v>
      </c>
      <c r="G1097" s="8" t="s">
        <v>125</v>
      </c>
      <c r="H1097" s="8" t="s">
        <v>59</v>
      </c>
      <c r="I1097" s="8" t="s">
        <v>58</v>
      </c>
      <c r="J1097" s="8" t="s">
        <v>368</v>
      </c>
      <c r="K1097" s="8" t="s">
        <v>56</v>
      </c>
      <c r="L1097" s="8" t="s">
        <v>64</v>
      </c>
      <c r="M1097" s="18">
        <v>45901</v>
      </c>
      <c r="N1097" s="18">
        <v>45867</v>
      </c>
      <c r="O1097" s="8" t="s">
        <v>454</v>
      </c>
      <c r="P1097" s="8" t="s">
        <v>17</v>
      </c>
      <c r="Q1097" s="8" t="s">
        <v>369</v>
      </c>
      <c r="R1097" s="8" t="str">
        <f t="shared" si="16"/>
        <v>253100A</v>
      </c>
      <c r="S1097" s="8" t="str">
        <f>IFERROR(VLOOKUP(R1097,'UNSG Projects'!$C$8:$D$305,2,FALSE),0)</f>
        <v>Mains - Blanket - Pres</v>
      </c>
      <c r="T1097" s="8" t="s">
        <v>368</v>
      </c>
      <c r="U1097" s="11">
        <v>-30.91</v>
      </c>
    </row>
    <row r="1098" spans="1:21" ht="20.399999999999999" x14ac:dyDescent="0.3">
      <c r="A1098" s="19">
        <v>202511</v>
      </c>
      <c r="B1098" s="8" t="s">
        <v>7</v>
      </c>
      <c r="C1098" s="8" t="s">
        <v>63</v>
      </c>
      <c r="D1098" s="8" t="s">
        <v>62</v>
      </c>
      <c r="E1098" s="8" t="s">
        <v>62</v>
      </c>
      <c r="F1098" s="8" t="s">
        <v>61</v>
      </c>
      <c r="G1098" s="8" t="s">
        <v>125</v>
      </c>
      <c r="H1098" s="8" t="s">
        <v>59</v>
      </c>
      <c r="I1098" s="8" t="s">
        <v>58</v>
      </c>
      <c r="J1098" s="8" t="s">
        <v>360</v>
      </c>
      <c r="K1098" s="8" t="s">
        <v>56</v>
      </c>
      <c r="L1098" s="8" t="s">
        <v>64</v>
      </c>
      <c r="M1098" s="18">
        <v>45931</v>
      </c>
      <c r="N1098" s="18">
        <v>45936</v>
      </c>
      <c r="O1098" s="8" t="s">
        <v>454</v>
      </c>
      <c r="P1098" s="8" t="s">
        <v>17</v>
      </c>
      <c r="Q1098" s="8" t="s">
        <v>361</v>
      </c>
      <c r="R1098" s="8" t="str">
        <f t="shared" ref="R1098:R1161" si="17">RIGHT(Q1098,7)</f>
        <v>253100A</v>
      </c>
      <c r="S1098" s="8" t="str">
        <f>IFERROR(VLOOKUP(R1098,'UNSG Projects'!$C$8:$D$305,2,FALSE),0)</f>
        <v>Mains - Blanket - Pres</v>
      </c>
      <c r="T1098" s="8" t="s">
        <v>360</v>
      </c>
      <c r="U1098" s="11">
        <v>6320.39</v>
      </c>
    </row>
    <row r="1099" spans="1:21" ht="20.399999999999999" x14ac:dyDescent="0.3">
      <c r="A1099" s="19">
        <v>202511</v>
      </c>
      <c r="B1099" s="8" t="s">
        <v>7</v>
      </c>
      <c r="C1099" s="8" t="s">
        <v>63</v>
      </c>
      <c r="D1099" s="8" t="s">
        <v>62</v>
      </c>
      <c r="E1099" s="8" t="s">
        <v>62</v>
      </c>
      <c r="F1099" s="8" t="s">
        <v>61</v>
      </c>
      <c r="G1099" s="8" t="s">
        <v>125</v>
      </c>
      <c r="H1099" s="8" t="s">
        <v>59</v>
      </c>
      <c r="I1099" s="8" t="s">
        <v>58</v>
      </c>
      <c r="J1099" s="8" t="s">
        <v>528</v>
      </c>
      <c r="K1099" s="8" t="s">
        <v>56</v>
      </c>
      <c r="L1099" s="8" t="s">
        <v>64</v>
      </c>
      <c r="M1099" s="18">
        <v>45931</v>
      </c>
      <c r="N1099" s="18">
        <v>45936</v>
      </c>
      <c r="O1099" s="8" t="s">
        <v>454</v>
      </c>
      <c r="P1099" s="8" t="s">
        <v>17</v>
      </c>
      <c r="Q1099" s="8" t="s">
        <v>529</v>
      </c>
      <c r="R1099" s="8" t="str">
        <f t="shared" si="17"/>
        <v>255100A</v>
      </c>
      <c r="S1099" s="8" t="str">
        <f>IFERROR(VLOOKUP(R1099,'UNSG Projects'!$C$8:$D$305,2,FALSE),0)</f>
        <v>Mains - Blanket - Verde</v>
      </c>
      <c r="T1099" s="8" t="s">
        <v>528</v>
      </c>
      <c r="U1099" s="11">
        <v>6023.06</v>
      </c>
    </row>
    <row r="1100" spans="1:21" ht="20.399999999999999" x14ac:dyDescent="0.3">
      <c r="A1100" s="19">
        <v>202511</v>
      </c>
      <c r="B1100" s="8" t="s">
        <v>7</v>
      </c>
      <c r="C1100" s="8" t="s">
        <v>63</v>
      </c>
      <c r="D1100" s="8" t="s">
        <v>62</v>
      </c>
      <c r="E1100" s="8" t="s">
        <v>62</v>
      </c>
      <c r="F1100" s="8" t="s">
        <v>61</v>
      </c>
      <c r="G1100" s="8" t="s">
        <v>125</v>
      </c>
      <c r="H1100" s="8" t="s">
        <v>59</v>
      </c>
      <c r="I1100" s="8" t="s">
        <v>58</v>
      </c>
      <c r="J1100" s="8" t="s">
        <v>542</v>
      </c>
      <c r="K1100" s="8" t="s">
        <v>56</v>
      </c>
      <c r="L1100" s="8" t="s">
        <v>64</v>
      </c>
      <c r="M1100" s="18">
        <v>45901</v>
      </c>
      <c r="N1100" s="18">
        <v>45891</v>
      </c>
      <c r="O1100" s="8" t="s">
        <v>454</v>
      </c>
      <c r="P1100" s="8" t="s">
        <v>17</v>
      </c>
      <c r="Q1100" s="8" t="s">
        <v>543</v>
      </c>
      <c r="R1100" s="8" t="str">
        <f t="shared" si="17"/>
        <v>252100A</v>
      </c>
      <c r="S1100" s="8" t="str">
        <f>IFERROR(VLOOKUP(R1100,'UNSG Projects'!$C$8:$D$305,2,FALSE),0)</f>
        <v>Mains - Blanket - King</v>
      </c>
      <c r="T1100" s="8" t="s">
        <v>542</v>
      </c>
      <c r="U1100" s="11">
        <v>508.93</v>
      </c>
    </row>
    <row r="1101" spans="1:21" ht="20.399999999999999" x14ac:dyDescent="0.3">
      <c r="A1101" s="19">
        <v>202511</v>
      </c>
      <c r="B1101" s="8" t="s">
        <v>7</v>
      </c>
      <c r="C1101" s="8" t="s">
        <v>63</v>
      </c>
      <c r="D1101" s="8" t="s">
        <v>62</v>
      </c>
      <c r="E1101" s="8" t="s">
        <v>62</v>
      </c>
      <c r="F1101" s="8" t="s">
        <v>61</v>
      </c>
      <c r="G1101" s="8" t="s">
        <v>125</v>
      </c>
      <c r="H1101" s="8" t="s">
        <v>59</v>
      </c>
      <c r="I1101" s="8" t="s">
        <v>58</v>
      </c>
      <c r="J1101" s="8" t="s">
        <v>522</v>
      </c>
      <c r="K1101" s="8" t="s">
        <v>56</v>
      </c>
      <c r="L1101" s="8" t="s">
        <v>64</v>
      </c>
      <c r="M1101" s="18">
        <v>45931</v>
      </c>
      <c r="N1101" s="18">
        <v>45957</v>
      </c>
      <c r="O1101" s="8" t="s">
        <v>454</v>
      </c>
      <c r="P1101" s="8" t="s">
        <v>17</v>
      </c>
      <c r="Q1101" s="8" t="s">
        <v>523</v>
      </c>
      <c r="R1101" s="8" t="str">
        <f t="shared" si="17"/>
        <v>256100A</v>
      </c>
      <c r="S1101" s="8" t="str">
        <f>IFERROR(VLOOKUP(R1101,'UNSG Projects'!$C$8:$D$305,2,FALSE),0)</f>
        <v>Mains - Blanket - Nog</v>
      </c>
      <c r="T1101" s="8" t="s">
        <v>522</v>
      </c>
      <c r="U1101" s="11">
        <v>83764.83</v>
      </c>
    </row>
    <row r="1102" spans="1:21" ht="20.399999999999999" x14ac:dyDescent="0.3">
      <c r="A1102" s="19">
        <v>202511</v>
      </c>
      <c r="B1102" s="8" t="s">
        <v>7</v>
      </c>
      <c r="C1102" s="8" t="s">
        <v>63</v>
      </c>
      <c r="D1102" s="8" t="s">
        <v>62</v>
      </c>
      <c r="E1102" s="8" t="s">
        <v>62</v>
      </c>
      <c r="F1102" s="8" t="s">
        <v>61</v>
      </c>
      <c r="G1102" s="8" t="s">
        <v>125</v>
      </c>
      <c r="H1102" s="8" t="s">
        <v>59</v>
      </c>
      <c r="I1102" s="8" t="s">
        <v>58</v>
      </c>
      <c r="J1102" s="8" t="s">
        <v>536</v>
      </c>
      <c r="K1102" s="8" t="s">
        <v>56</v>
      </c>
      <c r="L1102" s="8" t="s">
        <v>64</v>
      </c>
      <c r="M1102" s="18">
        <v>45962</v>
      </c>
      <c r="N1102" s="18">
        <v>45849</v>
      </c>
      <c r="O1102" s="8" t="s">
        <v>454</v>
      </c>
      <c r="P1102" s="8" t="s">
        <v>17</v>
      </c>
      <c r="Q1102" s="8" t="s">
        <v>537</v>
      </c>
      <c r="R1102" s="8" t="str">
        <f t="shared" si="17"/>
        <v>256101A</v>
      </c>
      <c r="S1102" s="8" t="str">
        <f>IFERROR(VLOOKUP(R1102,'UNSG Projects'!$C$8:$D$305,2,FALSE),0)</f>
        <v>Valve Replacement Nogales</v>
      </c>
      <c r="T1102" s="8" t="s">
        <v>536</v>
      </c>
      <c r="U1102" s="11">
        <v>246.76</v>
      </c>
    </row>
    <row r="1103" spans="1:21" ht="20.399999999999999" x14ac:dyDescent="0.3">
      <c r="A1103" s="19">
        <v>202511</v>
      </c>
      <c r="B1103" s="8" t="s">
        <v>7</v>
      </c>
      <c r="C1103" s="8" t="s">
        <v>63</v>
      </c>
      <c r="D1103" s="8" t="s">
        <v>62</v>
      </c>
      <c r="E1103" s="8" t="s">
        <v>62</v>
      </c>
      <c r="F1103" s="8" t="s">
        <v>61</v>
      </c>
      <c r="G1103" s="8" t="s">
        <v>125</v>
      </c>
      <c r="H1103" s="8" t="s">
        <v>59</v>
      </c>
      <c r="I1103" s="8" t="s">
        <v>58</v>
      </c>
      <c r="J1103" s="8" t="s">
        <v>520</v>
      </c>
      <c r="K1103" s="8" t="s">
        <v>56</v>
      </c>
      <c r="L1103" s="8" t="s">
        <v>64</v>
      </c>
      <c r="M1103" s="18">
        <v>45962</v>
      </c>
      <c r="N1103" s="18">
        <v>45950</v>
      </c>
      <c r="O1103" s="8" t="s">
        <v>454</v>
      </c>
      <c r="P1103" s="8" t="s">
        <v>17</v>
      </c>
      <c r="Q1103" s="8" t="s">
        <v>521</v>
      </c>
      <c r="R1103" s="8" t="str">
        <f t="shared" si="17"/>
        <v>252100A</v>
      </c>
      <c r="S1103" s="8" t="str">
        <f>IFERROR(VLOOKUP(R1103,'UNSG Projects'!$C$8:$D$305,2,FALSE),0)</f>
        <v>Mains - Blanket - King</v>
      </c>
      <c r="T1103" s="8" t="s">
        <v>520</v>
      </c>
      <c r="U1103" s="11">
        <v>1260.79</v>
      </c>
    </row>
    <row r="1104" spans="1:21" ht="20.399999999999999" x14ac:dyDescent="0.3">
      <c r="A1104" s="19">
        <v>202511</v>
      </c>
      <c r="B1104" s="8" t="s">
        <v>7</v>
      </c>
      <c r="C1104" s="8" t="s">
        <v>63</v>
      </c>
      <c r="D1104" s="8" t="s">
        <v>62</v>
      </c>
      <c r="E1104" s="8" t="s">
        <v>62</v>
      </c>
      <c r="F1104" s="8" t="s">
        <v>61</v>
      </c>
      <c r="G1104" s="8" t="s">
        <v>125</v>
      </c>
      <c r="H1104" s="8" t="s">
        <v>59</v>
      </c>
      <c r="I1104" s="8" t="s">
        <v>58</v>
      </c>
      <c r="J1104" s="8" t="s">
        <v>503</v>
      </c>
      <c r="K1104" s="8" t="s">
        <v>56</v>
      </c>
      <c r="L1104" s="8" t="s">
        <v>64</v>
      </c>
      <c r="M1104" s="18">
        <v>45962</v>
      </c>
      <c r="N1104" s="18">
        <v>45975</v>
      </c>
      <c r="O1104" s="8" t="s">
        <v>454</v>
      </c>
      <c r="P1104" s="8" t="s">
        <v>17</v>
      </c>
      <c r="Q1104" s="8" t="s">
        <v>504</v>
      </c>
      <c r="R1104" s="8" t="str">
        <f t="shared" si="17"/>
        <v>252400S</v>
      </c>
      <c r="S1104" s="8" t="str">
        <f>IFERROR(VLOOKUP(R1104,'UNSG Projects'!$C$8:$D$305,2,FALSE),0)</f>
        <v>Mains-System Improv-King</v>
      </c>
      <c r="T1104" s="8" t="s">
        <v>503</v>
      </c>
      <c r="U1104" s="11">
        <v>76402.16</v>
      </c>
    </row>
    <row r="1105" spans="1:21" ht="20.399999999999999" x14ac:dyDescent="0.3">
      <c r="A1105" s="19">
        <v>202511</v>
      </c>
      <c r="B1105" s="8" t="s">
        <v>7</v>
      </c>
      <c r="C1105" s="8" t="s">
        <v>63</v>
      </c>
      <c r="D1105" s="8" t="s">
        <v>62</v>
      </c>
      <c r="E1105" s="8" t="s">
        <v>62</v>
      </c>
      <c r="F1105" s="8" t="s">
        <v>61</v>
      </c>
      <c r="G1105" s="8" t="s">
        <v>125</v>
      </c>
      <c r="H1105" s="8" t="s">
        <v>59</v>
      </c>
      <c r="I1105" s="8" t="s">
        <v>58</v>
      </c>
      <c r="J1105" s="8" t="s">
        <v>524</v>
      </c>
      <c r="K1105" s="8" t="s">
        <v>56</v>
      </c>
      <c r="L1105" s="8" t="s">
        <v>64</v>
      </c>
      <c r="M1105" s="18">
        <v>45931</v>
      </c>
      <c r="N1105" s="18">
        <v>45952</v>
      </c>
      <c r="O1105" s="8" t="s">
        <v>454</v>
      </c>
      <c r="P1105" s="8" t="s">
        <v>17</v>
      </c>
      <c r="Q1105" s="8" t="s">
        <v>525</v>
      </c>
      <c r="R1105" s="8" t="str">
        <f t="shared" si="17"/>
        <v>251100A</v>
      </c>
      <c r="S1105" s="8" t="str">
        <f>IFERROR(VLOOKUP(R1105,'UNSG Projects'!$C$8:$D$305,2,FALSE),0)</f>
        <v>Mains - Blanket - Flag</v>
      </c>
      <c r="T1105" s="8" t="s">
        <v>524</v>
      </c>
      <c r="U1105" s="11">
        <v>8267.59</v>
      </c>
    </row>
    <row r="1106" spans="1:21" ht="20.399999999999999" x14ac:dyDescent="0.3">
      <c r="A1106" s="19">
        <v>202511</v>
      </c>
      <c r="B1106" s="8" t="s">
        <v>7</v>
      </c>
      <c r="C1106" s="8" t="s">
        <v>63</v>
      </c>
      <c r="D1106" s="8" t="s">
        <v>62</v>
      </c>
      <c r="E1106" s="8" t="s">
        <v>62</v>
      </c>
      <c r="F1106" s="8" t="s">
        <v>61</v>
      </c>
      <c r="G1106" s="8" t="s">
        <v>125</v>
      </c>
      <c r="H1106" s="8" t="s">
        <v>59</v>
      </c>
      <c r="I1106" s="8" t="s">
        <v>58</v>
      </c>
      <c r="J1106" s="8" t="s">
        <v>364</v>
      </c>
      <c r="K1106" s="8" t="s">
        <v>56</v>
      </c>
      <c r="L1106" s="8" t="s">
        <v>64</v>
      </c>
      <c r="M1106" s="18">
        <v>45901</v>
      </c>
      <c r="N1106" s="18">
        <v>45924</v>
      </c>
      <c r="O1106" s="8" t="s">
        <v>454</v>
      </c>
      <c r="P1106" s="8" t="s">
        <v>17</v>
      </c>
      <c r="Q1106" s="8" t="s">
        <v>365</v>
      </c>
      <c r="R1106" s="8" t="str">
        <f t="shared" si="17"/>
        <v>253100A</v>
      </c>
      <c r="S1106" s="8" t="str">
        <f>IFERROR(VLOOKUP(R1106,'UNSG Projects'!$C$8:$D$305,2,FALSE),0)</f>
        <v>Mains - Blanket - Pres</v>
      </c>
      <c r="T1106" s="8" t="s">
        <v>364</v>
      </c>
      <c r="U1106" s="11">
        <v>222.93</v>
      </c>
    </row>
    <row r="1107" spans="1:21" ht="20.399999999999999" x14ac:dyDescent="0.3">
      <c r="A1107" s="19">
        <v>202511</v>
      </c>
      <c r="B1107" s="8" t="s">
        <v>7</v>
      </c>
      <c r="C1107" s="8" t="s">
        <v>63</v>
      </c>
      <c r="D1107" s="8" t="s">
        <v>62</v>
      </c>
      <c r="E1107" s="8" t="s">
        <v>62</v>
      </c>
      <c r="F1107" s="8" t="s">
        <v>61</v>
      </c>
      <c r="G1107" s="8" t="s">
        <v>125</v>
      </c>
      <c r="H1107" s="8" t="s">
        <v>59</v>
      </c>
      <c r="I1107" s="8" t="s">
        <v>58</v>
      </c>
      <c r="J1107" s="8" t="s">
        <v>505</v>
      </c>
      <c r="K1107" s="8" t="s">
        <v>56</v>
      </c>
      <c r="L1107" s="8" t="s">
        <v>64</v>
      </c>
      <c r="M1107" s="18">
        <v>45962</v>
      </c>
      <c r="N1107" s="18">
        <v>45951</v>
      </c>
      <c r="O1107" s="8" t="s">
        <v>454</v>
      </c>
      <c r="P1107" s="8" t="s">
        <v>17</v>
      </c>
      <c r="Q1107" s="8" t="s">
        <v>506</v>
      </c>
      <c r="R1107" s="8" t="str">
        <f t="shared" si="17"/>
        <v>255100A</v>
      </c>
      <c r="S1107" s="8" t="str">
        <f>IFERROR(VLOOKUP(R1107,'UNSG Projects'!$C$8:$D$305,2,FALSE),0)</f>
        <v>Mains - Blanket - Verde</v>
      </c>
      <c r="T1107" s="8" t="s">
        <v>505</v>
      </c>
      <c r="U1107" s="11">
        <v>7926.68</v>
      </c>
    </row>
    <row r="1108" spans="1:21" ht="20.399999999999999" x14ac:dyDescent="0.3">
      <c r="A1108" s="19">
        <v>202511</v>
      </c>
      <c r="B1108" s="8" t="s">
        <v>7</v>
      </c>
      <c r="C1108" s="8" t="s">
        <v>63</v>
      </c>
      <c r="D1108" s="8" t="s">
        <v>62</v>
      </c>
      <c r="E1108" s="8" t="s">
        <v>62</v>
      </c>
      <c r="F1108" s="8" t="s">
        <v>61</v>
      </c>
      <c r="G1108" s="8" t="s">
        <v>125</v>
      </c>
      <c r="H1108" s="8" t="s">
        <v>59</v>
      </c>
      <c r="I1108" s="8" t="s">
        <v>58</v>
      </c>
      <c r="J1108" s="8" t="s">
        <v>534</v>
      </c>
      <c r="K1108" s="8" t="s">
        <v>56</v>
      </c>
      <c r="L1108" s="8" t="s">
        <v>64</v>
      </c>
      <c r="M1108" s="18">
        <v>45962</v>
      </c>
      <c r="N1108" s="18">
        <v>45915</v>
      </c>
      <c r="O1108" s="8" t="s">
        <v>454</v>
      </c>
      <c r="P1108" s="8" t="s">
        <v>17</v>
      </c>
      <c r="Q1108" s="8" t="s">
        <v>535</v>
      </c>
      <c r="R1108" s="8" t="str">
        <f t="shared" si="17"/>
        <v>253100A</v>
      </c>
      <c r="S1108" s="8" t="str">
        <f>IFERROR(VLOOKUP(R1108,'UNSG Projects'!$C$8:$D$305,2,FALSE),0)</f>
        <v>Mains - Blanket - Pres</v>
      </c>
      <c r="T1108" s="8" t="s">
        <v>534</v>
      </c>
      <c r="U1108" s="11">
        <v>15386.73</v>
      </c>
    </row>
    <row r="1109" spans="1:21" ht="20.399999999999999" x14ac:dyDescent="0.3">
      <c r="A1109" s="19">
        <v>202511</v>
      </c>
      <c r="B1109" s="8" t="s">
        <v>7</v>
      </c>
      <c r="C1109" s="8" t="s">
        <v>63</v>
      </c>
      <c r="D1109" s="8" t="s">
        <v>62</v>
      </c>
      <c r="E1109" s="8" t="s">
        <v>62</v>
      </c>
      <c r="F1109" s="8" t="s">
        <v>61</v>
      </c>
      <c r="G1109" s="8" t="s">
        <v>125</v>
      </c>
      <c r="H1109" s="8" t="s">
        <v>59</v>
      </c>
      <c r="I1109" s="8" t="s">
        <v>58</v>
      </c>
      <c r="J1109" s="8" t="s">
        <v>57</v>
      </c>
      <c r="K1109" s="8" t="s">
        <v>56</v>
      </c>
      <c r="L1109" s="8" t="s">
        <v>55</v>
      </c>
      <c r="M1109" s="18">
        <v>45809</v>
      </c>
      <c r="N1109" s="18">
        <v>45809</v>
      </c>
      <c r="O1109" s="8" t="s">
        <v>454</v>
      </c>
      <c r="P1109" s="8" t="s">
        <v>17</v>
      </c>
      <c r="Q1109" s="8" t="s">
        <v>479</v>
      </c>
      <c r="R1109" s="8" t="str">
        <f t="shared" si="17"/>
        <v>252387A</v>
      </c>
      <c r="S1109" s="8" t="str">
        <f>IFERROR(VLOOKUP(R1109,'UNSG Projects'!$C$8:$D$305,2,FALSE),0)</f>
        <v>Other Distr Eq CP-Bl - King</v>
      </c>
      <c r="T1109" s="8" t="s">
        <v>478</v>
      </c>
      <c r="U1109" s="11">
        <v>-9303.57</v>
      </c>
    </row>
    <row r="1110" spans="1:21" ht="20.399999999999999" x14ac:dyDescent="0.3">
      <c r="A1110" s="19">
        <v>202511</v>
      </c>
      <c r="B1110" s="8" t="s">
        <v>7</v>
      </c>
      <c r="C1110" s="8" t="s">
        <v>63</v>
      </c>
      <c r="D1110" s="8" t="s">
        <v>62</v>
      </c>
      <c r="E1110" s="8" t="s">
        <v>62</v>
      </c>
      <c r="F1110" s="8" t="s">
        <v>61</v>
      </c>
      <c r="G1110" s="8" t="s">
        <v>125</v>
      </c>
      <c r="H1110" s="8" t="s">
        <v>59</v>
      </c>
      <c r="I1110" s="8" t="s">
        <v>58</v>
      </c>
      <c r="J1110" s="8" t="s">
        <v>57</v>
      </c>
      <c r="K1110" s="8" t="s">
        <v>56</v>
      </c>
      <c r="L1110" s="8" t="s">
        <v>55</v>
      </c>
      <c r="M1110" s="18">
        <v>45809</v>
      </c>
      <c r="N1110" s="18">
        <v>45809</v>
      </c>
      <c r="O1110" s="8" t="s">
        <v>454</v>
      </c>
      <c r="P1110" s="8" t="s">
        <v>17</v>
      </c>
      <c r="Q1110" s="8" t="s">
        <v>453</v>
      </c>
      <c r="R1110" s="8" t="str">
        <f t="shared" si="17"/>
        <v>257387A</v>
      </c>
      <c r="S1110" s="8" t="str">
        <f>IFERROR(VLOOKUP(R1110,'UNSG Projects'!$C$8:$D$305,2,FALSE),0)</f>
        <v>Other Distr Equip CP-Bl - SL</v>
      </c>
      <c r="T1110" s="8" t="s">
        <v>452</v>
      </c>
      <c r="U1110" s="11">
        <v>-881.72</v>
      </c>
    </row>
    <row r="1111" spans="1:21" ht="20.399999999999999" x14ac:dyDescent="0.3">
      <c r="A1111" s="19">
        <v>202511</v>
      </c>
      <c r="B1111" s="8" t="s">
        <v>7</v>
      </c>
      <c r="C1111" s="8" t="s">
        <v>63</v>
      </c>
      <c r="D1111" s="8" t="s">
        <v>62</v>
      </c>
      <c r="E1111" s="8" t="s">
        <v>62</v>
      </c>
      <c r="F1111" s="8" t="s">
        <v>61</v>
      </c>
      <c r="G1111" s="8" t="s">
        <v>125</v>
      </c>
      <c r="H1111" s="8" t="s">
        <v>59</v>
      </c>
      <c r="I1111" s="8" t="s">
        <v>58</v>
      </c>
      <c r="J1111" s="8" t="s">
        <v>57</v>
      </c>
      <c r="K1111" s="8" t="s">
        <v>56</v>
      </c>
      <c r="L1111" s="8" t="s">
        <v>55</v>
      </c>
      <c r="M1111" s="18">
        <v>45839</v>
      </c>
      <c r="N1111" s="18">
        <v>45861</v>
      </c>
      <c r="O1111" s="8" t="s">
        <v>454</v>
      </c>
      <c r="P1111" s="8" t="s">
        <v>17</v>
      </c>
      <c r="Q1111" s="8" t="s">
        <v>383</v>
      </c>
      <c r="R1111" s="8" t="str">
        <f t="shared" si="17"/>
        <v>253100A</v>
      </c>
      <c r="S1111" s="8" t="str">
        <f>IFERROR(VLOOKUP(R1111,'UNSG Projects'!$C$8:$D$305,2,FALSE),0)</f>
        <v>Mains - Blanket - Pres</v>
      </c>
      <c r="T1111" s="8" t="s">
        <v>382</v>
      </c>
      <c r="U1111" s="11">
        <v>-63440.29</v>
      </c>
    </row>
    <row r="1112" spans="1:21" ht="20.399999999999999" x14ac:dyDescent="0.3">
      <c r="A1112" s="19">
        <v>202511</v>
      </c>
      <c r="B1112" s="8" t="s">
        <v>7</v>
      </c>
      <c r="C1112" s="8" t="s">
        <v>63</v>
      </c>
      <c r="D1112" s="8" t="s">
        <v>62</v>
      </c>
      <c r="E1112" s="8" t="s">
        <v>62</v>
      </c>
      <c r="F1112" s="8" t="s">
        <v>61</v>
      </c>
      <c r="G1112" s="8" t="s">
        <v>125</v>
      </c>
      <c r="H1112" s="8" t="s">
        <v>59</v>
      </c>
      <c r="I1112" s="8" t="s">
        <v>58</v>
      </c>
      <c r="J1112" s="8" t="s">
        <v>57</v>
      </c>
      <c r="K1112" s="8" t="s">
        <v>56</v>
      </c>
      <c r="L1112" s="8" t="s">
        <v>55</v>
      </c>
      <c r="M1112" s="18">
        <v>45839</v>
      </c>
      <c r="N1112" s="18">
        <v>45863</v>
      </c>
      <c r="O1112" s="8" t="s">
        <v>454</v>
      </c>
      <c r="P1112" s="8" t="s">
        <v>17</v>
      </c>
      <c r="Q1112" s="8" t="s">
        <v>551</v>
      </c>
      <c r="R1112" s="8" t="str">
        <f t="shared" si="17"/>
        <v>256100A</v>
      </c>
      <c r="S1112" s="8" t="str">
        <f>IFERROR(VLOOKUP(R1112,'UNSG Projects'!$C$8:$D$305,2,FALSE),0)</f>
        <v>Mains - Blanket - Nog</v>
      </c>
      <c r="T1112" s="8" t="s">
        <v>550</v>
      </c>
      <c r="U1112" s="11">
        <v>-30220.04</v>
      </c>
    </row>
    <row r="1113" spans="1:21" ht="20.399999999999999" x14ac:dyDescent="0.3">
      <c r="A1113" s="19">
        <v>202511</v>
      </c>
      <c r="B1113" s="8" t="s">
        <v>7</v>
      </c>
      <c r="C1113" s="8" t="s">
        <v>63</v>
      </c>
      <c r="D1113" s="8" t="s">
        <v>62</v>
      </c>
      <c r="E1113" s="8" t="s">
        <v>62</v>
      </c>
      <c r="F1113" s="8" t="s">
        <v>61</v>
      </c>
      <c r="G1113" s="8" t="s">
        <v>125</v>
      </c>
      <c r="H1113" s="8" t="s">
        <v>59</v>
      </c>
      <c r="I1113" s="8" t="s">
        <v>58</v>
      </c>
      <c r="J1113" s="8" t="s">
        <v>57</v>
      </c>
      <c r="K1113" s="8" t="s">
        <v>56</v>
      </c>
      <c r="L1113" s="8" t="s">
        <v>55</v>
      </c>
      <c r="M1113" s="18">
        <v>45870</v>
      </c>
      <c r="N1113" s="18">
        <v>45862</v>
      </c>
      <c r="O1113" s="8" t="s">
        <v>454</v>
      </c>
      <c r="P1113" s="8" t="s">
        <v>17</v>
      </c>
      <c r="Q1113" s="8" t="s">
        <v>553</v>
      </c>
      <c r="R1113" s="8" t="str">
        <f t="shared" si="17"/>
        <v>252406S</v>
      </c>
      <c r="S1113" s="8" t="str">
        <f>IFERROR(VLOOKUP(R1113,'UNSG Projects'!$C$8:$D$305,2,FALSE),0)</f>
        <v>Mains PVC Replacement KNG</v>
      </c>
      <c r="T1113" s="8" t="s">
        <v>552</v>
      </c>
      <c r="U1113" s="11">
        <v>-133764.67000000001</v>
      </c>
    </row>
    <row r="1114" spans="1:21" ht="20.399999999999999" x14ac:dyDescent="0.3">
      <c r="A1114" s="19">
        <v>202511</v>
      </c>
      <c r="B1114" s="8" t="s">
        <v>7</v>
      </c>
      <c r="C1114" s="8" t="s">
        <v>63</v>
      </c>
      <c r="D1114" s="8" t="s">
        <v>62</v>
      </c>
      <c r="E1114" s="8" t="s">
        <v>62</v>
      </c>
      <c r="F1114" s="8" t="s">
        <v>61</v>
      </c>
      <c r="G1114" s="8" t="s">
        <v>125</v>
      </c>
      <c r="H1114" s="8" t="s">
        <v>59</v>
      </c>
      <c r="I1114" s="8" t="s">
        <v>58</v>
      </c>
      <c r="J1114" s="8" t="s">
        <v>57</v>
      </c>
      <c r="K1114" s="8" t="s">
        <v>56</v>
      </c>
      <c r="L1114" s="8" t="s">
        <v>55</v>
      </c>
      <c r="M1114" s="18">
        <v>45870</v>
      </c>
      <c r="N1114" s="18">
        <v>45866</v>
      </c>
      <c r="O1114" s="8" t="s">
        <v>454</v>
      </c>
      <c r="P1114" s="8" t="s">
        <v>17</v>
      </c>
      <c r="Q1114" s="8" t="s">
        <v>381</v>
      </c>
      <c r="R1114" s="8" t="str">
        <f t="shared" si="17"/>
        <v>252100A</v>
      </c>
      <c r="S1114" s="8" t="str">
        <f>IFERROR(VLOOKUP(R1114,'UNSG Projects'!$C$8:$D$305,2,FALSE),0)</f>
        <v>Mains - Blanket - King</v>
      </c>
      <c r="T1114" s="8" t="s">
        <v>380</v>
      </c>
      <c r="U1114" s="11">
        <v>-114238.13</v>
      </c>
    </row>
    <row r="1115" spans="1:21" ht="20.399999999999999" x14ac:dyDescent="0.3">
      <c r="A1115" s="19">
        <v>202511</v>
      </c>
      <c r="B1115" s="8" t="s">
        <v>7</v>
      </c>
      <c r="C1115" s="8" t="s">
        <v>63</v>
      </c>
      <c r="D1115" s="8" t="s">
        <v>62</v>
      </c>
      <c r="E1115" s="8" t="s">
        <v>62</v>
      </c>
      <c r="F1115" s="8" t="s">
        <v>61</v>
      </c>
      <c r="G1115" s="8" t="s">
        <v>125</v>
      </c>
      <c r="H1115" s="8" t="s">
        <v>59</v>
      </c>
      <c r="I1115" s="8" t="s">
        <v>58</v>
      </c>
      <c r="J1115" s="8" t="s">
        <v>57</v>
      </c>
      <c r="K1115" s="8" t="s">
        <v>56</v>
      </c>
      <c r="L1115" s="8" t="s">
        <v>55</v>
      </c>
      <c r="M1115" s="18">
        <v>45870</v>
      </c>
      <c r="N1115" s="18">
        <v>45883</v>
      </c>
      <c r="O1115" s="8" t="s">
        <v>454</v>
      </c>
      <c r="P1115" s="8" t="s">
        <v>17</v>
      </c>
      <c r="Q1115" s="8" t="s">
        <v>379</v>
      </c>
      <c r="R1115" s="8" t="str">
        <f t="shared" si="17"/>
        <v>251100A</v>
      </c>
      <c r="S1115" s="8" t="str">
        <f>IFERROR(VLOOKUP(R1115,'UNSG Projects'!$C$8:$D$305,2,FALSE),0)</f>
        <v>Mains - Blanket - Flag</v>
      </c>
      <c r="T1115" s="8" t="s">
        <v>378</v>
      </c>
      <c r="U1115" s="11">
        <v>-11447.27</v>
      </c>
    </row>
    <row r="1116" spans="1:21" ht="20.399999999999999" x14ac:dyDescent="0.3">
      <c r="A1116" s="19">
        <v>202511</v>
      </c>
      <c r="B1116" s="8" t="s">
        <v>7</v>
      </c>
      <c r="C1116" s="8" t="s">
        <v>63</v>
      </c>
      <c r="D1116" s="8" t="s">
        <v>62</v>
      </c>
      <c r="E1116" s="8" t="s">
        <v>62</v>
      </c>
      <c r="F1116" s="8" t="s">
        <v>61</v>
      </c>
      <c r="G1116" s="8" t="s">
        <v>125</v>
      </c>
      <c r="H1116" s="8" t="s">
        <v>59</v>
      </c>
      <c r="I1116" s="8" t="s">
        <v>58</v>
      </c>
      <c r="J1116" s="8" t="s">
        <v>57</v>
      </c>
      <c r="K1116" s="8" t="s">
        <v>56</v>
      </c>
      <c r="L1116" s="8" t="s">
        <v>55</v>
      </c>
      <c r="M1116" s="18">
        <v>45901</v>
      </c>
      <c r="N1116" s="18">
        <v>45861</v>
      </c>
      <c r="O1116" s="8" t="s">
        <v>454</v>
      </c>
      <c r="P1116" s="8" t="s">
        <v>17</v>
      </c>
      <c r="Q1116" s="8" t="s">
        <v>383</v>
      </c>
      <c r="R1116" s="8" t="str">
        <f t="shared" si="17"/>
        <v>253100A</v>
      </c>
      <c r="S1116" s="8" t="str">
        <f>IFERROR(VLOOKUP(R1116,'UNSG Projects'!$C$8:$D$305,2,FALSE),0)</f>
        <v>Mains - Blanket - Pres</v>
      </c>
      <c r="T1116" s="8" t="s">
        <v>382</v>
      </c>
      <c r="U1116" s="11">
        <v>-1927.4</v>
      </c>
    </row>
    <row r="1117" spans="1:21" ht="20.399999999999999" x14ac:dyDescent="0.3">
      <c r="A1117" s="19">
        <v>202511</v>
      </c>
      <c r="B1117" s="8" t="s">
        <v>7</v>
      </c>
      <c r="C1117" s="8" t="s">
        <v>63</v>
      </c>
      <c r="D1117" s="8" t="s">
        <v>62</v>
      </c>
      <c r="E1117" s="8" t="s">
        <v>62</v>
      </c>
      <c r="F1117" s="8" t="s">
        <v>61</v>
      </c>
      <c r="G1117" s="8" t="s">
        <v>125</v>
      </c>
      <c r="H1117" s="8" t="s">
        <v>59</v>
      </c>
      <c r="I1117" s="8" t="s">
        <v>58</v>
      </c>
      <c r="J1117" s="8" t="s">
        <v>57</v>
      </c>
      <c r="K1117" s="8" t="s">
        <v>56</v>
      </c>
      <c r="L1117" s="8" t="s">
        <v>55</v>
      </c>
      <c r="M1117" s="18">
        <v>45901</v>
      </c>
      <c r="N1117" s="18">
        <v>45862</v>
      </c>
      <c r="O1117" s="8" t="s">
        <v>454</v>
      </c>
      <c r="P1117" s="8" t="s">
        <v>17</v>
      </c>
      <c r="Q1117" s="8" t="s">
        <v>553</v>
      </c>
      <c r="R1117" s="8" t="str">
        <f t="shared" si="17"/>
        <v>252406S</v>
      </c>
      <c r="S1117" s="8" t="str">
        <f>IFERROR(VLOOKUP(R1117,'UNSG Projects'!$C$8:$D$305,2,FALSE),0)</f>
        <v>Mains PVC Replacement KNG</v>
      </c>
      <c r="T1117" s="8" t="s">
        <v>552</v>
      </c>
      <c r="U1117" s="11">
        <v>-43701.86</v>
      </c>
    </row>
    <row r="1118" spans="1:21" ht="20.399999999999999" x14ac:dyDescent="0.3">
      <c r="A1118" s="19">
        <v>202511</v>
      </c>
      <c r="B1118" s="8" t="s">
        <v>7</v>
      </c>
      <c r="C1118" s="8" t="s">
        <v>63</v>
      </c>
      <c r="D1118" s="8" t="s">
        <v>62</v>
      </c>
      <c r="E1118" s="8" t="s">
        <v>62</v>
      </c>
      <c r="F1118" s="8" t="s">
        <v>61</v>
      </c>
      <c r="G1118" s="8" t="s">
        <v>125</v>
      </c>
      <c r="H1118" s="8" t="s">
        <v>59</v>
      </c>
      <c r="I1118" s="8" t="s">
        <v>58</v>
      </c>
      <c r="J1118" s="8" t="s">
        <v>57</v>
      </c>
      <c r="K1118" s="8" t="s">
        <v>56</v>
      </c>
      <c r="L1118" s="8" t="s">
        <v>55</v>
      </c>
      <c r="M1118" s="18">
        <v>45901</v>
      </c>
      <c r="N1118" s="18">
        <v>45863</v>
      </c>
      <c r="O1118" s="8" t="s">
        <v>454</v>
      </c>
      <c r="P1118" s="8" t="s">
        <v>17</v>
      </c>
      <c r="Q1118" s="8" t="s">
        <v>551</v>
      </c>
      <c r="R1118" s="8" t="str">
        <f t="shared" si="17"/>
        <v>256100A</v>
      </c>
      <c r="S1118" s="8" t="str">
        <f>IFERROR(VLOOKUP(R1118,'UNSG Projects'!$C$8:$D$305,2,FALSE),0)</f>
        <v>Mains - Blanket - Nog</v>
      </c>
      <c r="T1118" s="8" t="s">
        <v>550</v>
      </c>
      <c r="U1118" s="11">
        <v>-7531.42</v>
      </c>
    </row>
    <row r="1119" spans="1:21" ht="20.399999999999999" x14ac:dyDescent="0.3">
      <c r="A1119" s="19">
        <v>202511</v>
      </c>
      <c r="B1119" s="8" t="s">
        <v>7</v>
      </c>
      <c r="C1119" s="8" t="s">
        <v>63</v>
      </c>
      <c r="D1119" s="8" t="s">
        <v>62</v>
      </c>
      <c r="E1119" s="8" t="s">
        <v>62</v>
      </c>
      <c r="F1119" s="8" t="s">
        <v>61</v>
      </c>
      <c r="G1119" s="8" t="s">
        <v>125</v>
      </c>
      <c r="H1119" s="8" t="s">
        <v>59</v>
      </c>
      <c r="I1119" s="8" t="s">
        <v>58</v>
      </c>
      <c r="J1119" s="8" t="s">
        <v>57</v>
      </c>
      <c r="K1119" s="8" t="s">
        <v>56</v>
      </c>
      <c r="L1119" s="8" t="s">
        <v>55</v>
      </c>
      <c r="M1119" s="18">
        <v>45901</v>
      </c>
      <c r="N1119" s="18">
        <v>45866</v>
      </c>
      <c r="O1119" s="8" t="s">
        <v>454</v>
      </c>
      <c r="P1119" s="8" t="s">
        <v>17</v>
      </c>
      <c r="Q1119" s="8" t="s">
        <v>381</v>
      </c>
      <c r="R1119" s="8" t="str">
        <f t="shared" si="17"/>
        <v>252100A</v>
      </c>
      <c r="S1119" s="8" t="str">
        <f>IFERROR(VLOOKUP(R1119,'UNSG Projects'!$C$8:$D$305,2,FALSE),0)</f>
        <v>Mains - Blanket - King</v>
      </c>
      <c r="T1119" s="8" t="s">
        <v>380</v>
      </c>
      <c r="U1119" s="11">
        <v>-4072.44</v>
      </c>
    </row>
    <row r="1120" spans="1:21" ht="20.399999999999999" x14ac:dyDescent="0.3">
      <c r="A1120" s="19">
        <v>202511</v>
      </c>
      <c r="B1120" s="8" t="s">
        <v>7</v>
      </c>
      <c r="C1120" s="8" t="s">
        <v>63</v>
      </c>
      <c r="D1120" s="8" t="s">
        <v>62</v>
      </c>
      <c r="E1120" s="8" t="s">
        <v>62</v>
      </c>
      <c r="F1120" s="8" t="s">
        <v>61</v>
      </c>
      <c r="G1120" s="8" t="s">
        <v>125</v>
      </c>
      <c r="H1120" s="8" t="s">
        <v>59</v>
      </c>
      <c r="I1120" s="8" t="s">
        <v>58</v>
      </c>
      <c r="J1120" s="8" t="s">
        <v>57</v>
      </c>
      <c r="K1120" s="8" t="s">
        <v>56</v>
      </c>
      <c r="L1120" s="8" t="s">
        <v>55</v>
      </c>
      <c r="M1120" s="18">
        <v>45901</v>
      </c>
      <c r="N1120" s="18">
        <v>45883</v>
      </c>
      <c r="O1120" s="8" t="s">
        <v>454</v>
      </c>
      <c r="P1120" s="8" t="s">
        <v>17</v>
      </c>
      <c r="Q1120" s="8" t="s">
        <v>379</v>
      </c>
      <c r="R1120" s="8" t="str">
        <f t="shared" si="17"/>
        <v>251100A</v>
      </c>
      <c r="S1120" s="8" t="str">
        <f>IFERROR(VLOOKUP(R1120,'UNSG Projects'!$C$8:$D$305,2,FALSE),0)</f>
        <v>Mains - Blanket - Flag</v>
      </c>
      <c r="T1120" s="8" t="s">
        <v>378</v>
      </c>
      <c r="U1120" s="11">
        <v>-1622.4</v>
      </c>
    </row>
    <row r="1121" spans="1:21" ht="20.399999999999999" x14ac:dyDescent="0.3">
      <c r="A1121" s="19">
        <v>202511</v>
      </c>
      <c r="B1121" s="8" t="s">
        <v>7</v>
      </c>
      <c r="C1121" s="8" t="s">
        <v>63</v>
      </c>
      <c r="D1121" s="8" t="s">
        <v>62</v>
      </c>
      <c r="E1121" s="8" t="s">
        <v>62</v>
      </c>
      <c r="F1121" s="8" t="s">
        <v>61</v>
      </c>
      <c r="G1121" s="8" t="s">
        <v>125</v>
      </c>
      <c r="H1121" s="8" t="s">
        <v>59</v>
      </c>
      <c r="I1121" s="8" t="s">
        <v>58</v>
      </c>
      <c r="J1121" s="8" t="s">
        <v>57</v>
      </c>
      <c r="K1121" s="8" t="s">
        <v>56</v>
      </c>
      <c r="L1121" s="8" t="s">
        <v>55</v>
      </c>
      <c r="M1121" s="18">
        <v>45901</v>
      </c>
      <c r="N1121" s="18">
        <v>45896</v>
      </c>
      <c r="O1121" s="8" t="s">
        <v>454</v>
      </c>
      <c r="P1121" s="8" t="s">
        <v>17</v>
      </c>
      <c r="Q1121" s="8" t="s">
        <v>549</v>
      </c>
      <c r="R1121" s="8" t="str">
        <f t="shared" si="17"/>
        <v>256100A</v>
      </c>
      <c r="S1121" s="8" t="str">
        <f>IFERROR(VLOOKUP(R1121,'UNSG Projects'!$C$8:$D$305,2,FALSE),0)</f>
        <v>Mains - Blanket - Nog</v>
      </c>
      <c r="T1121" s="8" t="s">
        <v>548</v>
      </c>
      <c r="U1121" s="11">
        <v>-3812.94</v>
      </c>
    </row>
    <row r="1122" spans="1:21" ht="20.399999999999999" x14ac:dyDescent="0.3">
      <c r="A1122" s="19">
        <v>202511</v>
      </c>
      <c r="B1122" s="8" t="s">
        <v>7</v>
      </c>
      <c r="C1122" s="8" t="s">
        <v>63</v>
      </c>
      <c r="D1122" s="8" t="s">
        <v>62</v>
      </c>
      <c r="E1122" s="8" t="s">
        <v>62</v>
      </c>
      <c r="F1122" s="8" t="s">
        <v>61</v>
      </c>
      <c r="G1122" s="8" t="s">
        <v>125</v>
      </c>
      <c r="H1122" s="8" t="s">
        <v>59</v>
      </c>
      <c r="I1122" s="8" t="s">
        <v>58</v>
      </c>
      <c r="J1122" s="8" t="s">
        <v>57</v>
      </c>
      <c r="K1122" s="8" t="s">
        <v>56</v>
      </c>
      <c r="L1122" s="8" t="s">
        <v>55</v>
      </c>
      <c r="M1122" s="18">
        <v>45931</v>
      </c>
      <c r="N1122" s="18">
        <v>45931</v>
      </c>
      <c r="O1122" s="8" t="s">
        <v>454</v>
      </c>
      <c r="P1122" s="8" t="s">
        <v>17</v>
      </c>
      <c r="Q1122" s="8" t="s">
        <v>547</v>
      </c>
      <c r="R1122" s="8" t="str">
        <f t="shared" si="17"/>
        <v>251387A</v>
      </c>
      <c r="S1122" s="8" t="str">
        <f>IFERROR(VLOOKUP(R1122,'UNSG Projects'!$C$8:$D$305,2,FALSE),0)</f>
        <v>Other Distr Equip CP-Bl - Flag</v>
      </c>
      <c r="T1122" s="8" t="s">
        <v>546</v>
      </c>
      <c r="U1122" s="11">
        <v>-3982.81</v>
      </c>
    </row>
    <row r="1123" spans="1:21" ht="20.399999999999999" x14ac:dyDescent="0.3">
      <c r="A1123" s="19">
        <v>202511</v>
      </c>
      <c r="B1123" s="8" t="s">
        <v>7</v>
      </c>
      <c r="C1123" s="8" t="s">
        <v>63</v>
      </c>
      <c r="D1123" s="8" t="s">
        <v>62</v>
      </c>
      <c r="E1123" s="8" t="s">
        <v>62</v>
      </c>
      <c r="F1123" s="8" t="s">
        <v>61</v>
      </c>
      <c r="G1123" s="8" t="s">
        <v>125</v>
      </c>
      <c r="H1123" s="8" t="s">
        <v>59</v>
      </c>
      <c r="I1123" s="8" t="s">
        <v>58</v>
      </c>
      <c r="J1123" s="8" t="s">
        <v>57</v>
      </c>
      <c r="K1123" s="8" t="s">
        <v>56</v>
      </c>
      <c r="L1123" s="8" t="s">
        <v>55</v>
      </c>
      <c r="M1123" s="18">
        <v>45931</v>
      </c>
      <c r="N1123" s="18">
        <v>45931</v>
      </c>
      <c r="O1123" s="8" t="s">
        <v>454</v>
      </c>
      <c r="P1123" s="8" t="s">
        <v>17</v>
      </c>
      <c r="Q1123" s="8" t="s">
        <v>500</v>
      </c>
      <c r="R1123" s="8" t="str">
        <f t="shared" si="17"/>
        <v>253387A</v>
      </c>
      <c r="S1123" s="8" t="str">
        <f>IFERROR(VLOOKUP(R1123,'UNSG Projects'!$C$8:$D$305,2,FALSE),0)</f>
        <v>Other Distr Equip CP-Bl-Pres</v>
      </c>
      <c r="T1123" s="8" t="s">
        <v>499</v>
      </c>
      <c r="U1123" s="11">
        <v>-1789.97</v>
      </c>
    </row>
    <row r="1124" spans="1:21" ht="20.399999999999999" x14ac:dyDescent="0.3">
      <c r="A1124" s="19">
        <v>202512</v>
      </c>
      <c r="B1124" s="8" t="s">
        <v>7</v>
      </c>
      <c r="C1124" s="8" t="s">
        <v>63</v>
      </c>
      <c r="D1124" s="8" t="s">
        <v>62</v>
      </c>
      <c r="E1124" s="8" t="s">
        <v>62</v>
      </c>
      <c r="F1124" s="8" t="s">
        <v>61</v>
      </c>
      <c r="G1124" s="8" t="s">
        <v>125</v>
      </c>
      <c r="H1124" s="8" t="s">
        <v>59</v>
      </c>
      <c r="I1124" s="8" t="s">
        <v>58</v>
      </c>
      <c r="J1124" s="8" t="s">
        <v>511</v>
      </c>
      <c r="K1124" s="8" t="s">
        <v>56</v>
      </c>
      <c r="L1124" s="8" t="s">
        <v>64</v>
      </c>
      <c r="M1124" s="18">
        <v>45931</v>
      </c>
      <c r="N1124" s="18">
        <v>45919</v>
      </c>
      <c r="O1124" s="8" t="s">
        <v>454</v>
      </c>
      <c r="P1124" s="8" t="s">
        <v>17</v>
      </c>
      <c r="Q1124" s="8" t="s">
        <v>512</v>
      </c>
      <c r="R1124" s="8" t="str">
        <f t="shared" si="17"/>
        <v>252100A</v>
      </c>
      <c r="S1124" s="8" t="str">
        <f>IFERROR(VLOOKUP(R1124,'UNSG Projects'!$C$8:$D$305,2,FALSE),0)</f>
        <v>Mains - Blanket - King</v>
      </c>
      <c r="T1124" s="8" t="s">
        <v>511</v>
      </c>
      <c r="U1124" s="11">
        <v>776.03</v>
      </c>
    </row>
    <row r="1125" spans="1:21" ht="20.399999999999999" x14ac:dyDescent="0.3">
      <c r="A1125" s="19">
        <v>202512</v>
      </c>
      <c r="B1125" s="8" t="s">
        <v>7</v>
      </c>
      <c r="C1125" s="8" t="s">
        <v>63</v>
      </c>
      <c r="D1125" s="8" t="s">
        <v>62</v>
      </c>
      <c r="E1125" s="8" t="s">
        <v>62</v>
      </c>
      <c r="F1125" s="8" t="s">
        <v>61</v>
      </c>
      <c r="G1125" s="8" t="s">
        <v>125</v>
      </c>
      <c r="H1125" s="8" t="s">
        <v>59</v>
      </c>
      <c r="I1125" s="8" t="s">
        <v>58</v>
      </c>
      <c r="J1125" s="8" t="s">
        <v>344</v>
      </c>
      <c r="K1125" s="8" t="s">
        <v>56</v>
      </c>
      <c r="L1125" s="8" t="s">
        <v>64</v>
      </c>
      <c r="M1125" s="18">
        <v>45962</v>
      </c>
      <c r="N1125" s="18">
        <v>45981</v>
      </c>
      <c r="O1125" s="8" t="s">
        <v>454</v>
      </c>
      <c r="P1125" s="8" t="s">
        <v>17</v>
      </c>
      <c r="Q1125" s="8" t="s">
        <v>345</v>
      </c>
      <c r="R1125" s="8" t="str">
        <f t="shared" si="17"/>
        <v>252100A</v>
      </c>
      <c r="S1125" s="8" t="str">
        <f>IFERROR(VLOOKUP(R1125,'UNSG Projects'!$C$8:$D$305,2,FALSE),0)</f>
        <v>Mains - Blanket - King</v>
      </c>
      <c r="T1125" s="8" t="s">
        <v>344</v>
      </c>
      <c r="U1125" s="11">
        <v>22437.25</v>
      </c>
    </row>
    <row r="1126" spans="1:21" ht="20.399999999999999" x14ac:dyDescent="0.3">
      <c r="A1126" s="19">
        <v>202512</v>
      </c>
      <c r="B1126" s="8" t="s">
        <v>7</v>
      </c>
      <c r="C1126" s="8" t="s">
        <v>63</v>
      </c>
      <c r="D1126" s="8" t="s">
        <v>62</v>
      </c>
      <c r="E1126" s="8" t="s">
        <v>62</v>
      </c>
      <c r="F1126" s="8" t="s">
        <v>61</v>
      </c>
      <c r="G1126" s="8" t="s">
        <v>125</v>
      </c>
      <c r="H1126" s="8" t="s">
        <v>59</v>
      </c>
      <c r="I1126" s="8" t="s">
        <v>58</v>
      </c>
      <c r="J1126" s="8" t="s">
        <v>507</v>
      </c>
      <c r="K1126" s="8" t="s">
        <v>56</v>
      </c>
      <c r="L1126" s="8" t="s">
        <v>64</v>
      </c>
      <c r="M1126" s="18">
        <v>45931</v>
      </c>
      <c r="N1126" s="18">
        <v>45947</v>
      </c>
      <c r="O1126" s="8" t="s">
        <v>454</v>
      </c>
      <c r="P1126" s="8" t="s">
        <v>17</v>
      </c>
      <c r="Q1126" s="8" t="s">
        <v>508</v>
      </c>
      <c r="R1126" s="8" t="str">
        <f t="shared" si="17"/>
        <v>252100A</v>
      </c>
      <c r="S1126" s="8" t="str">
        <f>IFERROR(VLOOKUP(R1126,'UNSG Projects'!$C$8:$D$305,2,FALSE),0)</f>
        <v>Mains - Blanket - King</v>
      </c>
      <c r="T1126" s="8" t="s">
        <v>507</v>
      </c>
      <c r="U1126" s="11">
        <v>49.42</v>
      </c>
    </row>
    <row r="1127" spans="1:21" ht="20.399999999999999" x14ac:dyDescent="0.3">
      <c r="A1127" s="19">
        <v>202512</v>
      </c>
      <c r="B1127" s="8" t="s">
        <v>7</v>
      </c>
      <c r="C1127" s="8" t="s">
        <v>63</v>
      </c>
      <c r="D1127" s="8" t="s">
        <v>62</v>
      </c>
      <c r="E1127" s="8" t="s">
        <v>62</v>
      </c>
      <c r="F1127" s="8" t="s">
        <v>61</v>
      </c>
      <c r="G1127" s="8" t="s">
        <v>125</v>
      </c>
      <c r="H1127" s="8" t="s">
        <v>59</v>
      </c>
      <c r="I1127" s="8" t="s">
        <v>58</v>
      </c>
      <c r="J1127" s="8" t="s">
        <v>459</v>
      </c>
      <c r="K1127" s="8" t="s">
        <v>56</v>
      </c>
      <c r="L1127" s="8" t="s">
        <v>64</v>
      </c>
      <c r="M1127" s="18">
        <v>45992</v>
      </c>
      <c r="N1127" s="18">
        <v>46002</v>
      </c>
      <c r="O1127" s="8" t="s">
        <v>454</v>
      </c>
      <c r="P1127" s="8" t="s">
        <v>17</v>
      </c>
      <c r="Q1127" s="8" t="s">
        <v>460</v>
      </c>
      <c r="R1127" s="8" t="str">
        <f t="shared" si="17"/>
        <v>252406S</v>
      </c>
      <c r="S1127" s="8" t="str">
        <f>IFERROR(VLOOKUP(R1127,'UNSG Projects'!$C$8:$D$305,2,FALSE),0)</f>
        <v>Mains PVC Replacement KNG</v>
      </c>
      <c r="T1127" s="8" t="s">
        <v>459</v>
      </c>
      <c r="U1127" s="11">
        <v>52395.11</v>
      </c>
    </row>
    <row r="1128" spans="1:21" ht="20.399999999999999" x14ac:dyDescent="0.3">
      <c r="A1128" s="19">
        <v>202512</v>
      </c>
      <c r="B1128" s="8" t="s">
        <v>7</v>
      </c>
      <c r="C1128" s="8" t="s">
        <v>63</v>
      </c>
      <c r="D1128" s="8" t="s">
        <v>62</v>
      </c>
      <c r="E1128" s="8" t="s">
        <v>62</v>
      </c>
      <c r="F1128" s="8" t="s">
        <v>61</v>
      </c>
      <c r="G1128" s="8" t="s">
        <v>125</v>
      </c>
      <c r="H1128" s="8" t="s">
        <v>59</v>
      </c>
      <c r="I1128" s="8" t="s">
        <v>58</v>
      </c>
      <c r="J1128" s="8" t="s">
        <v>526</v>
      </c>
      <c r="K1128" s="8" t="s">
        <v>56</v>
      </c>
      <c r="L1128" s="8" t="s">
        <v>64</v>
      </c>
      <c r="M1128" s="18">
        <v>45931</v>
      </c>
      <c r="N1128" s="18">
        <v>45950</v>
      </c>
      <c r="O1128" s="8" t="s">
        <v>454</v>
      </c>
      <c r="P1128" s="8" t="s">
        <v>17</v>
      </c>
      <c r="Q1128" s="8" t="s">
        <v>527</v>
      </c>
      <c r="R1128" s="8" t="str">
        <f t="shared" si="17"/>
        <v>252406S</v>
      </c>
      <c r="S1128" s="8" t="str">
        <f>IFERROR(VLOOKUP(R1128,'UNSG Projects'!$C$8:$D$305,2,FALSE),0)</f>
        <v>Mains PVC Replacement KNG</v>
      </c>
      <c r="T1128" s="8" t="s">
        <v>526</v>
      </c>
      <c r="U1128" s="11">
        <v>11987.05</v>
      </c>
    </row>
    <row r="1129" spans="1:21" ht="20.399999999999999" x14ac:dyDescent="0.3">
      <c r="A1129" s="19">
        <v>202512</v>
      </c>
      <c r="B1129" s="8" t="s">
        <v>7</v>
      </c>
      <c r="C1129" s="8" t="s">
        <v>63</v>
      </c>
      <c r="D1129" s="8" t="s">
        <v>62</v>
      </c>
      <c r="E1129" s="8" t="s">
        <v>62</v>
      </c>
      <c r="F1129" s="8" t="s">
        <v>61</v>
      </c>
      <c r="G1129" s="8" t="s">
        <v>125</v>
      </c>
      <c r="H1129" s="8" t="s">
        <v>59</v>
      </c>
      <c r="I1129" s="8" t="s">
        <v>58</v>
      </c>
      <c r="J1129" s="8" t="s">
        <v>530</v>
      </c>
      <c r="K1129" s="8" t="s">
        <v>56</v>
      </c>
      <c r="L1129" s="8" t="s">
        <v>64</v>
      </c>
      <c r="M1129" s="18">
        <v>45931</v>
      </c>
      <c r="N1129" s="18">
        <v>45917</v>
      </c>
      <c r="O1129" s="8" t="s">
        <v>454</v>
      </c>
      <c r="P1129" s="8" t="s">
        <v>17</v>
      </c>
      <c r="Q1129" s="8" t="s">
        <v>531</v>
      </c>
      <c r="R1129" s="8" t="str">
        <f t="shared" si="17"/>
        <v>252401S</v>
      </c>
      <c r="S1129" s="8" t="str">
        <f>IFERROR(VLOOKUP(R1129,'UNSG Projects'!$C$8:$D$305,2,FALSE),0)</f>
        <v>PVC Replacement - LH</v>
      </c>
      <c r="T1129" s="8" t="s">
        <v>530</v>
      </c>
      <c r="U1129" s="11">
        <v>12138.85</v>
      </c>
    </row>
    <row r="1130" spans="1:21" ht="20.399999999999999" x14ac:dyDescent="0.3">
      <c r="A1130" s="19">
        <v>202512</v>
      </c>
      <c r="B1130" s="8" t="s">
        <v>7</v>
      </c>
      <c r="C1130" s="8" t="s">
        <v>63</v>
      </c>
      <c r="D1130" s="8" t="s">
        <v>62</v>
      </c>
      <c r="E1130" s="8" t="s">
        <v>62</v>
      </c>
      <c r="F1130" s="8" t="s">
        <v>61</v>
      </c>
      <c r="G1130" s="8" t="s">
        <v>125</v>
      </c>
      <c r="H1130" s="8" t="s">
        <v>59</v>
      </c>
      <c r="I1130" s="8" t="s">
        <v>58</v>
      </c>
      <c r="J1130" s="8" t="s">
        <v>466</v>
      </c>
      <c r="K1130" s="8" t="s">
        <v>56</v>
      </c>
      <c r="L1130" s="8" t="s">
        <v>64</v>
      </c>
      <c r="M1130" s="18">
        <v>45992</v>
      </c>
      <c r="N1130" s="18">
        <v>46004</v>
      </c>
      <c r="O1130" s="8" t="s">
        <v>454</v>
      </c>
      <c r="P1130" s="8" t="s">
        <v>17</v>
      </c>
      <c r="Q1130" s="8" t="s">
        <v>467</v>
      </c>
      <c r="R1130" s="8" t="str">
        <f t="shared" si="17"/>
        <v>251100A</v>
      </c>
      <c r="S1130" s="8" t="str">
        <f>IFERROR(VLOOKUP(R1130,'UNSG Projects'!$C$8:$D$305,2,FALSE),0)</f>
        <v>Mains - Blanket - Flag</v>
      </c>
      <c r="T1130" s="8" t="s">
        <v>466</v>
      </c>
      <c r="U1130" s="11">
        <v>8028.4</v>
      </c>
    </row>
    <row r="1131" spans="1:21" ht="20.399999999999999" x14ac:dyDescent="0.3">
      <c r="A1131" s="19">
        <v>202512</v>
      </c>
      <c r="B1131" s="8" t="s">
        <v>7</v>
      </c>
      <c r="C1131" s="8" t="s">
        <v>63</v>
      </c>
      <c r="D1131" s="8" t="s">
        <v>62</v>
      </c>
      <c r="E1131" s="8" t="s">
        <v>62</v>
      </c>
      <c r="F1131" s="8" t="s">
        <v>61</v>
      </c>
      <c r="G1131" s="8" t="s">
        <v>125</v>
      </c>
      <c r="H1131" s="8" t="s">
        <v>59</v>
      </c>
      <c r="I1131" s="8" t="s">
        <v>58</v>
      </c>
      <c r="J1131" s="8" t="s">
        <v>348</v>
      </c>
      <c r="K1131" s="8" t="s">
        <v>56</v>
      </c>
      <c r="L1131" s="8" t="s">
        <v>64</v>
      </c>
      <c r="M1131" s="18">
        <v>45962</v>
      </c>
      <c r="N1131" s="18">
        <v>45964</v>
      </c>
      <c r="O1131" s="8" t="s">
        <v>454</v>
      </c>
      <c r="P1131" s="8" t="s">
        <v>17</v>
      </c>
      <c r="Q1131" s="8" t="s">
        <v>349</v>
      </c>
      <c r="R1131" s="8" t="str">
        <f t="shared" si="17"/>
        <v>251100A</v>
      </c>
      <c r="S1131" s="8" t="str">
        <f>IFERROR(VLOOKUP(R1131,'UNSG Projects'!$C$8:$D$305,2,FALSE),0)</f>
        <v>Mains - Blanket - Flag</v>
      </c>
      <c r="T1131" s="8" t="s">
        <v>348</v>
      </c>
      <c r="U1131" s="11">
        <v>2163.04</v>
      </c>
    </row>
    <row r="1132" spans="1:21" ht="20.399999999999999" x14ac:dyDescent="0.3">
      <c r="A1132" s="19">
        <v>202512</v>
      </c>
      <c r="B1132" s="8" t="s">
        <v>7</v>
      </c>
      <c r="C1132" s="8" t="s">
        <v>63</v>
      </c>
      <c r="D1132" s="8" t="s">
        <v>62</v>
      </c>
      <c r="E1132" s="8" t="s">
        <v>62</v>
      </c>
      <c r="F1132" s="8" t="s">
        <v>61</v>
      </c>
      <c r="G1132" s="8" t="s">
        <v>125</v>
      </c>
      <c r="H1132" s="8" t="s">
        <v>59</v>
      </c>
      <c r="I1132" s="8" t="s">
        <v>58</v>
      </c>
      <c r="J1132" s="8" t="s">
        <v>501</v>
      </c>
      <c r="K1132" s="8" t="s">
        <v>56</v>
      </c>
      <c r="L1132" s="8" t="s">
        <v>64</v>
      </c>
      <c r="M1132" s="18">
        <v>45992</v>
      </c>
      <c r="N1132" s="18">
        <v>45977</v>
      </c>
      <c r="O1132" s="8" t="s">
        <v>454</v>
      </c>
      <c r="P1132" s="8" t="s">
        <v>17</v>
      </c>
      <c r="Q1132" s="8" t="s">
        <v>502</v>
      </c>
      <c r="R1132" s="8" t="str">
        <f t="shared" si="17"/>
        <v>256500B</v>
      </c>
      <c r="S1132" s="8" t="str">
        <f>IFERROR(VLOOKUP(R1132,'UNSG Projects'!$C$8:$D$305,2,FALSE),0)</f>
        <v>PI Mains - Nogales</v>
      </c>
      <c r="T1132" s="8" t="s">
        <v>501</v>
      </c>
      <c r="U1132" s="11">
        <v>9812.33</v>
      </c>
    </row>
    <row r="1133" spans="1:21" ht="20.399999999999999" x14ac:dyDescent="0.3">
      <c r="A1133" s="19">
        <v>202512</v>
      </c>
      <c r="B1133" s="8" t="s">
        <v>7</v>
      </c>
      <c r="C1133" s="8" t="s">
        <v>63</v>
      </c>
      <c r="D1133" s="8" t="s">
        <v>62</v>
      </c>
      <c r="E1133" s="8" t="s">
        <v>62</v>
      </c>
      <c r="F1133" s="8" t="s">
        <v>61</v>
      </c>
      <c r="G1133" s="8" t="s">
        <v>125</v>
      </c>
      <c r="H1133" s="8" t="s">
        <v>59</v>
      </c>
      <c r="I1133" s="8" t="s">
        <v>58</v>
      </c>
      <c r="J1133" s="8" t="s">
        <v>468</v>
      </c>
      <c r="K1133" s="8" t="s">
        <v>56</v>
      </c>
      <c r="L1133" s="8" t="s">
        <v>64</v>
      </c>
      <c r="M1133" s="18">
        <v>45992</v>
      </c>
      <c r="N1133" s="18">
        <v>46003</v>
      </c>
      <c r="O1133" s="8" t="s">
        <v>454</v>
      </c>
      <c r="P1133" s="8" t="s">
        <v>17</v>
      </c>
      <c r="Q1133" s="8" t="s">
        <v>469</v>
      </c>
      <c r="R1133" s="8" t="str">
        <f t="shared" si="17"/>
        <v>252100A</v>
      </c>
      <c r="S1133" s="8" t="str">
        <f>IFERROR(VLOOKUP(R1133,'UNSG Projects'!$C$8:$D$305,2,FALSE),0)</f>
        <v>Mains - Blanket - King</v>
      </c>
      <c r="T1133" s="8" t="s">
        <v>468</v>
      </c>
      <c r="U1133" s="11">
        <v>7773.99</v>
      </c>
    </row>
    <row r="1134" spans="1:21" ht="20.399999999999999" x14ac:dyDescent="0.3">
      <c r="A1134" s="19">
        <v>202512</v>
      </c>
      <c r="B1134" s="8" t="s">
        <v>7</v>
      </c>
      <c r="C1134" s="8" t="s">
        <v>63</v>
      </c>
      <c r="D1134" s="8" t="s">
        <v>62</v>
      </c>
      <c r="E1134" s="8" t="s">
        <v>62</v>
      </c>
      <c r="F1134" s="8" t="s">
        <v>61</v>
      </c>
      <c r="G1134" s="8" t="s">
        <v>125</v>
      </c>
      <c r="H1134" s="8" t="s">
        <v>59</v>
      </c>
      <c r="I1134" s="8" t="s">
        <v>58</v>
      </c>
      <c r="J1134" s="8" t="s">
        <v>516</v>
      </c>
      <c r="K1134" s="8" t="s">
        <v>56</v>
      </c>
      <c r="L1134" s="8" t="s">
        <v>64</v>
      </c>
      <c r="M1134" s="18">
        <v>45901</v>
      </c>
      <c r="N1134" s="18">
        <v>45903</v>
      </c>
      <c r="O1134" s="8" t="s">
        <v>454</v>
      </c>
      <c r="P1134" s="8" t="s">
        <v>17</v>
      </c>
      <c r="Q1134" s="8" t="s">
        <v>517</v>
      </c>
      <c r="R1134" s="8" t="str">
        <f t="shared" si="17"/>
        <v>252100A</v>
      </c>
      <c r="S1134" s="8" t="str">
        <f>IFERROR(VLOOKUP(R1134,'UNSG Projects'!$C$8:$D$305,2,FALSE),0)</f>
        <v>Mains - Blanket - King</v>
      </c>
      <c r="T1134" s="8" t="s">
        <v>516</v>
      </c>
      <c r="U1134" s="11">
        <v>1666.68</v>
      </c>
    </row>
    <row r="1135" spans="1:21" ht="20.399999999999999" x14ac:dyDescent="0.3">
      <c r="A1135" s="19">
        <v>202512</v>
      </c>
      <c r="B1135" s="8" t="s">
        <v>7</v>
      </c>
      <c r="C1135" s="8" t="s">
        <v>63</v>
      </c>
      <c r="D1135" s="8" t="s">
        <v>62</v>
      </c>
      <c r="E1135" s="8" t="s">
        <v>62</v>
      </c>
      <c r="F1135" s="8" t="s">
        <v>61</v>
      </c>
      <c r="G1135" s="8" t="s">
        <v>125</v>
      </c>
      <c r="H1135" s="8" t="s">
        <v>59</v>
      </c>
      <c r="I1135" s="8" t="s">
        <v>58</v>
      </c>
      <c r="J1135" s="8" t="s">
        <v>93</v>
      </c>
      <c r="K1135" s="8" t="s">
        <v>56</v>
      </c>
      <c r="L1135" s="8" t="s">
        <v>55</v>
      </c>
      <c r="M1135" s="18">
        <v>45901</v>
      </c>
      <c r="N1135" s="18">
        <v>45854</v>
      </c>
      <c r="O1135" s="8" t="s">
        <v>454</v>
      </c>
      <c r="P1135" s="8" t="s">
        <v>17</v>
      </c>
      <c r="Q1135" s="8" t="s">
        <v>377</v>
      </c>
      <c r="R1135" s="8" t="str">
        <f t="shared" si="17"/>
        <v>253100A</v>
      </c>
      <c r="S1135" s="8" t="str">
        <f>IFERROR(VLOOKUP(R1135,'UNSG Projects'!$C$8:$D$305,2,FALSE),0)</f>
        <v>Mains - Blanket - Pres</v>
      </c>
      <c r="T1135" s="8" t="s">
        <v>376</v>
      </c>
      <c r="U1135" s="11">
        <v>6582.46</v>
      </c>
    </row>
    <row r="1136" spans="1:21" ht="20.399999999999999" x14ac:dyDescent="0.3">
      <c r="A1136" s="19">
        <v>202512</v>
      </c>
      <c r="B1136" s="8" t="s">
        <v>7</v>
      </c>
      <c r="C1136" s="8" t="s">
        <v>63</v>
      </c>
      <c r="D1136" s="8" t="s">
        <v>62</v>
      </c>
      <c r="E1136" s="8" t="s">
        <v>62</v>
      </c>
      <c r="F1136" s="8" t="s">
        <v>61</v>
      </c>
      <c r="G1136" s="8" t="s">
        <v>125</v>
      </c>
      <c r="H1136" s="8" t="s">
        <v>59</v>
      </c>
      <c r="I1136" s="8" t="s">
        <v>58</v>
      </c>
      <c r="J1136" s="8" t="s">
        <v>93</v>
      </c>
      <c r="K1136" s="8" t="s">
        <v>56</v>
      </c>
      <c r="L1136" s="8" t="s">
        <v>55</v>
      </c>
      <c r="M1136" s="18">
        <v>45962</v>
      </c>
      <c r="N1136" s="18">
        <v>45790</v>
      </c>
      <c r="O1136" s="8" t="s">
        <v>454</v>
      </c>
      <c r="P1136" s="8" t="s">
        <v>17</v>
      </c>
      <c r="Q1136" s="8" t="s">
        <v>375</v>
      </c>
      <c r="R1136" s="8" t="str">
        <f t="shared" si="17"/>
        <v>253500B</v>
      </c>
      <c r="S1136" s="8" t="str">
        <f>IFERROR(VLOOKUP(R1136,'UNSG Projects'!$C$8:$D$305,2,FALSE),0)</f>
        <v>PI Mains - Prescott</v>
      </c>
      <c r="T1136" s="8" t="s">
        <v>374</v>
      </c>
      <c r="U1136" s="11">
        <v>-6921.53</v>
      </c>
    </row>
    <row r="1137" spans="1:21" ht="20.399999999999999" x14ac:dyDescent="0.3">
      <c r="A1137" s="19">
        <v>202512</v>
      </c>
      <c r="B1137" s="8" t="s">
        <v>7</v>
      </c>
      <c r="C1137" s="8" t="s">
        <v>63</v>
      </c>
      <c r="D1137" s="8" t="s">
        <v>62</v>
      </c>
      <c r="E1137" s="8" t="s">
        <v>62</v>
      </c>
      <c r="F1137" s="8" t="s">
        <v>61</v>
      </c>
      <c r="G1137" s="8" t="s">
        <v>125</v>
      </c>
      <c r="H1137" s="8" t="s">
        <v>59</v>
      </c>
      <c r="I1137" s="8" t="s">
        <v>58</v>
      </c>
      <c r="J1137" s="8" t="s">
        <v>340</v>
      </c>
      <c r="K1137" s="8" t="s">
        <v>56</v>
      </c>
      <c r="L1137" s="8" t="s">
        <v>64</v>
      </c>
      <c r="M1137" s="18">
        <v>45962</v>
      </c>
      <c r="N1137" s="18">
        <v>45971</v>
      </c>
      <c r="O1137" s="8" t="s">
        <v>454</v>
      </c>
      <c r="P1137" s="8" t="s">
        <v>17</v>
      </c>
      <c r="Q1137" s="8" t="s">
        <v>341</v>
      </c>
      <c r="R1137" s="8" t="str">
        <f t="shared" si="17"/>
        <v>251100A</v>
      </c>
      <c r="S1137" s="8" t="str">
        <f>IFERROR(VLOOKUP(R1137,'UNSG Projects'!$C$8:$D$305,2,FALSE),0)</f>
        <v>Mains - Blanket - Flag</v>
      </c>
      <c r="T1137" s="8" t="s">
        <v>340</v>
      </c>
      <c r="U1137" s="11">
        <v>4439.84</v>
      </c>
    </row>
    <row r="1138" spans="1:21" ht="20.399999999999999" x14ac:dyDescent="0.3">
      <c r="A1138" s="19">
        <v>202512</v>
      </c>
      <c r="B1138" s="8" t="s">
        <v>7</v>
      </c>
      <c r="C1138" s="8" t="s">
        <v>63</v>
      </c>
      <c r="D1138" s="8" t="s">
        <v>62</v>
      </c>
      <c r="E1138" s="8" t="s">
        <v>62</v>
      </c>
      <c r="F1138" s="8" t="s">
        <v>61</v>
      </c>
      <c r="G1138" s="8" t="s">
        <v>125</v>
      </c>
      <c r="H1138" s="8" t="s">
        <v>59</v>
      </c>
      <c r="I1138" s="8" t="s">
        <v>58</v>
      </c>
      <c r="J1138" s="8" t="s">
        <v>290</v>
      </c>
      <c r="K1138" s="8" t="s">
        <v>56</v>
      </c>
      <c r="L1138" s="8" t="s">
        <v>64</v>
      </c>
      <c r="M1138" s="18">
        <v>45962</v>
      </c>
      <c r="N1138" s="18">
        <v>45965</v>
      </c>
      <c r="O1138" s="8" t="s">
        <v>454</v>
      </c>
      <c r="P1138" s="8" t="s">
        <v>17</v>
      </c>
      <c r="Q1138" s="8" t="s">
        <v>291</v>
      </c>
      <c r="R1138" s="8" t="str">
        <f t="shared" si="17"/>
        <v>252100A</v>
      </c>
      <c r="S1138" s="8" t="str">
        <f>IFERROR(VLOOKUP(R1138,'UNSG Projects'!$C$8:$D$305,2,FALSE),0)</f>
        <v>Mains - Blanket - King</v>
      </c>
      <c r="T1138" s="8" t="s">
        <v>290</v>
      </c>
      <c r="U1138" s="11">
        <v>391.38</v>
      </c>
    </row>
    <row r="1139" spans="1:21" ht="20.399999999999999" x14ac:dyDescent="0.3">
      <c r="A1139" s="19">
        <v>202512</v>
      </c>
      <c r="B1139" s="8" t="s">
        <v>7</v>
      </c>
      <c r="C1139" s="8" t="s">
        <v>63</v>
      </c>
      <c r="D1139" s="8" t="s">
        <v>62</v>
      </c>
      <c r="E1139" s="8" t="s">
        <v>62</v>
      </c>
      <c r="F1139" s="8" t="s">
        <v>61</v>
      </c>
      <c r="G1139" s="8" t="s">
        <v>125</v>
      </c>
      <c r="H1139" s="8" t="s">
        <v>59</v>
      </c>
      <c r="I1139" s="8" t="s">
        <v>58</v>
      </c>
      <c r="J1139" s="8" t="s">
        <v>288</v>
      </c>
      <c r="K1139" s="8" t="s">
        <v>56</v>
      </c>
      <c r="L1139" s="8" t="s">
        <v>64</v>
      </c>
      <c r="M1139" s="18">
        <v>45992</v>
      </c>
      <c r="N1139" s="18">
        <v>46001</v>
      </c>
      <c r="O1139" s="8" t="s">
        <v>454</v>
      </c>
      <c r="P1139" s="8" t="s">
        <v>17</v>
      </c>
      <c r="Q1139" s="8" t="s">
        <v>289</v>
      </c>
      <c r="R1139" s="8" t="str">
        <f t="shared" si="17"/>
        <v>252100A</v>
      </c>
      <c r="S1139" s="8" t="str">
        <f>IFERROR(VLOOKUP(R1139,'UNSG Projects'!$C$8:$D$305,2,FALSE),0)</f>
        <v>Mains - Blanket - King</v>
      </c>
      <c r="T1139" s="8" t="s">
        <v>288</v>
      </c>
      <c r="U1139" s="11">
        <v>53505.88</v>
      </c>
    </row>
    <row r="1140" spans="1:21" ht="20.399999999999999" x14ac:dyDescent="0.3">
      <c r="A1140" s="19">
        <v>202512</v>
      </c>
      <c r="B1140" s="8" t="s">
        <v>7</v>
      </c>
      <c r="C1140" s="8" t="s">
        <v>63</v>
      </c>
      <c r="D1140" s="8" t="s">
        <v>62</v>
      </c>
      <c r="E1140" s="8" t="s">
        <v>62</v>
      </c>
      <c r="F1140" s="8" t="s">
        <v>61</v>
      </c>
      <c r="G1140" s="8" t="s">
        <v>125</v>
      </c>
      <c r="H1140" s="8" t="s">
        <v>59</v>
      </c>
      <c r="I1140" s="8" t="s">
        <v>58</v>
      </c>
      <c r="J1140" s="8" t="s">
        <v>352</v>
      </c>
      <c r="K1140" s="8" t="s">
        <v>56</v>
      </c>
      <c r="L1140" s="8" t="s">
        <v>64</v>
      </c>
      <c r="M1140" s="18">
        <v>45931</v>
      </c>
      <c r="N1140" s="18">
        <v>45951</v>
      </c>
      <c r="O1140" s="8" t="s">
        <v>454</v>
      </c>
      <c r="P1140" s="8" t="s">
        <v>17</v>
      </c>
      <c r="Q1140" s="8" t="s">
        <v>353</v>
      </c>
      <c r="R1140" s="8" t="str">
        <f t="shared" si="17"/>
        <v>252100A</v>
      </c>
      <c r="S1140" s="8" t="str">
        <f>IFERROR(VLOOKUP(R1140,'UNSG Projects'!$C$8:$D$305,2,FALSE),0)</f>
        <v>Mains - Blanket - King</v>
      </c>
      <c r="T1140" s="8" t="s">
        <v>352</v>
      </c>
      <c r="U1140" s="11">
        <v>5940.13</v>
      </c>
    </row>
    <row r="1141" spans="1:21" ht="20.399999999999999" x14ac:dyDescent="0.3">
      <c r="A1141" s="19">
        <v>202512</v>
      </c>
      <c r="B1141" s="8" t="s">
        <v>7</v>
      </c>
      <c r="C1141" s="8" t="s">
        <v>63</v>
      </c>
      <c r="D1141" s="8" t="s">
        <v>62</v>
      </c>
      <c r="E1141" s="8" t="s">
        <v>62</v>
      </c>
      <c r="F1141" s="8" t="s">
        <v>61</v>
      </c>
      <c r="G1141" s="8" t="s">
        <v>125</v>
      </c>
      <c r="H1141" s="8" t="s">
        <v>59</v>
      </c>
      <c r="I1141" s="8" t="s">
        <v>58</v>
      </c>
      <c r="J1141" s="8" t="s">
        <v>342</v>
      </c>
      <c r="K1141" s="8" t="s">
        <v>56</v>
      </c>
      <c r="L1141" s="8" t="s">
        <v>64</v>
      </c>
      <c r="M1141" s="18">
        <v>45962</v>
      </c>
      <c r="N1141" s="18">
        <v>45982</v>
      </c>
      <c r="O1141" s="8" t="s">
        <v>454</v>
      </c>
      <c r="P1141" s="8" t="s">
        <v>17</v>
      </c>
      <c r="Q1141" s="8" t="s">
        <v>343</v>
      </c>
      <c r="R1141" s="8" t="str">
        <f t="shared" si="17"/>
        <v>257100A</v>
      </c>
      <c r="S1141" s="8" t="str">
        <f>IFERROR(VLOOKUP(R1141,'UNSG Projects'!$C$8:$D$305,2,FALSE),0)</f>
        <v>Mains - Blanket - SL</v>
      </c>
      <c r="T1141" s="8" t="s">
        <v>342</v>
      </c>
      <c r="U1141" s="11">
        <v>1327.9</v>
      </c>
    </row>
    <row r="1142" spans="1:21" ht="20.399999999999999" x14ac:dyDescent="0.3">
      <c r="A1142" s="19">
        <v>202512</v>
      </c>
      <c r="B1142" s="8" t="s">
        <v>7</v>
      </c>
      <c r="C1142" s="8" t="s">
        <v>63</v>
      </c>
      <c r="D1142" s="8" t="s">
        <v>62</v>
      </c>
      <c r="E1142" s="8" t="s">
        <v>62</v>
      </c>
      <c r="F1142" s="8" t="s">
        <v>61</v>
      </c>
      <c r="G1142" s="8" t="s">
        <v>125</v>
      </c>
      <c r="H1142" s="8" t="s">
        <v>59</v>
      </c>
      <c r="I1142" s="8" t="s">
        <v>58</v>
      </c>
      <c r="J1142" s="8" t="s">
        <v>350</v>
      </c>
      <c r="K1142" s="8" t="s">
        <v>56</v>
      </c>
      <c r="L1142" s="8" t="s">
        <v>64</v>
      </c>
      <c r="M1142" s="18">
        <v>45931</v>
      </c>
      <c r="N1142" s="18">
        <v>45957</v>
      </c>
      <c r="O1142" s="8" t="s">
        <v>454</v>
      </c>
      <c r="P1142" s="8" t="s">
        <v>17</v>
      </c>
      <c r="Q1142" s="8" t="s">
        <v>351</v>
      </c>
      <c r="R1142" s="8" t="str">
        <f t="shared" si="17"/>
        <v>257100A</v>
      </c>
      <c r="S1142" s="8" t="str">
        <f>IFERROR(VLOOKUP(R1142,'UNSG Projects'!$C$8:$D$305,2,FALSE),0)</f>
        <v>Mains - Blanket - SL</v>
      </c>
      <c r="T1142" s="8" t="s">
        <v>350</v>
      </c>
      <c r="U1142" s="11">
        <v>299.27</v>
      </c>
    </row>
    <row r="1143" spans="1:21" ht="20.399999999999999" x14ac:dyDescent="0.3">
      <c r="A1143" s="19">
        <v>202512</v>
      </c>
      <c r="B1143" s="8" t="s">
        <v>7</v>
      </c>
      <c r="C1143" s="8" t="s">
        <v>63</v>
      </c>
      <c r="D1143" s="8" t="s">
        <v>62</v>
      </c>
      <c r="E1143" s="8" t="s">
        <v>62</v>
      </c>
      <c r="F1143" s="8" t="s">
        <v>61</v>
      </c>
      <c r="G1143" s="8" t="s">
        <v>125</v>
      </c>
      <c r="H1143" s="8" t="s">
        <v>59</v>
      </c>
      <c r="I1143" s="8" t="s">
        <v>58</v>
      </c>
      <c r="J1143" s="8" t="s">
        <v>346</v>
      </c>
      <c r="K1143" s="8" t="s">
        <v>56</v>
      </c>
      <c r="L1143" s="8" t="s">
        <v>64</v>
      </c>
      <c r="M1143" s="18">
        <v>45962</v>
      </c>
      <c r="N1143" s="18">
        <v>45979</v>
      </c>
      <c r="O1143" s="8" t="s">
        <v>454</v>
      </c>
      <c r="P1143" s="8" t="s">
        <v>17</v>
      </c>
      <c r="Q1143" s="8" t="s">
        <v>347</v>
      </c>
      <c r="R1143" s="8" t="str">
        <f t="shared" si="17"/>
        <v>257100A</v>
      </c>
      <c r="S1143" s="8" t="str">
        <f>IFERROR(VLOOKUP(R1143,'UNSG Projects'!$C$8:$D$305,2,FALSE),0)</f>
        <v>Mains - Blanket - SL</v>
      </c>
      <c r="T1143" s="8" t="s">
        <v>346</v>
      </c>
      <c r="U1143" s="11">
        <v>1140.03</v>
      </c>
    </row>
    <row r="1144" spans="1:21" ht="20.399999999999999" x14ac:dyDescent="0.3">
      <c r="A1144" s="19">
        <v>202512</v>
      </c>
      <c r="B1144" s="8" t="s">
        <v>7</v>
      </c>
      <c r="C1144" s="8" t="s">
        <v>63</v>
      </c>
      <c r="D1144" s="8" t="s">
        <v>62</v>
      </c>
      <c r="E1144" s="8" t="s">
        <v>62</v>
      </c>
      <c r="F1144" s="8" t="s">
        <v>61</v>
      </c>
      <c r="G1144" s="8" t="s">
        <v>125</v>
      </c>
      <c r="H1144" s="8" t="s">
        <v>59</v>
      </c>
      <c r="I1144" s="8" t="s">
        <v>58</v>
      </c>
      <c r="J1144" s="8" t="s">
        <v>358</v>
      </c>
      <c r="K1144" s="8" t="s">
        <v>56</v>
      </c>
      <c r="L1144" s="8" t="s">
        <v>64</v>
      </c>
      <c r="M1144" s="18">
        <v>45931</v>
      </c>
      <c r="N1144" s="18">
        <v>45947</v>
      </c>
      <c r="O1144" s="8" t="s">
        <v>454</v>
      </c>
      <c r="P1144" s="8" t="s">
        <v>17</v>
      </c>
      <c r="Q1144" s="8" t="s">
        <v>359</v>
      </c>
      <c r="R1144" s="8" t="str">
        <f t="shared" si="17"/>
        <v>257100A</v>
      </c>
      <c r="S1144" s="8" t="str">
        <f>IFERROR(VLOOKUP(R1144,'UNSG Projects'!$C$8:$D$305,2,FALSE),0)</f>
        <v>Mains - Blanket - SL</v>
      </c>
      <c r="T1144" s="8" t="s">
        <v>358</v>
      </c>
      <c r="U1144" s="11">
        <v>-306.58999999999997</v>
      </c>
    </row>
    <row r="1145" spans="1:21" ht="20.399999999999999" x14ac:dyDescent="0.3">
      <c r="A1145" s="19">
        <v>202512</v>
      </c>
      <c r="B1145" s="8" t="s">
        <v>7</v>
      </c>
      <c r="C1145" s="8" t="s">
        <v>63</v>
      </c>
      <c r="D1145" s="8" t="s">
        <v>62</v>
      </c>
      <c r="E1145" s="8" t="s">
        <v>62</v>
      </c>
      <c r="F1145" s="8" t="s">
        <v>61</v>
      </c>
      <c r="G1145" s="8" t="s">
        <v>125</v>
      </c>
      <c r="H1145" s="8" t="s">
        <v>59</v>
      </c>
      <c r="I1145" s="8" t="s">
        <v>58</v>
      </c>
      <c r="J1145" s="8" t="s">
        <v>478</v>
      </c>
      <c r="K1145" s="8" t="s">
        <v>56</v>
      </c>
      <c r="L1145" s="8" t="s">
        <v>64</v>
      </c>
      <c r="M1145" s="18">
        <v>45809</v>
      </c>
      <c r="N1145" s="18">
        <v>45809</v>
      </c>
      <c r="O1145" s="8" t="s">
        <v>454</v>
      </c>
      <c r="P1145" s="8" t="s">
        <v>17</v>
      </c>
      <c r="Q1145" s="8" t="s">
        <v>479</v>
      </c>
      <c r="R1145" s="8" t="str">
        <f t="shared" si="17"/>
        <v>252387A</v>
      </c>
      <c r="S1145" s="8" t="str">
        <f>IFERROR(VLOOKUP(R1145,'UNSG Projects'!$C$8:$D$305,2,FALSE),0)</f>
        <v>Other Distr Eq CP-Bl - King</v>
      </c>
      <c r="T1145" s="8" t="s">
        <v>478</v>
      </c>
      <c r="U1145" s="11">
        <v>1160</v>
      </c>
    </row>
    <row r="1146" spans="1:21" ht="20.399999999999999" x14ac:dyDescent="0.3">
      <c r="A1146" s="19">
        <v>202512</v>
      </c>
      <c r="B1146" s="8" t="s">
        <v>7</v>
      </c>
      <c r="C1146" s="8" t="s">
        <v>63</v>
      </c>
      <c r="D1146" s="8" t="s">
        <v>62</v>
      </c>
      <c r="E1146" s="8" t="s">
        <v>62</v>
      </c>
      <c r="F1146" s="8" t="s">
        <v>61</v>
      </c>
      <c r="G1146" s="8" t="s">
        <v>125</v>
      </c>
      <c r="H1146" s="8" t="s">
        <v>59</v>
      </c>
      <c r="I1146" s="8" t="s">
        <v>58</v>
      </c>
      <c r="J1146" s="8" t="s">
        <v>356</v>
      </c>
      <c r="K1146" s="8" t="s">
        <v>56</v>
      </c>
      <c r="L1146" s="8" t="s">
        <v>64</v>
      </c>
      <c r="M1146" s="18">
        <v>45901</v>
      </c>
      <c r="N1146" s="18">
        <v>45887</v>
      </c>
      <c r="O1146" s="8" t="s">
        <v>454</v>
      </c>
      <c r="P1146" s="8" t="s">
        <v>17</v>
      </c>
      <c r="Q1146" s="8" t="s">
        <v>357</v>
      </c>
      <c r="R1146" s="8" t="str">
        <f t="shared" si="17"/>
        <v>253500B</v>
      </c>
      <c r="S1146" s="8" t="str">
        <f>IFERROR(VLOOKUP(R1146,'UNSG Projects'!$C$8:$D$305,2,FALSE),0)</f>
        <v>PI Mains - Prescott</v>
      </c>
      <c r="T1146" s="8" t="s">
        <v>356</v>
      </c>
      <c r="U1146" s="11">
        <v>1810.86</v>
      </c>
    </row>
    <row r="1147" spans="1:21" ht="20.399999999999999" x14ac:dyDescent="0.3">
      <c r="A1147" s="19">
        <v>202512</v>
      </c>
      <c r="B1147" s="8" t="s">
        <v>7</v>
      </c>
      <c r="C1147" s="8" t="s">
        <v>63</v>
      </c>
      <c r="D1147" s="8" t="s">
        <v>62</v>
      </c>
      <c r="E1147" s="8" t="s">
        <v>62</v>
      </c>
      <c r="F1147" s="8" t="s">
        <v>61</v>
      </c>
      <c r="G1147" s="8" t="s">
        <v>125</v>
      </c>
      <c r="H1147" s="8" t="s">
        <v>59</v>
      </c>
      <c r="I1147" s="8" t="s">
        <v>58</v>
      </c>
      <c r="J1147" s="8" t="s">
        <v>360</v>
      </c>
      <c r="K1147" s="8" t="s">
        <v>56</v>
      </c>
      <c r="L1147" s="8" t="s">
        <v>64</v>
      </c>
      <c r="M1147" s="18">
        <v>45931</v>
      </c>
      <c r="N1147" s="18">
        <v>45936</v>
      </c>
      <c r="O1147" s="8" t="s">
        <v>454</v>
      </c>
      <c r="P1147" s="8" t="s">
        <v>17</v>
      </c>
      <c r="Q1147" s="8" t="s">
        <v>361</v>
      </c>
      <c r="R1147" s="8" t="str">
        <f t="shared" si="17"/>
        <v>253100A</v>
      </c>
      <c r="S1147" s="8" t="str">
        <f>IFERROR(VLOOKUP(R1147,'UNSG Projects'!$C$8:$D$305,2,FALSE),0)</f>
        <v>Mains - Blanket - Pres</v>
      </c>
      <c r="T1147" s="8" t="s">
        <v>360</v>
      </c>
      <c r="U1147" s="11">
        <v>153.81</v>
      </c>
    </row>
    <row r="1148" spans="1:21" ht="20.399999999999999" x14ac:dyDescent="0.3">
      <c r="A1148" s="19">
        <v>202512</v>
      </c>
      <c r="B1148" s="8" t="s">
        <v>7</v>
      </c>
      <c r="C1148" s="8" t="s">
        <v>63</v>
      </c>
      <c r="D1148" s="8" t="s">
        <v>62</v>
      </c>
      <c r="E1148" s="8" t="s">
        <v>62</v>
      </c>
      <c r="F1148" s="8" t="s">
        <v>61</v>
      </c>
      <c r="G1148" s="8" t="s">
        <v>125</v>
      </c>
      <c r="H1148" s="8" t="s">
        <v>59</v>
      </c>
      <c r="I1148" s="8" t="s">
        <v>58</v>
      </c>
      <c r="J1148" s="8" t="s">
        <v>522</v>
      </c>
      <c r="K1148" s="8" t="s">
        <v>56</v>
      </c>
      <c r="L1148" s="8" t="s">
        <v>64</v>
      </c>
      <c r="M1148" s="18">
        <v>45931</v>
      </c>
      <c r="N1148" s="18">
        <v>45957</v>
      </c>
      <c r="O1148" s="8" t="s">
        <v>454</v>
      </c>
      <c r="P1148" s="8" t="s">
        <v>17</v>
      </c>
      <c r="Q1148" s="8" t="s">
        <v>523</v>
      </c>
      <c r="R1148" s="8" t="str">
        <f t="shared" si="17"/>
        <v>256100A</v>
      </c>
      <c r="S1148" s="8" t="str">
        <f>IFERROR(VLOOKUP(R1148,'UNSG Projects'!$C$8:$D$305,2,FALSE),0)</f>
        <v>Mains - Blanket - Nog</v>
      </c>
      <c r="T1148" s="8" t="s">
        <v>522</v>
      </c>
      <c r="U1148" s="11">
        <v>22032.92</v>
      </c>
    </row>
    <row r="1149" spans="1:21" ht="20.399999999999999" x14ac:dyDescent="0.3">
      <c r="A1149" s="19">
        <v>202512</v>
      </c>
      <c r="B1149" s="8" t="s">
        <v>7</v>
      </c>
      <c r="C1149" s="8" t="s">
        <v>63</v>
      </c>
      <c r="D1149" s="8" t="s">
        <v>62</v>
      </c>
      <c r="E1149" s="8" t="s">
        <v>62</v>
      </c>
      <c r="F1149" s="8" t="s">
        <v>61</v>
      </c>
      <c r="G1149" s="8" t="s">
        <v>125</v>
      </c>
      <c r="H1149" s="8" t="s">
        <v>59</v>
      </c>
      <c r="I1149" s="8" t="s">
        <v>58</v>
      </c>
      <c r="J1149" s="8" t="s">
        <v>457</v>
      </c>
      <c r="K1149" s="8" t="s">
        <v>56</v>
      </c>
      <c r="L1149" s="8" t="s">
        <v>64</v>
      </c>
      <c r="M1149" s="18">
        <v>45992</v>
      </c>
      <c r="N1149" s="18">
        <v>46007</v>
      </c>
      <c r="O1149" s="8" t="s">
        <v>454</v>
      </c>
      <c r="P1149" s="8" t="s">
        <v>17</v>
      </c>
      <c r="Q1149" s="8" t="s">
        <v>465</v>
      </c>
      <c r="R1149" s="8" t="str">
        <f t="shared" si="17"/>
        <v>256101A</v>
      </c>
      <c r="S1149" s="8" t="str">
        <f>IFERROR(VLOOKUP(R1149,'UNSG Projects'!$C$8:$D$305,2,FALSE),0)</f>
        <v>Valve Replacement Nogales</v>
      </c>
      <c r="T1149" s="8" t="s">
        <v>457</v>
      </c>
      <c r="U1149" s="11">
        <v>7158.1</v>
      </c>
    </row>
    <row r="1150" spans="1:21" ht="20.399999999999999" x14ac:dyDescent="0.3">
      <c r="A1150" s="19">
        <v>202512</v>
      </c>
      <c r="B1150" s="8" t="s">
        <v>7</v>
      </c>
      <c r="C1150" s="8" t="s">
        <v>63</v>
      </c>
      <c r="D1150" s="8" t="s">
        <v>62</v>
      </c>
      <c r="E1150" s="8" t="s">
        <v>62</v>
      </c>
      <c r="F1150" s="8" t="s">
        <v>61</v>
      </c>
      <c r="G1150" s="8" t="s">
        <v>125</v>
      </c>
      <c r="H1150" s="8" t="s">
        <v>59</v>
      </c>
      <c r="I1150" s="8" t="s">
        <v>58</v>
      </c>
      <c r="J1150" s="8" t="s">
        <v>520</v>
      </c>
      <c r="K1150" s="8" t="s">
        <v>56</v>
      </c>
      <c r="L1150" s="8" t="s">
        <v>64</v>
      </c>
      <c r="M1150" s="18">
        <v>45962</v>
      </c>
      <c r="N1150" s="18">
        <v>45950</v>
      </c>
      <c r="O1150" s="8" t="s">
        <v>454</v>
      </c>
      <c r="P1150" s="8" t="s">
        <v>17</v>
      </c>
      <c r="Q1150" s="8" t="s">
        <v>521</v>
      </c>
      <c r="R1150" s="8" t="str">
        <f t="shared" si="17"/>
        <v>252100A</v>
      </c>
      <c r="S1150" s="8" t="str">
        <f>IFERROR(VLOOKUP(R1150,'UNSG Projects'!$C$8:$D$305,2,FALSE),0)</f>
        <v>Mains - Blanket - King</v>
      </c>
      <c r="T1150" s="8" t="s">
        <v>520</v>
      </c>
      <c r="U1150" s="11">
        <v>401.04</v>
      </c>
    </row>
    <row r="1151" spans="1:21" ht="20.399999999999999" x14ac:dyDescent="0.3">
      <c r="A1151" s="19">
        <v>202512</v>
      </c>
      <c r="B1151" s="8" t="s">
        <v>7</v>
      </c>
      <c r="C1151" s="8" t="s">
        <v>63</v>
      </c>
      <c r="D1151" s="8" t="s">
        <v>62</v>
      </c>
      <c r="E1151" s="8" t="s">
        <v>62</v>
      </c>
      <c r="F1151" s="8" t="s">
        <v>61</v>
      </c>
      <c r="G1151" s="8" t="s">
        <v>125</v>
      </c>
      <c r="H1151" s="8" t="s">
        <v>59</v>
      </c>
      <c r="I1151" s="8" t="s">
        <v>58</v>
      </c>
      <c r="J1151" s="8" t="s">
        <v>503</v>
      </c>
      <c r="K1151" s="8" t="s">
        <v>56</v>
      </c>
      <c r="L1151" s="8" t="s">
        <v>64</v>
      </c>
      <c r="M1151" s="18">
        <v>45962</v>
      </c>
      <c r="N1151" s="18">
        <v>45975</v>
      </c>
      <c r="O1151" s="8" t="s">
        <v>454</v>
      </c>
      <c r="P1151" s="8" t="s">
        <v>17</v>
      </c>
      <c r="Q1151" s="8" t="s">
        <v>504</v>
      </c>
      <c r="R1151" s="8" t="str">
        <f t="shared" si="17"/>
        <v>252400S</v>
      </c>
      <c r="S1151" s="8" t="str">
        <f>IFERROR(VLOOKUP(R1151,'UNSG Projects'!$C$8:$D$305,2,FALSE),0)</f>
        <v>Mains-System Improv-King</v>
      </c>
      <c r="T1151" s="8" t="s">
        <v>503</v>
      </c>
      <c r="U1151" s="11">
        <v>9574.59</v>
      </c>
    </row>
    <row r="1152" spans="1:21" ht="20.399999999999999" x14ac:dyDescent="0.3">
      <c r="A1152" s="19">
        <v>202512</v>
      </c>
      <c r="B1152" s="8" t="s">
        <v>7</v>
      </c>
      <c r="C1152" s="8" t="s">
        <v>63</v>
      </c>
      <c r="D1152" s="8" t="s">
        <v>62</v>
      </c>
      <c r="E1152" s="8" t="s">
        <v>62</v>
      </c>
      <c r="F1152" s="8" t="s">
        <v>61</v>
      </c>
      <c r="G1152" s="8" t="s">
        <v>125</v>
      </c>
      <c r="H1152" s="8" t="s">
        <v>59</v>
      </c>
      <c r="I1152" s="8" t="s">
        <v>58</v>
      </c>
      <c r="J1152" s="8" t="s">
        <v>524</v>
      </c>
      <c r="K1152" s="8" t="s">
        <v>56</v>
      </c>
      <c r="L1152" s="8" t="s">
        <v>64</v>
      </c>
      <c r="M1152" s="18">
        <v>45931</v>
      </c>
      <c r="N1152" s="18">
        <v>45952</v>
      </c>
      <c r="O1152" s="8" t="s">
        <v>454</v>
      </c>
      <c r="P1152" s="8" t="s">
        <v>17</v>
      </c>
      <c r="Q1152" s="8" t="s">
        <v>525</v>
      </c>
      <c r="R1152" s="8" t="str">
        <f t="shared" si="17"/>
        <v>251100A</v>
      </c>
      <c r="S1152" s="8" t="str">
        <f>IFERROR(VLOOKUP(R1152,'UNSG Projects'!$C$8:$D$305,2,FALSE),0)</f>
        <v>Mains - Blanket - Flag</v>
      </c>
      <c r="T1152" s="8" t="s">
        <v>524</v>
      </c>
      <c r="U1152" s="11">
        <v>1913.29</v>
      </c>
    </row>
    <row r="1153" spans="1:21" ht="20.399999999999999" x14ac:dyDescent="0.3">
      <c r="A1153" s="19">
        <v>202512</v>
      </c>
      <c r="B1153" s="8" t="s">
        <v>7</v>
      </c>
      <c r="C1153" s="8" t="s">
        <v>63</v>
      </c>
      <c r="D1153" s="8" t="s">
        <v>62</v>
      </c>
      <c r="E1153" s="8" t="s">
        <v>62</v>
      </c>
      <c r="F1153" s="8" t="s">
        <v>61</v>
      </c>
      <c r="G1153" s="8" t="s">
        <v>125</v>
      </c>
      <c r="H1153" s="8" t="s">
        <v>59</v>
      </c>
      <c r="I1153" s="8" t="s">
        <v>58</v>
      </c>
      <c r="J1153" s="8" t="s">
        <v>364</v>
      </c>
      <c r="K1153" s="8" t="s">
        <v>56</v>
      </c>
      <c r="L1153" s="8" t="s">
        <v>64</v>
      </c>
      <c r="M1153" s="18">
        <v>45901</v>
      </c>
      <c r="N1153" s="18">
        <v>45924</v>
      </c>
      <c r="O1153" s="8" t="s">
        <v>454</v>
      </c>
      <c r="P1153" s="8" t="s">
        <v>17</v>
      </c>
      <c r="Q1153" s="8" t="s">
        <v>365</v>
      </c>
      <c r="R1153" s="8" t="str">
        <f t="shared" si="17"/>
        <v>253100A</v>
      </c>
      <c r="S1153" s="8" t="str">
        <f>IFERROR(VLOOKUP(R1153,'UNSG Projects'!$C$8:$D$305,2,FALSE),0)</f>
        <v>Mains - Blanket - Pres</v>
      </c>
      <c r="T1153" s="8" t="s">
        <v>364</v>
      </c>
      <c r="U1153" s="11">
        <v>-201.48</v>
      </c>
    </row>
    <row r="1154" spans="1:21" ht="20.399999999999999" x14ac:dyDescent="0.3">
      <c r="A1154" s="19">
        <v>202512</v>
      </c>
      <c r="B1154" s="8" t="s">
        <v>7</v>
      </c>
      <c r="C1154" s="8" t="s">
        <v>63</v>
      </c>
      <c r="D1154" s="8" t="s">
        <v>62</v>
      </c>
      <c r="E1154" s="8" t="s">
        <v>62</v>
      </c>
      <c r="F1154" s="8" t="s">
        <v>61</v>
      </c>
      <c r="G1154" s="8" t="s">
        <v>125</v>
      </c>
      <c r="H1154" s="8" t="s">
        <v>59</v>
      </c>
      <c r="I1154" s="8" t="s">
        <v>58</v>
      </c>
      <c r="J1154" s="8" t="s">
        <v>505</v>
      </c>
      <c r="K1154" s="8" t="s">
        <v>56</v>
      </c>
      <c r="L1154" s="8" t="s">
        <v>64</v>
      </c>
      <c r="M1154" s="18">
        <v>45962</v>
      </c>
      <c r="N1154" s="18">
        <v>45951</v>
      </c>
      <c r="O1154" s="8" t="s">
        <v>454</v>
      </c>
      <c r="P1154" s="8" t="s">
        <v>17</v>
      </c>
      <c r="Q1154" s="8" t="s">
        <v>506</v>
      </c>
      <c r="R1154" s="8" t="str">
        <f t="shared" si="17"/>
        <v>255100A</v>
      </c>
      <c r="S1154" s="8" t="str">
        <f>IFERROR(VLOOKUP(R1154,'UNSG Projects'!$C$8:$D$305,2,FALSE),0)</f>
        <v>Mains - Blanket - Verde</v>
      </c>
      <c r="T1154" s="8" t="s">
        <v>505</v>
      </c>
      <c r="U1154" s="11">
        <v>35192.57</v>
      </c>
    </row>
    <row r="1155" spans="1:21" ht="20.399999999999999" x14ac:dyDescent="0.3">
      <c r="A1155" s="19">
        <v>202512</v>
      </c>
      <c r="B1155" s="8" t="s">
        <v>7</v>
      </c>
      <c r="C1155" s="8" t="s">
        <v>63</v>
      </c>
      <c r="D1155" s="8" t="s">
        <v>62</v>
      </c>
      <c r="E1155" s="8" t="s">
        <v>62</v>
      </c>
      <c r="F1155" s="8" t="s">
        <v>61</v>
      </c>
      <c r="G1155" s="8" t="s">
        <v>125</v>
      </c>
      <c r="H1155" s="8" t="s">
        <v>59</v>
      </c>
      <c r="I1155" s="8" t="s">
        <v>58</v>
      </c>
      <c r="J1155" s="8" t="s">
        <v>57</v>
      </c>
      <c r="K1155" s="8" t="s">
        <v>56</v>
      </c>
      <c r="L1155" s="8" t="s">
        <v>55</v>
      </c>
      <c r="M1155" s="18">
        <v>45809</v>
      </c>
      <c r="N1155" s="18">
        <v>45809</v>
      </c>
      <c r="O1155" s="8" t="s">
        <v>454</v>
      </c>
      <c r="P1155" s="8" t="s">
        <v>17</v>
      </c>
      <c r="Q1155" s="8" t="s">
        <v>479</v>
      </c>
      <c r="R1155" s="8" t="str">
        <f t="shared" si="17"/>
        <v>252387A</v>
      </c>
      <c r="S1155" s="8" t="str">
        <f>IFERROR(VLOOKUP(R1155,'UNSG Projects'!$C$8:$D$305,2,FALSE),0)</f>
        <v>Other Distr Eq CP-Bl - King</v>
      </c>
      <c r="T1155" s="8" t="s">
        <v>478</v>
      </c>
      <c r="U1155" s="11">
        <v>-309.62</v>
      </c>
    </row>
    <row r="1156" spans="1:21" ht="20.399999999999999" x14ac:dyDescent="0.3">
      <c r="A1156" s="19">
        <v>202512</v>
      </c>
      <c r="B1156" s="8" t="s">
        <v>7</v>
      </c>
      <c r="C1156" s="8" t="s">
        <v>63</v>
      </c>
      <c r="D1156" s="8" t="s">
        <v>62</v>
      </c>
      <c r="E1156" s="8" t="s">
        <v>62</v>
      </c>
      <c r="F1156" s="8" t="s">
        <v>61</v>
      </c>
      <c r="G1156" s="8" t="s">
        <v>125</v>
      </c>
      <c r="H1156" s="8" t="s">
        <v>59</v>
      </c>
      <c r="I1156" s="8" t="s">
        <v>58</v>
      </c>
      <c r="J1156" s="8" t="s">
        <v>57</v>
      </c>
      <c r="K1156" s="8" t="s">
        <v>56</v>
      </c>
      <c r="L1156" s="8" t="s">
        <v>55</v>
      </c>
      <c r="M1156" s="18">
        <v>45809</v>
      </c>
      <c r="N1156" s="18">
        <v>45820</v>
      </c>
      <c r="O1156" s="8" t="s">
        <v>454</v>
      </c>
      <c r="P1156" s="8" t="s">
        <v>17</v>
      </c>
      <c r="Q1156" s="8" t="s">
        <v>545</v>
      </c>
      <c r="R1156" s="8" t="str">
        <f t="shared" si="17"/>
        <v>252100A</v>
      </c>
      <c r="S1156" s="8" t="str">
        <f>IFERROR(VLOOKUP(R1156,'UNSG Projects'!$C$8:$D$305,2,FALSE),0)</f>
        <v>Mains - Blanket - King</v>
      </c>
      <c r="T1156" s="8" t="s">
        <v>544</v>
      </c>
      <c r="U1156" s="11">
        <v>-16704.84</v>
      </c>
    </row>
    <row r="1157" spans="1:21" ht="20.399999999999999" x14ac:dyDescent="0.3">
      <c r="A1157" s="19">
        <v>202512</v>
      </c>
      <c r="B1157" s="8" t="s">
        <v>7</v>
      </c>
      <c r="C1157" s="8" t="s">
        <v>63</v>
      </c>
      <c r="D1157" s="8" t="s">
        <v>62</v>
      </c>
      <c r="E1157" s="8" t="s">
        <v>62</v>
      </c>
      <c r="F1157" s="8" t="s">
        <v>61</v>
      </c>
      <c r="G1157" s="8" t="s">
        <v>125</v>
      </c>
      <c r="H1157" s="8" t="s">
        <v>59</v>
      </c>
      <c r="I1157" s="8" t="s">
        <v>58</v>
      </c>
      <c r="J1157" s="8" t="s">
        <v>57</v>
      </c>
      <c r="K1157" s="8" t="s">
        <v>56</v>
      </c>
      <c r="L1157" s="8" t="s">
        <v>55</v>
      </c>
      <c r="M1157" s="18">
        <v>45870</v>
      </c>
      <c r="N1157" s="18">
        <v>45867</v>
      </c>
      <c r="O1157" s="8" t="s">
        <v>454</v>
      </c>
      <c r="P1157" s="8" t="s">
        <v>17</v>
      </c>
      <c r="Q1157" s="8" t="s">
        <v>369</v>
      </c>
      <c r="R1157" s="8" t="str">
        <f t="shared" si="17"/>
        <v>253100A</v>
      </c>
      <c r="S1157" s="8" t="str">
        <f>IFERROR(VLOOKUP(R1157,'UNSG Projects'!$C$8:$D$305,2,FALSE),0)</f>
        <v>Mains - Blanket - Pres</v>
      </c>
      <c r="T1157" s="8" t="s">
        <v>368</v>
      </c>
      <c r="U1157" s="11">
        <v>-19333.330000000002</v>
      </c>
    </row>
    <row r="1158" spans="1:21" ht="20.399999999999999" x14ac:dyDescent="0.3">
      <c r="A1158" s="19">
        <v>202512</v>
      </c>
      <c r="B1158" s="8" t="s">
        <v>7</v>
      </c>
      <c r="C1158" s="8" t="s">
        <v>63</v>
      </c>
      <c r="D1158" s="8" t="s">
        <v>62</v>
      </c>
      <c r="E1158" s="8" t="s">
        <v>62</v>
      </c>
      <c r="F1158" s="8" t="s">
        <v>61</v>
      </c>
      <c r="G1158" s="8" t="s">
        <v>125</v>
      </c>
      <c r="H1158" s="8" t="s">
        <v>59</v>
      </c>
      <c r="I1158" s="8" t="s">
        <v>58</v>
      </c>
      <c r="J1158" s="8" t="s">
        <v>57</v>
      </c>
      <c r="K1158" s="8" t="s">
        <v>56</v>
      </c>
      <c r="L1158" s="8" t="s">
        <v>55</v>
      </c>
      <c r="M1158" s="18">
        <v>45901</v>
      </c>
      <c r="N1158" s="18">
        <v>45820</v>
      </c>
      <c r="O1158" s="8" t="s">
        <v>454</v>
      </c>
      <c r="P1158" s="8" t="s">
        <v>17</v>
      </c>
      <c r="Q1158" s="8" t="s">
        <v>545</v>
      </c>
      <c r="R1158" s="8" t="str">
        <f t="shared" si="17"/>
        <v>252100A</v>
      </c>
      <c r="S1158" s="8" t="str">
        <f>IFERROR(VLOOKUP(R1158,'UNSG Projects'!$C$8:$D$305,2,FALSE),0)</f>
        <v>Mains - Blanket - King</v>
      </c>
      <c r="T1158" s="8" t="s">
        <v>544</v>
      </c>
      <c r="U1158" s="11">
        <v>-106.82</v>
      </c>
    </row>
    <row r="1159" spans="1:21" ht="20.399999999999999" x14ac:dyDescent="0.3">
      <c r="A1159" s="19">
        <v>202512</v>
      </c>
      <c r="B1159" s="8" t="s">
        <v>7</v>
      </c>
      <c r="C1159" s="8" t="s">
        <v>63</v>
      </c>
      <c r="D1159" s="8" t="s">
        <v>62</v>
      </c>
      <c r="E1159" s="8" t="s">
        <v>62</v>
      </c>
      <c r="F1159" s="8" t="s">
        <v>61</v>
      </c>
      <c r="G1159" s="8" t="s">
        <v>125</v>
      </c>
      <c r="H1159" s="8" t="s">
        <v>59</v>
      </c>
      <c r="I1159" s="8" t="s">
        <v>58</v>
      </c>
      <c r="J1159" s="8" t="s">
        <v>57</v>
      </c>
      <c r="K1159" s="8" t="s">
        <v>56</v>
      </c>
      <c r="L1159" s="8" t="s">
        <v>55</v>
      </c>
      <c r="M1159" s="18">
        <v>45901</v>
      </c>
      <c r="N1159" s="18">
        <v>45867</v>
      </c>
      <c r="O1159" s="8" t="s">
        <v>454</v>
      </c>
      <c r="P1159" s="8" t="s">
        <v>17</v>
      </c>
      <c r="Q1159" s="8" t="s">
        <v>369</v>
      </c>
      <c r="R1159" s="8" t="str">
        <f t="shared" si="17"/>
        <v>253100A</v>
      </c>
      <c r="S1159" s="8" t="str">
        <f>IFERROR(VLOOKUP(R1159,'UNSG Projects'!$C$8:$D$305,2,FALSE),0)</f>
        <v>Mains - Blanket - Pres</v>
      </c>
      <c r="T1159" s="8" t="s">
        <v>368</v>
      </c>
      <c r="U1159" s="11">
        <v>-1030.92</v>
      </c>
    </row>
    <row r="1160" spans="1:21" ht="20.399999999999999" x14ac:dyDescent="0.3">
      <c r="A1160" s="19">
        <v>202512</v>
      </c>
      <c r="B1160" s="8" t="s">
        <v>7</v>
      </c>
      <c r="C1160" s="8" t="s">
        <v>63</v>
      </c>
      <c r="D1160" s="8" t="s">
        <v>62</v>
      </c>
      <c r="E1160" s="8" t="s">
        <v>62</v>
      </c>
      <c r="F1160" s="8" t="s">
        <v>61</v>
      </c>
      <c r="G1160" s="8" t="s">
        <v>125</v>
      </c>
      <c r="H1160" s="8" t="s">
        <v>59</v>
      </c>
      <c r="I1160" s="8" t="s">
        <v>58</v>
      </c>
      <c r="J1160" s="8" t="s">
        <v>57</v>
      </c>
      <c r="K1160" s="8" t="s">
        <v>56</v>
      </c>
      <c r="L1160" s="8" t="s">
        <v>55</v>
      </c>
      <c r="M1160" s="18">
        <v>45901</v>
      </c>
      <c r="N1160" s="18">
        <v>45891</v>
      </c>
      <c r="O1160" s="8" t="s">
        <v>454</v>
      </c>
      <c r="P1160" s="8" t="s">
        <v>17</v>
      </c>
      <c r="Q1160" s="8" t="s">
        <v>543</v>
      </c>
      <c r="R1160" s="8" t="str">
        <f t="shared" si="17"/>
        <v>252100A</v>
      </c>
      <c r="S1160" s="8" t="str">
        <f>IFERROR(VLOOKUP(R1160,'UNSG Projects'!$C$8:$D$305,2,FALSE),0)</f>
        <v>Mains - Blanket - King</v>
      </c>
      <c r="T1160" s="8" t="s">
        <v>542</v>
      </c>
      <c r="U1160" s="11">
        <v>-1648.76</v>
      </c>
    </row>
    <row r="1161" spans="1:21" ht="20.399999999999999" x14ac:dyDescent="0.3">
      <c r="A1161" s="19">
        <v>202512</v>
      </c>
      <c r="B1161" s="8" t="s">
        <v>7</v>
      </c>
      <c r="C1161" s="8" t="s">
        <v>63</v>
      </c>
      <c r="D1161" s="8" t="s">
        <v>62</v>
      </c>
      <c r="E1161" s="8" t="s">
        <v>62</v>
      </c>
      <c r="F1161" s="8" t="s">
        <v>61</v>
      </c>
      <c r="G1161" s="8" t="s">
        <v>125</v>
      </c>
      <c r="H1161" s="8" t="s">
        <v>59</v>
      </c>
      <c r="I1161" s="8" t="s">
        <v>58</v>
      </c>
      <c r="J1161" s="8" t="s">
        <v>57</v>
      </c>
      <c r="K1161" s="8" t="s">
        <v>56</v>
      </c>
      <c r="L1161" s="8" t="s">
        <v>55</v>
      </c>
      <c r="M1161" s="18">
        <v>45901</v>
      </c>
      <c r="N1161" s="18">
        <v>45903</v>
      </c>
      <c r="O1161" s="8" t="s">
        <v>454</v>
      </c>
      <c r="P1161" s="8" t="s">
        <v>17</v>
      </c>
      <c r="Q1161" s="8" t="s">
        <v>541</v>
      </c>
      <c r="R1161" s="8" t="str">
        <f t="shared" si="17"/>
        <v>252406S</v>
      </c>
      <c r="S1161" s="8" t="str">
        <f>IFERROR(VLOOKUP(R1161,'UNSG Projects'!$C$8:$D$305,2,FALSE),0)</f>
        <v>Mains PVC Replacement KNG</v>
      </c>
      <c r="T1161" s="8" t="s">
        <v>540</v>
      </c>
      <c r="U1161" s="11">
        <v>-18520.53</v>
      </c>
    </row>
    <row r="1162" spans="1:21" ht="20.399999999999999" x14ac:dyDescent="0.3">
      <c r="A1162" s="19">
        <v>202512</v>
      </c>
      <c r="B1162" s="8" t="s">
        <v>7</v>
      </c>
      <c r="C1162" s="8" t="s">
        <v>63</v>
      </c>
      <c r="D1162" s="8" t="s">
        <v>62</v>
      </c>
      <c r="E1162" s="8" t="s">
        <v>62</v>
      </c>
      <c r="F1162" s="8" t="s">
        <v>61</v>
      </c>
      <c r="G1162" s="8" t="s">
        <v>125</v>
      </c>
      <c r="H1162" s="8" t="s">
        <v>59</v>
      </c>
      <c r="I1162" s="8" t="s">
        <v>58</v>
      </c>
      <c r="J1162" s="8" t="s">
        <v>57</v>
      </c>
      <c r="K1162" s="8" t="s">
        <v>56</v>
      </c>
      <c r="L1162" s="8" t="s">
        <v>55</v>
      </c>
      <c r="M1162" s="18">
        <v>45901</v>
      </c>
      <c r="N1162" s="18">
        <v>45917</v>
      </c>
      <c r="O1162" s="8" t="s">
        <v>454</v>
      </c>
      <c r="P1162" s="8" t="s">
        <v>17</v>
      </c>
      <c r="Q1162" s="8" t="s">
        <v>539</v>
      </c>
      <c r="R1162" s="8" t="str">
        <f t="shared" ref="R1162:R1225" si="18">RIGHT(Q1162,7)</f>
        <v>252100A</v>
      </c>
      <c r="S1162" s="8" t="str">
        <f>IFERROR(VLOOKUP(R1162,'UNSG Projects'!$C$8:$D$305,2,FALSE),0)</f>
        <v>Mains - Blanket - King</v>
      </c>
      <c r="T1162" s="8" t="s">
        <v>538</v>
      </c>
      <c r="U1162" s="11">
        <v>-3909.09</v>
      </c>
    </row>
    <row r="1163" spans="1:21" ht="20.399999999999999" x14ac:dyDescent="0.3">
      <c r="A1163" s="19">
        <v>202512</v>
      </c>
      <c r="B1163" s="8" t="s">
        <v>7</v>
      </c>
      <c r="C1163" s="8" t="s">
        <v>63</v>
      </c>
      <c r="D1163" s="8" t="s">
        <v>62</v>
      </c>
      <c r="E1163" s="8" t="s">
        <v>62</v>
      </c>
      <c r="F1163" s="8" t="s">
        <v>61</v>
      </c>
      <c r="G1163" s="8" t="s">
        <v>125</v>
      </c>
      <c r="H1163" s="8" t="s">
        <v>59</v>
      </c>
      <c r="I1163" s="8" t="s">
        <v>58</v>
      </c>
      <c r="J1163" s="8" t="s">
        <v>57</v>
      </c>
      <c r="K1163" s="8" t="s">
        <v>56</v>
      </c>
      <c r="L1163" s="8" t="s">
        <v>55</v>
      </c>
      <c r="M1163" s="18">
        <v>45931</v>
      </c>
      <c r="N1163" s="18">
        <v>45930</v>
      </c>
      <c r="O1163" s="8" t="s">
        <v>454</v>
      </c>
      <c r="P1163" s="8" t="s">
        <v>17</v>
      </c>
      <c r="Q1163" s="8" t="s">
        <v>367</v>
      </c>
      <c r="R1163" s="8" t="str">
        <f t="shared" si="18"/>
        <v>253100A</v>
      </c>
      <c r="S1163" s="8" t="str">
        <f>IFERROR(VLOOKUP(R1163,'UNSG Projects'!$C$8:$D$305,2,FALSE),0)</f>
        <v>Mains - Blanket - Pres</v>
      </c>
      <c r="T1163" s="8" t="s">
        <v>366</v>
      </c>
      <c r="U1163" s="11">
        <v>-168048.36</v>
      </c>
    </row>
    <row r="1164" spans="1:21" ht="20.399999999999999" x14ac:dyDescent="0.3">
      <c r="A1164" s="19">
        <v>202512</v>
      </c>
      <c r="B1164" s="8" t="s">
        <v>7</v>
      </c>
      <c r="C1164" s="8" t="s">
        <v>63</v>
      </c>
      <c r="D1164" s="8" t="s">
        <v>62</v>
      </c>
      <c r="E1164" s="8" t="s">
        <v>62</v>
      </c>
      <c r="F1164" s="8" t="s">
        <v>61</v>
      </c>
      <c r="G1164" s="8" t="s">
        <v>125</v>
      </c>
      <c r="H1164" s="8" t="s">
        <v>59</v>
      </c>
      <c r="I1164" s="8" t="s">
        <v>58</v>
      </c>
      <c r="J1164" s="8" t="s">
        <v>57</v>
      </c>
      <c r="K1164" s="8" t="s">
        <v>56</v>
      </c>
      <c r="L1164" s="8" t="s">
        <v>55</v>
      </c>
      <c r="M1164" s="18">
        <v>45931</v>
      </c>
      <c r="N1164" s="18">
        <v>45931</v>
      </c>
      <c r="O1164" s="8" t="s">
        <v>454</v>
      </c>
      <c r="P1164" s="8" t="s">
        <v>17</v>
      </c>
      <c r="Q1164" s="8" t="s">
        <v>301</v>
      </c>
      <c r="R1164" s="8" t="str">
        <f t="shared" si="18"/>
        <v>252402S</v>
      </c>
      <c r="S1164" s="8" t="str">
        <f>IFERROR(VLOOKUP(R1164,'UNSG Projects'!$C$8:$D$305,2,FALSE),0)</f>
        <v>Drisco Pipe Replacement</v>
      </c>
      <c r="T1164" s="8" t="s">
        <v>300</v>
      </c>
      <c r="U1164" s="11">
        <v>-731137.98</v>
      </c>
    </row>
    <row r="1165" spans="1:21" ht="20.399999999999999" x14ac:dyDescent="0.3">
      <c r="A1165" s="19">
        <v>202512</v>
      </c>
      <c r="B1165" s="8" t="s">
        <v>7</v>
      </c>
      <c r="C1165" s="8" t="s">
        <v>63</v>
      </c>
      <c r="D1165" s="8" t="s">
        <v>62</v>
      </c>
      <c r="E1165" s="8" t="s">
        <v>62</v>
      </c>
      <c r="F1165" s="8" t="s">
        <v>61</v>
      </c>
      <c r="G1165" s="8" t="s">
        <v>125</v>
      </c>
      <c r="H1165" s="8" t="s">
        <v>59</v>
      </c>
      <c r="I1165" s="8" t="s">
        <v>58</v>
      </c>
      <c r="J1165" s="8" t="s">
        <v>57</v>
      </c>
      <c r="K1165" s="8" t="s">
        <v>56</v>
      </c>
      <c r="L1165" s="8" t="s">
        <v>55</v>
      </c>
      <c r="M1165" s="18">
        <v>45962</v>
      </c>
      <c r="N1165" s="18">
        <v>45849</v>
      </c>
      <c r="O1165" s="8" t="s">
        <v>454</v>
      </c>
      <c r="P1165" s="8" t="s">
        <v>17</v>
      </c>
      <c r="Q1165" s="8" t="s">
        <v>537</v>
      </c>
      <c r="R1165" s="8" t="str">
        <f t="shared" si="18"/>
        <v>256101A</v>
      </c>
      <c r="S1165" s="8" t="str">
        <f>IFERROR(VLOOKUP(R1165,'UNSG Projects'!$C$8:$D$305,2,FALSE),0)</f>
        <v>Valve Replacement Nogales</v>
      </c>
      <c r="T1165" s="8" t="s">
        <v>536</v>
      </c>
      <c r="U1165" s="11">
        <v>-246.76</v>
      </c>
    </row>
    <row r="1166" spans="1:21" ht="20.399999999999999" x14ac:dyDescent="0.3">
      <c r="A1166" s="19">
        <v>202512</v>
      </c>
      <c r="B1166" s="8" t="s">
        <v>7</v>
      </c>
      <c r="C1166" s="8" t="s">
        <v>63</v>
      </c>
      <c r="D1166" s="8" t="s">
        <v>62</v>
      </c>
      <c r="E1166" s="8" t="s">
        <v>62</v>
      </c>
      <c r="F1166" s="8" t="s">
        <v>61</v>
      </c>
      <c r="G1166" s="8" t="s">
        <v>125</v>
      </c>
      <c r="H1166" s="8" t="s">
        <v>59</v>
      </c>
      <c r="I1166" s="8" t="s">
        <v>58</v>
      </c>
      <c r="J1166" s="8" t="s">
        <v>57</v>
      </c>
      <c r="K1166" s="8" t="s">
        <v>56</v>
      </c>
      <c r="L1166" s="8" t="s">
        <v>55</v>
      </c>
      <c r="M1166" s="18">
        <v>45962</v>
      </c>
      <c r="N1166" s="18">
        <v>45915</v>
      </c>
      <c r="O1166" s="8" t="s">
        <v>454</v>
      </c>
      <c r="P1166" s="8" t="s">
        <v>17</v>
      </c>
      <c r="Q1166" s="8" t="s">
        <v>535</v>
      </c>
      <c r="R1166" s="8" t="str">
        <f t="shared" si="18"/>
        <v>253100A</v>
      </c>
      <c r="S1166" s="8" t="str">
        <f>IFERROR(VLOOKUP(R1166,'UNSG Projects'!$C$8:$D$305,2,FALSE),0)</f>
        <v>Mains - Blanket - Pres</v>
      </c>
      <c r="T1166" s="8" t="s">
        <v>534</v>
      </c>
      <c r="U1166" s="11">
        <v>-15386.73</v>
      </c>
    </row>
    <row r="1167" spans="1:21" ht="20.399999999999999" x14ac:dyDescent="0.3">
      <c r="A1167" s="19">
        <v>202512</v>
      </c>
      <c r="B1167" s="8" t="s">
        <v>7</v>
      </c>
      <c r="C1167" s="8" t="s">
        <v>63</v>
      </c>
      <c r="D1167" s="8" t="s">
        <v>62</v>
      </c>
      <c r="E1167" s="8" t="s">
        <v>62</v>
      </c>
      <c r="F1167" s="8" t="s">
        <v>61</v>
      </c>
      <c r="G1167" s="8" t="s">
        <v>125</v>
      </c>
      <c r="H1167" s="8" t="s">
        <v>59</v>
      </c>
      <c r="I1167" s="8" t="s">
        <v>58</v>
      </c>
      <c r="J1167" s="8" t="s">
        <v>57</v>
      </c>
      <c r="K1167" s="8" t="s">
        <v>56</v>
      </c>
      <c r="L1167" s="8" t="s">
        <v>55</v>
      </c>
      <c r="M1167" s="18">
        <v>45962</v>
      </c>
      <c r="N1167" s="18">
        <v>45962</v>
      </c>
      <c r="O1167" s="8" t="s">
        <v>454</v>
      </c>
      <c r="P1167" s="8" t="s">
        <v>17</v>
      </c>
      <c r="Q1167" s="8" t="s">
        <v>533</v>
      </c>
      <c r="R1167" s="8" t="str">
        <f t="shared" si="18"/>
        <v>256387A</v>
      </c>
      <c r="S1167" s="8" t="str">
        <f>IFERROR(VLOOKUP(R1167,'UNSG Projects'!$C$8:$D$305,2,FALSE),0)</f>
        <v>Other Distr Eq CP - Bl - Nog</v>
      </c>
      <c r="T1167" s="8" t="s">
        <v>532</v>
      </c>
      <c r="U1167" s="11">
        <v>-2986.59</v>
      </c>
    </row>
    <row r="1168" spans="1:21" ht="20.399999999999999" x14ac:dyDescent="0.3">
      <c r="A1168" s="19">
        <v>202601</v>
      </c>
      <c r="B1168" s="8" t="s">
        <v>7</v>
      </c>
      <c r="C1168" s="8" t="s">
        <v>63</v>
      </c>
      <c r="D1168" s="8" t="s">
        <v>62</v>
      </c>
      <c r="E1168" s="8" t="s">
        <v>62</v>
      </c>
      <c r="F1168" s="8" t="s">
        <v>61</v>
      </c>
      <c r="G1168" s="8" t="s">
        <v>125</v>
      </c>
      <c r="H1168" s="8" t="s">
        <v>59</v>
      </c>
      <c r="I1168" s="8" t="s">
        <v>58</v>
      </c>
      <c r="J1168" s="8" t="s">
        <v>511</v>
      </c>
      <c r="K1168" s="8" t="s">
        <v>56</v>
      </c>
      <c r="L1168" s="8" t="s">
        <v>64</v>
      </c>
      <c r="M1168" s="18">
        <v>45931</v>
      </c>
      <c r="N1168" s="18">
        <v>45919</v>
      </c>
      <c r="O1168" s="8" t="s">
        <v>454</v>
      </c>
      <c r="P1168" s="8" t="s">
        <v>17</v>
      </c>
      <c r="Q1168" s="8" t="s">
        <v>512</v>
      </c>
      <c r="R1168" s="8" t="str">
        <f t="shared" si="18"/>
        <v>252100A</v>
      </c>
      <c r="S1168" s="8" t="str">
        <f>IFERROR(VLOOKUP(R1168,'UNSG Projects'!$C$8:$D$305,2,FALSE),0)</f>
        <v>Mains - Blanket - King</v>
      </c>
      <c r="T1168" s="8" t="s">
        <v>511</v>
      </c>
      <c r="U1168" s="11">
        <v>299.2</v>
      </c>
    </row>
    <row r="1169" spans="1:21" ht="20.399999999999999" x14ac:dyDescent="0.3">
      <c r="A1169" s="19">
        <v>202601</v>
      </c>
      <c r="B1169" s="8" t="s">
        <v>7</v>
      </c>
      <c r="C1169" s="8" t="s">
        <v>63</v>
      </c>
      <c r="D1169" s="8" t="s">
        <v>62</v>
      </c>
      <c r="E1169" s="8" t="s">
        <v>62</v>
      </c>
      <c r="F1169" s="8" t="s">
        <v>61</v>
      </c>
      <c r="G1169" s="8" t="s">
        <v>125</v>
      </c>
      <c r="H1169" s="8" t="s">
        <v>59</v>
      </c>
      <c r="I1169" s="8" t="s">
        <v>58</v>
      </c>
      <c r="J1169" s="8" t="s">
        <v>344</v>
      </c>
      <c r="K1169" s="8" t="s">
        <v>56</v>
      </c>
      <c r="L1169" s="8" t="s">
        <v>64</v>
      </c>
      <c r="M1169" s="18">
        <v>45962</v>
      </c>
      <c r="N1169" s="18">
        <v>45981</v>
      </c>
      <c r="O1169" s="8" t="s">
        <v>454</v>
      </c>
      <c r="P1169" s="8" t="s">
        <v>17</v>
      </c>
      <c r="Q1169" s="8" t="s">
        <v>345</v>
      </c>
      <c r="R1169" s="8" t="str">
        <f t="shared" si="18"/>
        <v>252100A</v>
      </c>
      <c r="S1169" s="8" t="str">
        <f>IFERROR(VLOOKUP(R1169,'UNSG Projects'!$C$8:$D$305,2,FALSE),0)</f>
        <v>Mains - Blanket - King</v>
      </c>
      <c r="T1169" s="8" t="s">
        <v>344</v>
      </c>
      <c r="U1169" s="11">
        <v>1684.48</v>
      </c>
    </row>
    <row r="1170" spans="1:21" ht="20.399999999999999" x14ac:dyDescent="0.3">
      <c r="A1170" s="19">
        <v>202601</v>
      </c>
      <c r="B1170" s="8" t="s">
        <v>7</v>
      </c>
      <c r="C1170" s="8" t="s">
        <v>63</v>
      </c>
      <c r="D1170" s="8" t="s">
        <v>62</v>
      </c>
      <c r="E1170" s="8" t="s">
        <v>62</v>
      </c>
      <c r="F1170" s="8" t="s">
        <v>61</v>
      </c>
      <c r="G1170" s="8" t="s">
        <v>125</v>
      </c>
      <c r="H1170" s="8" t="s">
        <v>59</v>
      </c>
      <c r="I1170" s="8" t="s">
        <v>58</v>
      </c>
      <c r="J1170" s="8" t="s">
        <v>463</v>
      </c>
      <c r="K1170" s="8" t="s">
        <v>56</v>
      </c>
      <c r="L1170" s="8" t="s">
        <v>64</v>
      </c>
      <c r="M1170" s="18">
        <v>46023</v>
      </c>
      <c r="N1170" s="18">
        <v>45999</v>
      </c>
      <c r="O1170" s="8" t="s">
        <v>454</v>
      </c>
      <c r="P1170" s="8" t="s">
        <v>17</v>
      </c>
      <c r="Q1170" s="8" t="s">
        <v>464</v>
      </c>
      <c r="R1170" s="8" t="str">
        <f t="shared" si="18"/>
        <v>252100A</v>
      </c>
      <c r="S1170" s="8" t="str">
        <f>IFERROR(VLOOKUP(R1170,'UNSG Projects'!$C$8:$D$305,2,FALSE),0)</f>
        <v>Mains - Blanket - King</v>
      </c>
      <c r="T1170" s="8" t="s">
        <v>463</v>
      </c>
      <c r="U1170" s="11">
        <v>2423.89</v>
      </c>
    </row>
    <row r="1171" spans="1:21" ht="20.399999999999999" x14ac:dyDescent="0.3">
      <c r="A1171" s="19">
        <v>202601</v>
      </c>
      <c r="B1171" s="8" t="s">
        <v>7</v>
      </c>
      <c r="C1171" s="8" t="s">
        <v>63</v>
      </c>
      <c r="D1171" s="8" t="s">
        <v>62</v>
      </c>
      <c r="E1171" s="8" t="s">
        <v>62</v>
      </c>
      <c r="F1171" s="8" t="s">
        <v>61</v>
      </c>
      <c r="G1171" s="8" t="s">
        <v>125</v>
      </c>
      <c r="H1171" s="8" t="s">
        <v>59</v>
      </c>
      <c r="I1171" s="8" t="s">
        <v>58</v>
      </c>
      <c r="J1171" s="8" t="s">
        <v>461</v>
      </c>
      <c r="K1171" s="8" t="s">
        <v>56</v>
      </c>
      <c r="L1171" s="8" t="s">
        <v>64</v>
      </c>
      <c r="M1171" s="18">
        <v>46023</v>
      </c>
      <c r="N1171" s="18">
        <v>46002</v>
      </c>
      <c r="O1171" s="8" t="s">
        <v>454</v>
      </c>
      <c r="P1171" s="8" t="s">
        <v>17</v>
      </c>
      <c r="Q1171" s="8" t="s">
        <v>462</v>
      </c>
      <c r="R1171" s="8" t="str">
        <f t="shared" si="18"/>
        <v>252100A</v>
      </c>
      <c r="S1171" s="8" t="str">
        <f>IFERROR(VLOOKUP(R1171,'UNSG Projects'!$C$8:$D$305,2,FALSE),0)</f>
        <v>Mains - Blanket - King</v>
      </c>
      <c r="T1171" s="8" t="s">
        <v>461</v>
      </c>
      <c r="U1171" s="11">
        <v>1634.79</v>
      </c>
    </row>
    <row r="1172" spans="1:21" ht="20.399999999999999" x14ac:dyDescent="0.3">
      <c r="A1172" s="19">
        <v>202601</v>
      </c>
      <c r="B1172" s="8" t="s">
        <v>7</v>
      </c>
      <c r="C1172" s="8" t="s">
        <v>63</v>
      </c>
      <c r="D1172" s="8" t="s">
        <v>62</v>
      </c>
      <c r="E1172" s="8" t="s">
        <v>62</v>
      </c>
      <c r="F1172" s="8" t="s">
        <v>61</v>
      </c>
      <c r="G1172" s="8" t="s">
        <v>125</v>
      </c>
      <c r="H1172" s="8" t="s">
        <v>59</v>
      </c>
      <c r="I1172" s="8" t="s">
        <v>58</v>
      </c>
      <c r="J1172" s="8" t="s">
        <v>459</v>
      </c>
      <c r="K1172" s="8" t="s">
        <v>56</v>
      </c>
      <c r="L1172" s="8" t="s">
        <v>64</v>
      </c>
      <c r="M1172" s="18">
        <v>45992</v>
      </c>
      <c r="N1172" s="18">
        <v>46002</v>
      </c>
      <c r="O1172" s="8" t="s">
        <v>454</v>
      </c>
      <c r="P1172" s="8" t="s">
        <v>17</v>
      </c>
      <c r="Q1172" s="8" t="s">
        <v>460</v>
      </c>
      <c r="R1172" s="8" t="str">
        <f t="shared" si="18"/>
        <v>252406S</v>
      </c>
      <c r="S1172" s="8" t="str">
        <f>IFERROR(VLOOKUP(R1172,'UNSG Projects'!$C$8:$D$305,2,FALSE),0)</f>
        <v>Mains PVC Replacement KNG</v>
      </c>
      <c r="T1172" s="8" t="s">
        <v>459</v>
      </c>
      <c r="U1172" s="11">
        <v>30153.58</v>
      </c>
    </row>
    <row r="1173" spans="1:21" ht="20.399999999999999" x14ac:dyDescent="0.3">
      <c r="A1173" s="19">
        <v>202601</v>
      </c>
      <c r="B1173" s="8" t="s">
        <v>7</v>
      </c>
      <c r="C1173" s="8" t="s">
        <v>63</v>
      </c>
      <c r="D1173" s="8" t="s">
        <v>62</v>
      </c>
      <c r="E1173" s="8" t="s">
        <v>62</v>
      </c>
      <c r="F1173" s="8" t="s">
        <v>61</v>
      </c>
      <c r="G1173" s="8" t="s">
        <v>125</v>
      </c>
      <c r="H1173" s="8" t="s">
        <v>59</v>
      </c>
      <c r="I1173" s="8" t="s">
        <v>58</v>
      </c>
      <c r="J1173" s="8" t="s">
        <v>488</v>
      </c>
      <c r="K1173" s="8" t="s">
        <v>56</v>
      </c>
      <c r="L1173" s="8" t="s">
        <v>64</v>
      </c>
      <c r="M1173" s="18">
        <v>46023</v>
      </c>
      <c r="N1173" s="18">
        <v>46044</v>
      </c>
      <c r="O1173" s="8" t="s">
        <v>454</v>
      </c>
      <c r="P1173" s="8" t="s">
        <v>17</v>
      </c>
      <c r="Q1173" s="8" t="s">
        <v>489</v>
      </c>
      <c r="R1173" s="8" t="str">
        <f t="shared" si="18"/>
        <v>252406S</v>
      </c>
      <c r="S1173" s="8" t="str">
        <f>IFERROR(VLOOKUP(R1173,'UNSG Projects'!$C$8:$D$305,2,FALSE),0)</f>
        <v>Mains PVC Replacement KNG</v>
      </c>
      <c r="T1173" s="8" t="s">
        <v>488</v>
      </c>
      <c r="U1173" s="11">
        <v>44494.31</v>
      </c>
    </row>
    <row r="1174" spans="1:21" ht="20.399999999999999" x14ac:dyDescent="0.3">
      <c r="A1174" s="19">
        <v>202601</v>
      </c>
      <c r="B1174" s="8" t="s">
        <v>7</v>
      </c>
      <c r="C1174" s="8" t="s">
        <v>63</v>
      </c>
      <c r="D1174" s="8" t="s">
        <v>62</v>
      </c>
      <c r="E1174" s="8" t="s">
        <v>62</v>
      </c>
      <c r="F1174" s="8" t="s">
        <v>61</v>
      </c>
      <c r="G1174" s="8" t="s">
        <v>125</v>
      </c>
      <c r="H1174" s="8" t="s">
        <v>59</v>
      </c>
      <c r="I1174" s="8" t="s">
        <v>58</v>
      </c>
      <c r="J1174" s="8" t="s">
        <v>466</v>
      </c>
      <c r="K1174" s="8" t="s">
        <v>56</v>
      </c>
      <c r="L1174" s="8" t="s">
        <v>64</v>
      </c>
      <c r="M1174" s="18">
        <v>45992</v>
      </c>
      <c r="N1174" s="18">
        <v>46004</v>
      </c>
      <c r="O1174" s="8" t="s">
        <v>454</v>
      </c>
      <c r="P1174" s="8" t="s">
        <v>17</v>
      </c>
      <c r="Q1174" s="8" t="s">
        <v>467</v>
      </c>
      <c r="R1174" s="8" t="str">
        <f t="shared" si="18"/>
        <v>251100A</v>
      </c>
      <c r="S1174" s="8" t="str">
        <f>IFERROR(VLOOKUP(R1174,'UNSG Projects'!$C$8:$D$305,2,FALSE),0)</f>
        <v>Mains - Blanket - Flag</v>
      </c>
      <c r="T1174" s="8" t="s">
        <v>466</v>
      </c>
      <c r="U1174" s="11">
        <v>2733.01</v>
      </c>
    </row>
    <row r="1175" spans="1:21" ht="20.399999999999999" x14ac:dyDescent="0.3">
      <c r="A1175" s="19">
        <v>202601</v>
      </c>
      <c r="B1175" s="8" t="s">
        <v>7</v>
      </c>
      <c r="C1175" s="8" t="s">
        <v>63</v>
      </c>
      <c r="D1175" s="8" t="s">
        <v>62</v>
      </c>
      <c r="E1175" s="8" t="s">
        <v>62</v>
      </c>
      <c r="F1175" s="8" t="s">
        <v>61</v>
      </c>
      <c r="G1175" s="8" t="s">
        <v>125</v>
      </c>
      <c r="H1175" s="8" t="s">
        <v>59</v>
      </c>
      <c r="I1175" s="8" t="s">
        <v>58</v>
      </c>
      <c r="J1175" s="8" t="s">
        <v>484</v>
      </c>
      <c r="K1175" s="8" t="s">
        <v>56</v>
      </c>
      <c r="L1175" s="8" t="s">
        <v>64</v>
      </c>
      <c r="M1175" s="18">
        <v>46023</v>
      </c>
      <c r="N1175" s="18">
        <v>46043</v>
      </c>
      <c r="O1175" s="8" t="s">
        <v>454</v>
      </c>
      <c r="P1175" s="8" t="s">
        <v>17</v>
      </c>
      <c r="Q1175" s="8" t="s">
        <v>485</v>
      </c>
      <c r="R1175" s="8" t="str">
        <f t="shared" si="18"/>
        <v>256100A</v>
      </c>
      <c r="S1175" s="8" t="str">
        <f>IFERROR(VLOOKUP(R1175,'UNSG Projects'!$C$8:$D$305,2,FALSE),0)</f>
        <v>Mains - Blanket - Nog</v>
      </c>
      <c r="T1175" s="8" t="s">
        <v>484</v>
      </c>
      <c r="U1175" s="11">
        <v>76254.899999999994</v>
      </c>
    </row>
    <row r="1176" spans="1:21" ht="20.399999999999999" x14ac:dyDescent="0.3">
      <c r="A1176" s="19">
        <v>202601</v>
      </c>
      <c r="B1176" s="8" t="s">
        <v>7</v>
      </c>
      <c r="C1176" s="8" t="s">
        <v>63</v>
      </c>
      <c r="D1176" s="8" t="s">
        <v>62</v>
      </c>
      <c r="E1176" s="8" t="s">
        <v>62</v>
      </c>
      <c r="F1176" s="8" t="s">
        <v>61</v>
      </c>
      <c r="G1176" s="8" t="s">
        <v>125</v>
      </c>
      <c r="H1176" s="8" t="s">
        <v>59</v>
      </c>
      <c r="I1176" s="8" t="s">
        <v>58</v>
      </c>
      <c r="J1176" s="8" t="s">
        <v>334</v>
      </c>
      <c r="K1176" s="8" t="s">
        <v>56</v>
      </c>
      <c r="L1176" s="8" t="s">
        <v>64</v>
      </c>
      <c r="M1176" s="18">
        <v>46023</v>
      </c>
      <c r="N1176" s="18">
        <v>46029</v>
      </c>
      <c r="O1176" s="8" t="s">
        <v>454</v>
      </c>
      <c r="P1176" s="8" t="s">
        <v>17</v>
      </c>
      <c r="Q1176" s="8" t="s">
        <v>335</v>
      </c>
      <c r="R1176" s="8" t="str">
        <f t="shared" si="18"/>
        <v>251100A</v>
      </c>
      <c r="S1176" s="8" t="str">
        <f>IFERROR(VLOOKUP(R1176,'UNSG Projects'!$C$8:$D$305,2,FALSE),0)</f>
        <v>Mains - Blanket - Flag</v>
      </c>
      <c r="T1176" s="8" t="s">
        <v>334</v>
      </c>
      <c r="U1176" s="11">
        <v>62653.39</v>
      </c>
    </row>
    <row r="1177" spans="1:21" ht="20.399999999999999" x14ac:dyDescent="0.3">
      <c r="A1177" s="19">
        <v>202601</v>
      </c>
      <c r="B1177" s="8" t="s">
        <v>7</v>
      </c>
      <c r="C1177" s="8" t="s">
        <v>63</v>
      </c>
      <c r="D1177" s="8" t="s">
        <v>62</v>
      </c>
      <c r="E1177" s="8" t="s">
        <v>62</v>
      </c>
      <c r="F1177" s="8" t="s">
        <v>61</v>
      </c>
      <c r="G1177" s="8" t="s">
        <v>125</v>
      </c>
      <c r="H1177" s="8" t="s">
        <v>59</v>
      </c>
      <c r="I1177" s="8" t="s">
        <v>58</v>
      </c>
      <c r="J1177" s="8" t="s">
        <v>300</v>
      </c>
      <c r="K1177" s="8" t="s">
        <v>56</v>
      </c>
      <c r="L1177" s="8" t="s">
        <v>64</v>
      </c>
      <c r="M1177" s="18">
        <v>46023</v>
      </c>
      <c r="N1177" s="18">
        <v>46023</v>
      </c>
      <c r="O1177" s="8" t="s">
        <v>454</v>
      </c>
      <c r="P1177" s="8" t="s">
        <v>17</v>
      </c>
      <c r="Q1177" s="8" t="s">
        <v>301</v>
      </c>
      <c r="R1177" s="8" t="str">
        <f t="shared" si="18"/>
        <v>252402S</v>
      </c>
      <c r="S1177" s="8" t="str">
        <f>IFERROR(VLOOKUP(R1177,'UNSG Projects'!$C$8:$D$305,2,FALSE),0)</f>
        <v>Drisco Pipe Replacement</v>
      </c>
      <c r="T1177" s="8" t="s">
        <v>300</v>
      </c>
      <c r="U1177" s="11">
        <v>369118.46</v>
      </c>
    </row>
    <row r="1178" spans="1:21" ht="20.399999999999999" x14ac:dyDescent="0.3">
      <c r="A1178" s="19">
        <v>202601</v>
      </c>
      <c r="B1178" s="8" t="s">
        <v>7</v>
      </c>
      <c r="C1178" s="8" t="s">
        <v>63</v>
      </c>
      <c r="D1178" s="8" t="s">
        <v>62</v>
      </c>
      <c r="E1178" s="8" t="s">
        <v>62</v>
      </c>
      <c r="F1178" s="8" t="s">
        <v>61</v>
      </c>
      <c r="G1178" s="8" t="s">
        <v>125</v>
      </c>
      <c r="H1178" s="8" t="s">
        <v>59</v>
      </c>
      <c r="I1178" s="8" t="s">
        <v>58</v>
      </c>
      <c r="J1178" s="8" t="s">
        <v>348</v>
      </c>
      <c r="K1178" s="8" t="s">
        <v>56</v>
      </c>
      <c r="L1178" s="8" t="s">
        <v>64</v>
      </c>
      <c r="M1178" s="18">
        <v>45962</v>
      </c>
      <c r="N1178" s="18">
        <v>45964</v>
      </c>
      <c r="O1178" s="8" t="s">
        <v>454</v>
      </c>
      <c r="P1178" s="8" t="s">
        <v>17</v>
      </c>
      <c r="Q1178" s="8" t="s">
        <v>349</v>
      </c>
      <c r="R1178" s="8" t="str">
        <f t="shared" si="18"/>
        <v>251100A</v>
      </c>
      <c r="S1178" s="8" t="str">
        <f>IFERROR(VLOOKUP(R1178,'UNSG Projects'!$C$8:$D$305,2,FALSE),0)</f>
        <v>Mains - Blanket - Flag</v>
      </c>
      <c r="T1178" s="8" t="s">
        <v>348</v>
      </c>
      <c r="U1178" s="11">
        <v>34.83</v>
      </c>
    </row>
    <row r="1179" spans="1:21" ht="20.399999999999999" x14ac:dyDescent="0.3">
      <c r="A1179" s="19">
        <v>202601</v>
      </c>
      <c r="B1179" s="8" t="s">
        <v>7</v>
      </c>
      <c r="C1179" s="8" t="s">
        <v>63</v>
      </c>
      <c r="D1179" s="8" t="s">
        <v>62</v>
      </c>
      <c r="E1179" s="8" t="s">
        <v>62</v>
      </c>
      <c r="F1179" s="8" t="s">
        <v>61</v>
      </c>
      <c r="G1179" s="8" t="s">
        <v>125</v>
      </c>
      <c r="H1179" s="8" t="s">
        <v>59</v>
      </c>
      <c r="I1179" s="8" t="s">
        <v>58</v>
      </c>
      <c r="J1179" s="8" t="s">
        <v>501</v>
      </c>
      <c r="K1179" s="8" t="s">
        <v>56</v>
      </c>
      <c r="L1179" s="8" t="s">
        <v>64</v>
      </c>
      <c r="M1179" s="18">
        <v>45992</v>
      </c>
      <c r="N1179" s="18">
        <v>45977</v>
      </c>
      <c r="O1179" s="8" t="s">
        <v>454</v>
      </c>
      <c r="P1179" s="8" t="s">
        <v>17</v>
      </c>
      <c r="Q1179" s="8" t="s">
        <v>502</v>
      </c>
      <c r="R1179" s="8" t="str">
        <f t="shared" si="18"/>
        <v>256500B</v>
      </c>
      <c r="S1179" s="8" t="str">
        <f>IFERROR(VLOOKUP(R1179,'UNSG Projects'!$C$8:$D$305,2,FALSE),0)</f>
        <v>PI Mains - Nogales</v>
      </c>
      <c r="T1179" s="8" t="s">
        <v>501</v>
      </c>
      <c r="U1179" s="11">
        <v>125.05</v>
      </c>
    </row>
    <row r="1180" spans="1:21" ht="20.399999999999999" x14ac:dyDescent="0.3">
      <c r="A1180" s="19">
        <v>202601</v>
      </c>
      <c r="B1180" s="8" t="s">
        <v>7</v>
      </c>
      <c r="C1180" s="8" t="s">
        <v>63</v>
      </c>
      <c r="D1180" s="8" t="s">
        <v>62</v>
      </c>
      <c r="E1180" s="8" t="s">
        <v>62</v>
      </c>
      <c r="F1180" s="8" t="s">
        <v>61</v>
      </c>
      <c r="G1180" s="8" t="s">
        <v>125</v>
      </c>
      <c r="H1180" s="8" t="s">
        <v>59</v>
      </c>
      <c r="I1180" s="8" t="s">
        <v>58</v>
      </c>
      <c r="J1180" s="8" t="s">
        <v>468</v>
      </c>
      <c r="K1180" s="8" t="s">
        <v>56</v>
      </c>
      <c r="L1180" s="8" t="s">
        <v>64</v>
      </c>
      <c r="M1180" s="18">
        <v>45992</v>
      </c>
      <c r="N1180" s="18">
        <v>46003</v>
      </c>
      <c r="O1180" s="8" t="s">
        <v>454</v>
      </c>
      <c r="P1180" s="8" t="s">
        <v>17</v>
      </c>
      <c r="Q1180" s="8" t="s">
        <v>469</v>
      </c>
      <c r="R1180" s="8" t="str">
        <f t="shared" si="18"/>
        <v>252100A</v>
      </c>
      <c r="S1180" s="8" t="str">
        <f>IFERROR(VLOOKUP(R1180,'UNSG Projects'!$C$8:$D$305,2,FALSE),0)</f>
        <v>Mains - Blanket - King</v>
      </c>
      <c r="T1180" s="8" t="s">
        <v>468</v>
      </c>
      <c r="U1180" s="11">
        <v>-361.94</v>
      </c>
    </row>
    <row r="1181" spans="1:21" ht="20.399999999999999" x14ac:dyDescent="0.3">
      <c r="A1181" s="19">
        <v>202601</v>
      </c>
      <c r="B1181" s="8" t="s">
        <v>7</v>
      </c>
      <c r="C1181" s="8" t="s">
        <v>63</v>
      </c>
      <c r="D1181" s="8" t="s">
        <v>62</v>
      </c>
      <c r="E1181" s="8" t="s">
        <v>62</v>
      </c>
      <c r="F1181" s="8" t="s">
        <v>61</v>
      </c>
      <c r="G1181" s="8" t="s">
        <v>125</v>
      </c>
      <c r="H1181" s="8" t="s">
        <v>59</v>
      </c>
      <c r="I1181" s="8" t="s">
        <v>58</v>
      </c>
      <c r="J1181" s="8" t="s">
        <v>516</v>
      </c>
      <c r="K1181" s="8" t="s">
        <v>56</v>
      </c>
      <c r="L1181" s="8" t="s">
        <v>64</v>
      </c>
      <c r="M1181" s="18">
        <v>45901</v>
      </c>
      <c r="N1181" s="18">
        <v>45903</v>
      </c>
      <c r="O1181" s="8" t="s">
        <v>454</v>
      </c>
      <c r="P1181" s="8" t="s">
        <v>17</v>
      </c>
      <c r="Q1181" s="8" t="s">
        <v>517</v>
      </c>
      <c r="R1181" s="8" t="str">
        <f t="shared" si="18"/>
        <v>252100A</v>
      </c>
      <c r="S1181" s="8" t="str">
        <f>IFERROR(VLOOKUP(R1181,'UNSG Projects'!$C$8:$D$305,2,FALSE),0)</f>
        <v>Mains - Blanket - King</v>
      </c>
      <c r="T1181" s="8" t="s">
        <v>516</v>
      </c>
      <c r="U1181" s="11">
        <v>654.42999999999995</v>
      </c>
    </row>
    <row r="1182" spans="1:21" ht="20.399999999999999" x14ac:dyDescent="0.3">
      <c r="A1182" s="19">
        <v>202601</v>
      </c>
      <c r="B1182" s="8" t="s">
        <v>7</v>
      </c>
      <c r="C1182" s="8" t="s">
        <v>63</v>
      </c>
      <c r="D1182" s="8" t="s">
        <v>62</v>
      </c>
      <c r="E1182" s="8" t="s">
        <v>62</v>
      </c>
      <c r="F1182" s="8" t="s">
        <v>61</v>
      </c>
      <c r="G1182" s="8" t="s">
        <v>125</v>
      </c>
      <c r="H1182" s="8" t="s">
        <v>59</v>
      </c>
      <c r="I1182" s="8" t="s">
        <v>58</v>
      </c>
      <c r="J1182" s="8" t="s">
        <v>340</v>
      </c>
      <c r="K1182" s="8" t="s">
        <v>56</v>
      </c>
      <c r="L1182" s="8" t="s">
        <v>64</v>
      </c>
      <c r="M1182" s="18">
        <v>45962</v>
      </c>
      <c r="N1182" s="18">
        <v>45971</v>
      </c>
      <c r="O1182" s="8" t="s">
        <v>454</v>
      </c>
      <c r="P1182" s="8" t="s">
        <v>17</v>
      </c>
      <c r="Q1182" s="8" t="s">
        <v>341</v>
      </c>
      <c r="R1182" s="8" t="str">
        <f t="shared" si="18"/>
        <v>251100A</v>
      </c>
      <c r="S1182" s="8" t="str">
        <f>IFERROR(VLOOKUP(R1182,'UNSG Projects'!$C$8:$D$305,2,FALSE),0)</f>
        <v>Mains - Blanket - Flag</v>
      </c>
      <c r="T1182" s="8" t="s">
        <v>340</v>
      </c>
      <c r="U1182" s="11">
        <v>1393.71</v>
      </c>
    </row>
    <row r="1183" spans="1:21" ht="20.399999999999999" x14ac:dyDescent="0.3">
      <c r="A1183" s="19">
        <v>202601</v>
      </c>
      <c r="B1183" s="8" t="s">
        <v>7</v>
      </c>
      <c r="C1183" s="8" t="s">
        <v>63</v>
      </c>
      <c r="D1183" s="8" t="s">
        <v>62</v>
      </c>
      <c r="E1183" s="8" t="s">
        <v>62</v>
      </c>
      <c r="F1183" s="8" t="s">
        <v>61</v>
      </c>
      <c r="G1183" s="8" t="s">
        <v>125</v>
      </c>
      <c r="H1183" s="8" t="s">
        <v>59</v>
      </c>
      <c r="I1183" s="8" t="s">
        <v>58</v>
      </c>
      <c r="J1183" s="8" t="s">
        <v>285</v>
      </c>
      <c r="K1183" s="8" t="s">
        <v>56</v>
      </c>
      <c r="L1183" s="8" t="s">
        <v>64</v>
      </c>
      <c r="M1183" s="18">
        <v>46023</v>
      </c>
      <c r="N1183" s="18">
        <v>46027</v>
      </c>
      <c r="O1183" s="8" t="s">
        <v>454</v>
      </c>
      <c r="P1183" s="8" t="s">
        <v>17</v>
      </c>
      <c r="Q1183" s="8" t="s">
        <v>286</v>
      </c>
      <c r="R1183" s="8" t="str">
        <f t="shared" si="18"/>
        <v>252100A</v>
      </c>
      <c r="S1183" s="8" t="str">
        <f>IFERROR(VLOOKUP(R1183,'UNSG Projects'!$C$8:$D$305,2,FALSE),0)</f>
        <v>Mains - Blanket - King</v>
      </c>
      <c r="T1183" s="8" t="s">
        <v>285</v>
      </c>
      <c r="U1183" s="11">
        <v>16627.88</v>
      </c>
    </row>
    <row r="1184" spans="1:21" ht="20.399999999999999" x14ac:dyDescent="0.3">
      <c r="A1184" s="19">
        <v>202601</v>
      </c>
      <c r="B1184" s="8" t="s">
        <v>7</v>
      </c>
      <c r="C1184" s="8" t="s">
        <v>63</v>
      </c>
      <c r="D1184" s="8" t="s">
        <v>62</v>
      </c>
      <c r="E1184" s="8" t="s">
        <v>62</v>
      </c>
      <c r="F1184" s="8" t="s">
        <v>61</v>
      </c>
      <c r="G1184" s="8" t="s">
        <v>125</v>
      </c>
      <c r="H1184" s="8" t="s">
        <v>59</v>
      </c>
      <c r="I1184" s="8" t="s">
        <v>58</v>
      </c>
      <c r="J1184" s="8" t="s">
        <v>288</v>
      </c>
      <c r="K1184" s="8" t="s">
        <v>56</v>
      </c>
      <c r="L1184" s="8" t="s">
        <v>64</v>
      </c>
      <c r="M1184" s="18">
        <v>45992</v>
      </c>
      <c r="N1184" s="18">
        <v>46001</v>
      </c>
      <c r="O1184" s="8" t="s">
        <v>454</v>
      </c>
      <c r="P1184" s="8" t="s">
        <v>17</v>
      </c>
      <c r="Q1184" s="8" t="s">
        <v>289</v>
      </c>
      <c r="R1184" s="8" t="str">
        <f t="shared" si="18"/>
        <v>252100A</v>
      </c>
      <c r="S1184" s="8" t="str">
        <f>IFERROR(VLOOKUP(R1184,'UNSG Projects'!$C$8:$D$305,2,FALSE),0)</f>
        <v>Mains - Blanket - King</v>
      </c>
      <c r="T1184" s="8" t="s">
        <v>288</v>
      </c>
      <c r="U1184" s="11">
        <v>21742.7</v>
      </c>
    </row>
    <row r="1185" spans="1:21" ht="20.399999999999999" x14ac:dyDescent="0.3">
      <c r="A1185" s="19">
        <v>202601</v>
      </c>
      <c r="B1185" s="8" t="s">
        <v>7</v>
      </c>
      <c r="C1185" s="8" t="s">
        <v>63</v>
      </c>
      <c r="D1185" s="8" t="s">
        <v>62</v>
      </c>
      <c r="E1185" s="8" t="s">
        <v>62</v>
      </c>
      <c r="F1185" s="8" t="s">
        <v>61</v>
      </c>
      <c r="G1185" s="8" t="s">
        <v>125</v>
      </c>
      <c r="H1185" s="8" t="s">
        <v>59</v>
      </c>
      <c r="I1185" s="8" t="s">
        <v>58</v>
      </c>
      <c r="J1185" s="8" t="s">
        <v>352</v>
      </c>
      <c r="K1185" s="8" t="s">
        <v>56</v>
      </c>
      <c r="L1185" s="8" t="s">
        <v>64</v>
      </c>
      <c r="M1185" s="18">
        <v>45931</v>
      </c>
      <c r="N1185" s="18">
        <v>45951</v>
      </c>
      <c r="O1185" s="8" t="s">
        <v>454</v>
      </c>
      <c r="P1185" s="8" t="s">
        <v>17</v>
      </c>
      <c r="Q1185" s="8" t="s">
        <v>353</v>
      </c>
      <c r="R1185" s="8" t="str">
        <f t="shared" si="18"/>
        <v>252100A</v>
      </c>
      <c r="S1185" s="8" t="str">
        <f>IFERROR(VLOOKUP(R1185,'UNSG Projects'!$C$8:$D$305,2,FALSE),0)</f>
        <v>Mains - Blanket - King</v>
      </c>
      <c r="T1185" s="8" t="s">
        <v>352</v>
      </c>
      <c r="U1185" s="11">
        <v>138.29</v>
      </c>
    </row>
    <row r="1186" spans="1:21" ht="20.399999999999999" x14ac:dyDescent="0.3">
      <c r="A1186" s="19">
        <v>202601</v>
      </c>
      <c r="B1186" s="8" t="s">
        <v>7</v>
      </c>
      <c r="C1186" s="8" t="s">
        <v>63</v>
      </c>
      <c r="D1186" s="8" t="s">
        <v>62</v>
      </c>
      <c r="E1186" s="8" t="s">
        <v>62</v>
      </c>
      <c r="F1186" s="8" t="s">
        <v>61</v>
      </c>
      <c r="G1186" s="8" t="s">
        <v>125</v>
      </c>
      <c r="H1186" s="8" t="s">
        <v>59</v>
      </c>
      <c r="I1186" s="8" t="s">
        <v>58</v>
      </c>
      <c r="J1186" s="8" t="s">
        <v>342</v>
      </c>
      <c r="K1186" s="8" t="s">
        <v>56</v>
      </c>
      <c r="L1186" s="8" t="s">
        <v>64</v>
      </c>
      <c r="M1186" s="18">
        <v>45962</v>
      </c>
      <c r="N1186" s="18">
        <v>45982</v>
      </c>
      <c r="O1186" s="8" t="s">
        <v>454</v>
      </c>
      <c r="P1186" s="8" t="s">
        <v>17</v>
      </c>
      <c r="Q1186" s="8" t="s">
        <v>343</v>
      </c>
      <c r="R1186" s="8" t="str">
        <f t="shared" si="18"/>
        <v>257100A</v>
      </c>
      <c r="S1186" s="8" t="str">
        <f>IFERROR(VLOOKUP(R1186,'UNSG Projects'!$C$8:$D$305,2,FALSE),0)</f>
        <v>Mains - Blanket - SL</v>
      </c>
      <c r="T1186" s="8" t="s">
        <v>342</v>
      </c>
      <c r="U1186" s="11">
        <v>358.68</v>
      </c>
    </row>
    <row r="1187" spans="1:21" ht="20.399999999999999" x14ac:dyDescent="0.3">
      <c r="A1187" s="19">
        <v>202601</v>
      </c>
      <c r="B1187" s="8" t="s">
        <v>7</v>
      </c>
      <c r="C1187" s="8" t="s">
        <v>63</v>
      </c>
      <c r="D1187" s="8" t="s">
        <v>62</v>
      </c>
      <c r="E1187" s="8" t="s">
        <v>62</v>
      </c>
      <c r="F1187" s="8" t="s">
        <v>61</v>
      </c>
      <c r="G1187" s="8" t="s">
        <v>125</v>
      </c>
      <c r="H1187" s="8" t="s">
        <v>59</v>
      </c>
      <c r="I1187" s="8" t="s">
        <v>58</v>
      </c>
      <c r="J1187" s="8" t="s">
        <v>350</v>
      </c>
      <c r="K1187" s="8" t="s">
        <v>56</v>
      </c>
      <c r="L1187" s="8" t="s">
        <v>64</v>
      </c>
      <c r="M1187" s="18">
        <v>45931</v>
      </c>
      <c r="N1187" s="18">
        <v>45957</v>
      </c>
      <c r="O1187" s="8" t="s">
        <v>454</v>
      </c>
      <c r="P1187" s="8" t="s">
        <v>17</v>
      </c>
      <c r="Q1187" s="8" t="s">
        <v>351</v>
      </c>
      <c r="R1187" s="8" t="str">
        <f t="shared" si="18"/>
        <v>257100A</v>
      </c>
      <c r="S1187" s="8" t="str">
        <f>IFERROR(VLOOKUP(R1187,'UNSG Projects'!$C$8:$D$305,2,FALSE),0)</f>
        <v>Mains - Blanket - SL</v>
      </c>
      <c r="T1187" s="8" t="s">
        <v>350</v>
      </c>
      <c r="U1187" s="11">
        <v>3700.62</v>
      </c>
    </row>
    <row r="1188" spans="1:21" ht="20.399999999999999" x14ac:dyDescent="0.3">
      <c r="A1188" s="19">
        <v>202601</v>
      </c>
      <c r="B1188" s="8" t="s">
        <v>7</v>
      </c>
      <c r="C1188" s="8" t="s">
        <v>63</v>
      </c>
      <c r="D1188" s="8" t="s">
        <v>62</v>
      </c>
      <c r="E1188" s="8" t="s">
        <v>62</v>
      </c>
      <c r="F1188" s="8" t="s">
        <v>61</v>
      </c>
      <c r="G1188" s="8" t="s">
        <v>125</v>
      </c>
      <c r="H1188" s="8" t="s">
        <v>59</v>
      </c>
      <c r="I1188" s="8" t="s">
        <v>58</v>
      </c>
      <c r="J1188" s="8" t="s">
        <v>346</v>
      </c>
      <c r="K1188" s="8" t="s">
        <v>56</v>
      </c>
      <c r="L1188" s="8" t="s">
        <v>64</v>
      </c>
      <c r="M1188" s="18">
        <v>45962</v>
      </c>
      <c r="N1188" s="18">
        <v>45979</v>
      </c>
      <c r="O1188" s="8" t="s">
        <v>454</v>
      </c>
      <c r="P1188" s="8" t="s">
        <v>17</v>
      </c>
      <c r="Q1188" s="8" t="s">
        <v>347</v>
      </c>
      <c r="R1188" s="8" t="str">
        <f t="shared" si="18"/>
        <v>257100A</v>
      </c>
      <c r="S1188" s="8" t="str">
        <f>IFERROR(VLOOKUP(R1188,'UNSG Projects'!$C$8:$D$305,2,FALSE),0)</f>
        <v>Mains - Blanket - SL</v>
      </c>
      <c r="T1188" s="8" t="s">
        <v>346</v>
      </c>
      <c r="U1188" s="11">
        <v>9.24</v>
      </c>
    </row>
    <row r="1189" spans="1:21" ht="20.399999999999999" x14ac:dyDescent="0.3">
      <c r="A1189" s="19">
        <v>202601</v>
      </c>
      <c r="B1189" s="8" t="s">
        <v>7</v>
      </c>
      <c r="C1189" s="8" t="s">
        <v>63</v>
      </c>
      <c r="D1189" s="8" t="s">
        <v>62</v>
      </c>
      <c r="E1189" s="8" t="s">
        <v>62</v>
      </c>
      <c r="F1189" s="8" t="s">
        <v>61</v>
      </c>
      <c r="G1189" s="8" t="s">
        <v>125</v>
      </c>
      <c r="H1189" s="8" t="s">
        <v>59</v>
      </c>
      <c r="I1189" s="8" t="s">
        <v>58</v>
      </c>
      <c r="J1189" s="8" t="s">
        <v>326</v>
      </c>
      <c r="K1189" s="8" t="s">
        <v>56</v>
      </c>
      <c r="L1189" s="8" t="s">
        <v>64</v>
      </c>
      <c r="M1189" s="18">
        <v>46023</v>
      </c>
      <c r="N1189" s="18">
        <v>46048</v>
      </c>
      <c r="O1189" s="8" t="s">
        <v>454</v>
      </c>
      <c r="P1189" s="8" t="s">
        <v>17</v>
      </c>
      <c r="Q1189" s="8" t="s">
        <v>327</v>
      </c>
      <c r="R1189" s="8" t="str">
        <f t="shared" si="18"/>
        <v>257100A</v>
      </c>
      <c r="S1189" s="8" t="str">
        <f>IFERROR(VLOOKUP(R1189,'UNSG Projects'!$C$8:$D$305,2,FALSE),0)</f>
        <v>Mains - Blanket - SL</v>
      </c>
      <c r="T1189" s="8" t="s">
        <v>326</v>
      </c>
      <c r="U1189" s="11">
        <v>18523.400000000001</v>
      </c>
    </row>
    <row r="1190" spans="1:21" ht="20.399999999999999" x14ac:dyDescent="0.3">
      <c r="A1190" s="19">
        <v>202601</v>
      </c>
      <c r="B1190" s="8" t="s">
        <v>7</v>
      </c>
      <c r="C1190" s="8" t="s">
        <v>63</v>
      </c>
      <c r="D1190" s="8" t="s">
        <v>62</v>
      </c>
      <c r="E1190" s="8" t="s">
        <v>62</v>
      </c>
      <c r="F1190" s="8" t="s">
        <v>61</v>
      </c>
      <c r="G1190" s="8" t="s">
        <v>125</v>
      </c>
      <c r="H1190" s="8" t="s">
        <v>59</v>
      </c>
      <c r="I1190" s="8" t="s">
        <v>58</v>
      </c>
      <c r="J1190" s="8" t="s">
        <v>478</v>
      </c>
      <c r="K1190" s="8" t="s">
        <v>56</v>
      </c>
      <c r="L1190" s="8" t="s">
        <v>64</v>
      </c>
      <c r="M1190" s="18">
        <v>46023</v>
      </c>
      <c r="N1190" s="18">
        <v>46023</v>
      </c>
      <c r="O1190" s="8" t="s">
        <v>454</v>
      </c>
      <c r="P1190" s="8" t="s">
        <v>17</v>
      </c>
      <c r="Q1190" s="8" t="s">
        <v>479</v>
      </c>
      <c r="R1190" s="8" t="str">
        <f t="shared" si="18"/>
        <v>252387A</v>
      </c>
      <c r="S1190" s="8" t="str">
        <f>IFERROR(VLOOKUP(R1190,'UNSG Projects'!$C$8:$D$305,2,FALSE),0)</f>
        <v>Other Distr Eq CP-Bl - King</v>
      </c>
      <c r="T1190" s="8" t="s">
        <v>478</v>
      </c>
      <c r="U1190" s="11">
        <v>598.79</v>
      </c>
    </row>
    <row r="1191" spans="1:21" ht="20.399999999999999" x14ac:dyDescent="0.3">
      <c r="A1191" s="19">
        <v>202601</v>
      </c>
      <c r="B1191" s="8" t="s">
        <v>7</v>
      </c>
      <c r="C1191" s="8" t="s">
        <v>63</v>
      </c>
      <c r="D1191" s="8" t="s">
        <v>62</v>
      </c>
      <c r="E1191" s="8" t="s">
        <v>62</v>
      </c>
      <c r="F1191" s="8" t="s">
        <v>61</v>
      </c>
      <c r="G1191" s="8" t="s">
        <v>125</v>
      </c>
      <c r="H1191" s="8" t="s">
        <v>59</v>
      </c>
      <c r="I1191" s="8" t="s">
        <v>58</v>
      </c>
      <c r="J1191" s="8" t="s">
        <v>499</v>
      </c>
      <c r="K1191" s="8" t="s">
        <v>56</v>
      </c>
      <c r="L1191" s="8" t="s">
        <v>64</v>
      </c>
      <c r="M1191" s="18">
        <v>46023</v>
      </c>
      <c r="N1191" s="18">
        <v>46023</v>
      </c>
      <c r="O1191" s="8" t="s">
        <v>454</v>
      </c>
      <c r="P1191" s="8" t="s">
        <v>17</v>
      </c>
      <c r="Q1191" s="8" t="s">
        <v>500</v>
      </c>
      <c r="R1191" s="8" t="str">
        <f t="shared" si="18"/>
        <v>253387A</v>
      </c>
      <c r="S1191" s="8" t="str">
        <f>IFERROR(VLOOKUP(R1191,'UNSG Projects'!$C$8:$D$305,2,FALSE),0)</f>
        <v>Other Distr Equip CP-Bl-Pres</v>
      </c>
      <c r="T1191" s="8" t="s">
        <v>499</v>
      </c>
      <c r="U1191" s="11">
        <v>183.56</v>
      </c>
    </row>
    <row r="1192" spans="1:21" ht="20.399999999999999" x14ac:dyDescent="0.3">
      <c r="A1192" s="19">
        <v>202601</v>
      </c>
      <c r="B1192" s="8" t="s">
        <v>7</v>
      </c>
      <c r="C1192" s="8" t="s">
        <v>63</v>
      </c>
      <c r="D1192" s="8" t="s">
        <v>62</v>
      </c>
      <c r="E1192" s="8" t="s">
        <v>62</v>
      </c>
      <c r="F1192" s="8" t="s">
        <v>61</v>
      </c>
      <c r="G1192" s="8" t="s">
        <v>125</v>
      </c>
      <c r="H1192" s="8" t="s">
        <v>59</v>
      </c>
      <c r="I1192" s="8" t="s">
        <v>58</v>
      </c>
      <c r="J1192" s="8" t="s">
        <v>457</v>
      </c>
      <c r="K1192" s="8" t="s">
        <v>56</v>
      </c>
      <c r="L1192" s="8" t="s">
        <v>64</v>
      </c>
      <c r="M1192" s="18">
        <v>45992</v>
      </c>
      <c r="N1192" s="18">
        <v>46007</v>
      </c>
      <c r="O1192" s="8" t="s">
        <v>454</v>
      </c>
      <c r="P1192" s="8" t="s">
        <v>17</v>
      </c>
      <c r="Q1192" s="8" t="s">
        <v>465</v>
      </c>
      <c r="R1192" s="8" t="str">
        <f t="shared" si="18"/>
        <v>256101A</v>
      </c>
      <c r="S1192" s="8" t="str">
        <f>IFERROR(VLOOKUP(R1192,'UNSG Projects'!$C$8:$D$305,2,FALSE),0)</f>
        <v>Valve Replacement Nogales</v>
      </c>
      <c r="T1192" s="8" t="s">
        <v>457</v>
      </c>
      <c r="U1192" s="11">
        <v>-1414.79</v>
      </c>
    </row>
    <row r="1193" spans="1:21" ht="20.399999999999999" x14ac:dyDescent="0.3">
      <c r="A1193" s="19">
        <v>202601</v>
      </c>
      <c r="B1193" s="8" t="s">
        <v>7</v>
      </c>
      <c r="C1193" s="8" t="s">
        <v>63</v>
      </c>
      <c r="D1193" s="8" t="s">
        <v>62</v>
      </c>
      <c r="E1193" s="8" t="s">
        <v>62</v>
      </c>
      <c r="F1193" s="8" t="s">
        <v>61</v>
      </c>
      <c r="G1193" s="8" t="s">
        <v>125</v>
      </c>
      <c r="H1193" s="8" t="s">
        <v>59</v>
      </c>
      <c r="I1193" s="8" t="s">
        <v>58</v>
      </c>
      <c r="J1193" s="8" t="s">
        <v>457</v>
      </c>
      <c r="K1193" s="8" t="s">
        <v>56</v>
      </c>
      <c r="L1193" s="8" t="s">
        <v>64</v>
      </c>
      <c r="M1193" s="18">
        <v>46023</v>
      </c>
      <c r="N1193" s="18">
        <v>46013</v>
      </c>
      <c r="O1193" s="8" t="s">
        <v>454</v>
      </c>
      <c r="P1193" s="8" t="s">
        <v>17</v>
      </c>
      <c r="Q1193" s="8" t="s">
        <v>458</v>
      </c>
      <c r="R1193" s="8" t="str">
        <f t="shared" si="18"/>
        <v>256101A</v>
      </c>
      <c r="S1193" s="8" t="str">
        <f>IFERROR(VLOOKUP(R1193,'UNSG Projects'!$C$8:$D$305,2,FALSE),0)</f>
        <v>Valve Replacement Nogales</v>
      </c>
      <c r="T1193" s="8" t="s">
        <v>457</v>
      </c>
      <c r="U1193" s="11">
        <v>2468.31</v>
      </c>
    </row>
    <row r="1194" spans="1:21" ht="20.399999999999999" x14ac:dyDescent="0.3">
      <c r="A1194" s="19">
        <v>202601</v>
      </c>
      <c r="B1194" s="8" t="s">
        <v>7</v>
      </c>
      <c r="C1194" s="8" t="s">
        <v>63</v>
      </c>
      <c r="D1194" s="8" t="s">
        <v>62</v>
      </c>
      <c r="E1194" s="8" t="s">
        <v>62</v>
      </c>
      <c r="F1194" s="8" t="s">
        <v>61</v>
      </c>
      <c r="G1194" s="8" t="s">
        <v>125</v>
      </c>
      <c r="H1194" s="8" t="s">
        <v>59</v>
      </c>
      <c r="I1194" s="8" t="s">
        <v>58</v>
      </c>
      <c r="J1194" s="8" t="s">
        <v>503</v>
      </c>
      <c r="K1194" s="8" t="s">
        <v>56</v>
      </c>
      <c r="L1194" s="8" t="s">
        <v>64</v>
      </c>
      <c r="M1194" s="18">
        <v>45962</v>
      </c>
      <c r="N1194" s="18">
        <v>45975</v>
      </c>
      <c r="O1194" s="8" t="s">
        <v>454</v>
      </c>
      <c r="P1194" s="8" t="s">
        <v>17</v>
      </c>
      <c r="Q1194" s="8" t="s">
        <v>504</v>
      </c>
      <c r="R1194" s="8" t="str">
        <f t="shared" si="18"/>
        <v>252400S</v>
      </c>
      <c r="S1194" s="8" t="str">
        <f>IFERROR(VLOOKUP(R1194,'UNSG Projects'!$C$8:$D$305,2,FALSE),0)</f>
        <v>Mains-System Improv-King</v>
      </c>
      <c r="T1194" s="8" t="s">
        <v>503</v>
      </c>
      <c r="U1194" s="11">
        <v>295.98</v>
      </c>
    </row>
    <row r="1195" spans="1:21" ht="20.399999999999999" x14ac:dyDescent="0.3">
      <c r="A1195" s="19">
        <v>202601</v>
      </c>
      <c r="B1195" s="8" t="s">
        <v>7</v>
      </c>
      <c r="C1195" s="8" t="s">
        <v>63</v>
      </c>
      <c r="D1195" s="8" t="s">
        <v>62</v>
      </c>
      <c r="E1195" s="8" t="s">
        <v>62</v>
      </c>
      <c r="F1195" s="8" t="s">
        <v>61</v>
      </c>
      <c r="G1195" s="8" t="s">
        <v>125</v>
      </c>
      <c r="H1195" s="8" t="s">
        <v>59</v>
      </c>
      <c r="I1195" s="8" t="s">
        <v>58</v>
      </c>
      <c r="J1195" s="8" t="s">
        <v>470</v>
      </c>
      <c r="K1195" s="8" t="s">
        <v>56</v>
      </c>
      <c r="L1195" s="8" t="s">
        <v>64</v>
      </c>
      <c r="M1195" s="18">
        <v>46023</v>
      </c>
      <c r="N1195" s="18">
        <v>46042</v>
      </c>
      <c r="O1195" s="8" t="s">
        <v>454</v>
      </c>
      <c r="P1195" s="8" t="s">
        <v>17</v>
      </c>
      <c r="Q1195" s="8" t="s">
        <v>471</v>
      </c>
      <c r="R1195" s="8" t="str">
        <f t="shared" si="18"/>
        <v>253100A</v>
      </c>
      <c r="S1195" s="8" t="str">
        <f>IFERROR(VLOOKUP(R1195,'UNSG Projects'!$C$8:$D$305,2,FALSE),0)</f>
        <v>Mains - Blanket - Pres</v>
      </c>
      <c r="T1195" s="8" t="s">
        <v>470</v>
      </c>
      <c r="U1195" s="11">
        <v>15089.61</v>
      </c>
    </row>
    <row r="1196" spans="1:21" ht="20.399999999999999" x14ac:dyDescent="0.3">
      <c r="A1196" s="19">
        <v>202601</v>
      </c>
      <c r="B1196" s="8" t="s">
        <v>7</v>
      </c>
      <c r="C1196" s="8" t="s">
        <v>63</v>
      </c>
      <c r="D1196" s="8" t="s">
        <v>62</v>
      </c>
      <c r="E1196" s="8" t="s">
        <v>62</v>
      </c>
      <c r="F1196" s="8" t="s">
        <v>61</v>
      </c>
      <c r="G1196" s="8" t="s">
        <v>125</v>
      </c>
      <c r="H1196" s="8" t="s">
        <v>59</v>
      </c>
      <c r="I1196" s="8" t="s">
        <v>58</v>
      </c>
      <c r="J1196" s="8" t="s">
        <v>505</v>
      </c>
      <c r="K1196" s="8" t="s">
        <v>56</v>
      </c>
      <c r="L1196" s="8" t="s">
        <v>64</v>
      </c>
      <c r="M1196" s="18">
        <v>45962</v>
      </c>
      <c r="N1196" s="18">
        <v>45951</v>
      </c>
      <c r="O1196" s="8" t="s">
        <v>454</v>
      </c>
      <c r="P1196" s="8" t="s">
        <v>17</v>
      </c>
      <c r="Q1196" s="8" t="s">
        <v>506</v>
      </c>
      <c r="R1196" s="8" t="str">
        <f t="shared" si="18"/>
        <v>255100A</v>
      </c>
      <c r="S1196" s="8" t="str">
        <f>IFERROR(VLOOKUP(R1196,'UNSG Projects'!$C$8:$D$305,2,FALSE),0)</f>
        <v>Mains - Blanket - Verde</v>
      </c>
      <c r="T1196" s="8" t="s">
        <v>505</v>
      </c>
      <c r="U1196" s="11">
        <v>13385.82</v>
      </c>
    </row>
    <row r="1197" spans="1:21" ht="20.399999999999999" x14ac:dyDescent="0.3">
      <c r="A1197" s="19">
        <v>202601</v>
      </c>
      <c r="B1197" s="8" t="s">
        <v>7</v>
      </c>
      <c r="C1197" s="8" t="s">
        <v>63</v>
      </c>
      <c r="D1197" s="8" t="s">
        <v>62</v>
      </c>
      <c r="E1197" s="8" t="s">
        <v>62</v>
      </c>
      <c r="F1197" s="8" t="s">
        <v>61</v>
      </c>
      <c r="G1197" s="8" t="s">
        <v>125</v>
      </c>
      <c r="H1197" s="8" t="s">
        <v>59</v>
      </c>
      <c r="I1197" s="8" t="s">
        <v>58</v>
      </c>
      <c r="J1197" s="8" t="s">
        <v>57</v>
      </c>
      <c r="K1197" s="8" t="s">
        <v>56</v>
      </c>
      <c r="L1197" s="8" t="s">
        <v>55</v>
      </c>
      <c r="M1197" s="18">
        <v>45809</v>
      </c>
      <c r="N1197" s="18">
        <v>45809</v>
      </c>
      <c r="O1197" s="8" t="s">
        <v>454</v>
      </c>
      <c r="P1197" s="8" t="s">
        <v>17</v>
      </c>
      <c r="Q1197" s="8" t="s">
        <v>479</v>
      </c>
      <c r="R1197" s="8" t="str">
        <f t="shared" si="18"/>
        <v>252387A</v>
      </c>
      <c r="S1197" s="8" t="str">
        <f>IFERROR(VLOOKUP(R1197,'UNSG Projects'!$C$8:$D$305,2,FALSE),0)</f>
        <v>Other Distr Eq CP-Bl - King</v>
      </c>
      <c r="T1197" s="8" t="s">
        <v>478</v>
      </c>
      <c r="U1197" s="11">
        <v>-1160</v>
      </c>
    </row>
    <row r="1198" spans="1:21" ht="20.399999999999999" x14ac:dyDescent="0.3">
      <c r="A1198" s="19">
        <v>202601</v>
      </c>
      <c r="B1198" s="8" t="s">
        <v>7</v>
      </c>
      <c r="C1198" s="8" t="s">
        <v>63</v>
      </c>
      <c r="D1198" s="8" t="s">
        <v>62</v>
      </c>
      <c r="E1198" s="8" t="s">
        <v>62</v>
      </c>
      <c r="F1198" s="8" t="s">
        <v>61</v>
      </c>
      <c r="G1198" s="8" t="s">
        <v>125</v>
      </c>
      <c r="H1198" s="8" t="s">
        <v>59</v>
      </c>
      <c r="I1198" s="8" t="s">
        <v>58</v>
      </c>
      <c r="J1198" s="8" t="s">
        <v>57</v>
      </c>
      <c r="K1198" s="8" t="s">
        <v>56</v>
      </c>
      <c r="L1198" s="8" t="s">
        <v>55</v>
      </c>
      <c r="M1198" s="18">
        <v>45901</v>
      </c>
      <c r="N1198" s="18">
        <v>45924</v>
      </c>
      <c r="O1198" s="8" t="s">
        <v>454</v>
      </c>
      <c r="P1198" s="8" t="s">
        <v>17</v>
      </c>
      <c r="Q1198" s="8" t="s">
        <v>365</v>
      </c>
      <c r="R1198" s="8" t="str">
        <f t="shared" si="18"/>
        <v>253100A</v>
      </c>
      <c r="S1198" s="8" t="str">
        <f>IFERROR(VLOOKUP(R1198,'UNSG Projects'!$C$8:$D$305,2,FALSE),0)</f>
        <v>Mains - Blanket - Pres</v>
      </c>
      <c r="T1198" s="8" t="s">
        <v>364</v>
      </c>
      <c r="U1198" s="11">
        <v>-123419.35</v>
      </c>
    </row>
    <row r="1199" spans="1:21" ht="20.399999999999999" x14ac:dyDescent="0.3">
      <c r="A1199" s="19">
        <v>202601</v>
      </c>
      <c r="B1199" s="8" t="s">
        <v>7</v>
      </c>
      <c r="C1199" s="8" t="s">
        <v>63</v>
      </c>
      <c r="D1199" s="8" t="s">
        <v>62</v>
      </c>
      <c r="E1199" s="8" t="s">
        <v>62</v>
      </c>
      <c r="F1199" s="8" t="s">
        <v>61</v>
      </c>
      <c r="G1199" s="8" t="s">
        <v>125</v>
      </c>
      <c r="H1199" s="8" t="s">
        <v>59</v>
      </c>
      <c r="I1199" s="8" t="s">
        <v>58</v>
      </c>
      <c r="J1199" s="8" t="s">
        <v>57</v>
      </c>
      <c r="K1199" s="8" t="s">
        <v>56</v>
      </c>
      <c r="L1199" s="8" t="s">
        <v>55</v>
      </c>
      <c r="M1199" s="18">
        <v>45901</v>
      </c>
      <c r="N1199" s="18">
        <v>45929</v>
      </c>
      <c r="O1199" s="8" t="s">
        <v>454</v>
      </c>
      <c r="P1199" s="8" t="s">
        <v>17</v>
      </c>
      <c r="Q1199" s="8" t="s">
        <v>363</v>
      </c>
      <c r="R1199" s="8" t="str">
        <f t="shared" si="18"/>
        <v>257100A</v>
      </c>
      <c r="S1199" s="8" t="str">
        <f>IFERROR(VLOOKUP(R1199,'UNSG Projects'!$C$8:$D$305,2,FALSE),0)</f>
        <v>Mains - Blanket - SL</v>
      </c>
      <c r="T1199" s="8" t="s">
        <v>362</v>
      </c>
      <c r="U1199" s="11">
        <v>-5554.01</v>
      </c>
    </row>
    <row r="1200" spans="1:21" ht="20.399999999999999" x14ac:dyDescent="0.3">
      <c r="A1200" s="19">
        <v>202601</v>
      </c>
      <c r="B1200" s="8" t="s">
        <v>7</v>
      </c>
      <c r="C1200" s="8" t="s">
        <v>63</v>
      </c>
      <c r="D1200" s="8" t="s">
        <v>62</v>
      </c>
      <c r="E1200" s="8" t="s">
        <v>62</v>
      </c>
      <c r="F1200" s="8" t="s">
        <v>61</v>
      </c>
      <c r="G1200" s="8" t="s">
        <v>125</v>
      </c>
      <c r="H1200" s="8" t="s">
        <v>59</v>
      </c>
      <c r="I1200" s="8" t="s">
        <v>58</v>
      </c>
      <c r="J1200" s="8" t="s">
        <v>57</v>
      </c>
      <c r="K1200" s="8" t="s">
        <v>56</v>
      </c>
      <c r="L1200" s="8" t="s">
        <v>55</v>
      </c>
      <c r="M1200" s="18">
        <v>45931</v>
      </c>
      <c r="N1200" s="18">
        <v>45917</v>
      </c>
      <c r="O1200" s="8" t="s">
        <v>454</v>
      </c>
      <c r="P1200" s="8" t="s">
        <v>17</v>
      </c>
      <c r="Q1200" s="8" t="s">
        <v>531</v>
      </c>
      <c r="R1200" s="8" t="str">
        <f t="shared" si="18"/>
        <v>252401S</v>
      </c>
      <c r="S1200" s="8" t="str">
        <f>IFERROR(VLOOKUP(R1200,'UNSG Projects'!$C$8:$D$305,2,FALSE),0)</f>
        <v>PVC Replacement - LH</v>
      </c>
      <c r="T1200" s="8" t="s">
        <v>530</v>
      </c>
      <c r="U1200" s="11">
        <v>-14156.68</v>
      </c>
    </row>
    <row r="1201" spans="1:21" ht="20.399999999999999" x14ac:dyDescent="0.3">
      <c r="A1201" s="19">
        <v>202601</v>
      </c>
      <c r="B1201" s="8" t="s">
        <v>7</v>
      </c>
      <c r="C1201" s="8" t="s">
        <v>63</v>
      </c>
      <c r="D1201" s="8" t="s">
        <v>62</v>
      </c>
      <c r="E1201" s="8" t="s">
        <v>62</v>
      </c>
      <c r="F1201" s="8" t="s">
        <v>61</v>
      </c>
      <c r="G1201" s="8" t="s">
        <v>125</v>
      </c>
      <c r="H1201" s="8" t="s">
        <v>59</v>
      </c>
      <c r="I1201" s="8" t="s">
        <v>58</v>
      </c>
      <c r="J1201" s="8" t="s">
        <v>57</v>
      </c>
      <c r="K1201" s="8" t="s">
        <v>56</v>
      </c>
      <c r="L1201" s="8" t="s">
        <v>55</v>
      </c>
      <c r="M1201" s="18">
        <v>45931</v>
      </c>
      <c r="N1201" s="18">
        <v>45936</v>
      </c>
      <c r="O1201" s="8" t="s">
        <v>454</v>
      </c>
      <c r="P1201" s="8" t="s">
        <v>17</v>
      </c>
      <c r="Q1201" s="8" t="s">
        <v>361</v>
      </c>
      <c r="R1201" s="8" t="str">
        <f t="shared" si="18"/>
        <v>253100A</v>
      </c>
      <c r="S1201" s="8" t="str">
        <f>IFERROR(VLOOKUP(R1201,'UNSG Projects'!$C$8:$D$305,2,FALSE),0)</f>
        <v>Mains - Blanket - Pres</v>
      </c>
      <c r="T1201" s="8" t="s">
        <v>360</v>
      </c>
      <c r="U1201" s="11">
        <v>-27580.02</v>
      </c>
    </row>
    <row r="1202" spans="1:21" ht="20.399999999999999" x14ac:dyDescent="0.3">
      <c r="A1202" s="19">
        <v>202601</v>
      </c>
      <c r="B1202" s="8" t="s">
        <v>7</v>
      </c>
      <c r="C1202" s="8" t="s">
        <v>63</v>
      </c>
      <c r="D1202" s="8" t="s">
        <v>62</v>
      </c>
      <c r="E1202" s="8" t="s">
        <v>62</v>
      </c>
      <c r="F1202" s="8" t="s">
        <v>61</v>
      </c>
      <c r="G1202" s="8" t="s">
        <v>125</v>
      </c>
      <c r="H1202" s="8" t="s">
        <v>59</v>
      </c>
      <c r="I1202" s="8" t="s">
        <v>58</v>
      </c>
      <c r="J1202" s="8" t="s">
        <v>57</v>
      </c>
      <c r="K1202" s="8" t="s">
        <v>56</v>
      </c>
      <c r="L1202" s="8" t="s">
        <v>55</v>
      </c>
      <c r="M1202" s="18">
        <v>45931</v>
      </c>
      <c r="N1202" s="18">
        <v>45936</v>
      </c>
      <c r="O1202" s="8" t="s">
        <v>454</v>
      </c>
      <c r="P1202" s="8" t="s">
        <v>17</v>
      </c>
      <c r="Q1202" s="8" t="s">
        <v>529</v>
      </c>
      <c r="R1202" s="8" t="str">
        <f t="shared" si="18"/>
        <v>255100A</v>
      </c>
      <c r="S1202" s="8" t="str">
        <f>IFERROR(VLOOKUP(R1202,'UNSG Projects'!$C$8:$D$305,2,FALSE),0)</f>
        <v>Mains - Blanket - Verde</v>
      </c>
      <c r="T1202" s="8" t="s">
        <v>528</v>
      </c>
      <c r="U1202" s="11">
        <v>-21519.81</v>
      </c>
    </row>
    <row r="1203" spans="1:21" ht="20.399999999999999" x14ac:dyDescent="0.3">
      <c r="A1203" s="19">
        <v>202601</v>
      </c>
      <c r="B1203" s="8" t="s">
        <v>7</v>
      </c>
      <c r="C1203" s="8" t="s">
        <v>63</v>
      </c>
      <c r="D1203" s="8" t="s">
        <v>62</v>
      </c>
      <c r="E1203" s="8" t="s">
        <v>62</v>
      </c>
      <c r="F1203" s="8" t="s">
        <v>61</v>
      </c>
      <c r="G1203" s="8" t="s">
        <v>125</v>
      </c>
      <c r="H1203" s="8" t="s">
        <v>59</v>
      </c>
      <c r="I1203" s="8" t="s">
        <v>58</v>
      </c>
      <c r="J1203" s="8" t="s">
        <v>57</v>
      </c>
      <c r="K1203" s="8" t="s">
        <v>56</v>
      </c>
      <c r="L1203" s="8" t="s">
        <v>55</v>
      </c>
      <c r="M1203" s="18">
        <v>45931</v>
      </c>
      <c r="N1203" s="18">
        <v>45947</v>
      </c>
      <c r="O1203" s="8" t="s">
        <v>454</v>
      </c>
      <c r="P1203" s="8" t="s">
        <v>17</v>
      </c>
      <c r="Q1203" s="8" t="s">
        <v>359</v>
      </c>
      <c r="R1203" s="8" t="str">
        <f t="shared" si="18"/>
        <v>257100A</v>
      </c>
      <c r="S1203" s="8" t="str">
        <f>IFERROR(VLOOKUP(R1203,'UNSG Projects'!$C$8:$D$305,2,FALSE),0)</f>
        <v>Mains - Blanket - SL</v>
      </c>
      <c r="T1203" s="8" t="s">
        <v>358</v>
      </c>
      <c r="U1203" s="11">
        <v>-6977.32</v>
      </c>
    </row>
    <row r="1204" spans="1:21" ht="20.399999999999999" x14ac:dyDescent="0.3">
      <c r="A1204" s="19">
        <v>202601</v>
      </c>
      <c r="B1204" s="8" t="s">
        <v>7</v>
      </c>
      <c r="C1204" s="8" t="s">
        <v>63</v>
      </c>
      <c r="D1204" s="8" t="s">
        <v>62</v>
      </c>
      <c r="E1204" s="8" t="s">
        <v>62</v>
      </c>
      <c r="F1204" s="8" t="s">
        <v>61</v>
      </c>
      <c r="G1204" s="8" t="s">
        <v>125</v>
      </c>
      <c r="H1204" s="8" t="s">
        <v>59</v>
      </c>
      <c r="I1204" s="8" t="s">
        <v>58</v>
      </c>
      <c r="J1204" s="8" t="s">
        <v>57</v>
      </c>
      <c r="K1204" s="8" t="s">
        <v>56</v>
      </c>
      <c r="L1204" s="8" t="s">
        <v>55</v>
      </c>
      <c r="M1204" s="18">
        <v>45931</v>
      </c>
      <c r="N1204" s="18">
        <v>45950</v>
      </c>
      <c r="O1204" s="8" t="s">
        <v>454</v>
      </c>
      <c r="P1204" s="8" t="s">
        <v>17</v>
      </c>
      <c r="Q1204" s="8" t="s">
        <v>527</v>
      </c>
      <c r="R1204" s="8" t="str">
        <f t="shared" si="18"/>
        <v>252406S</v>
      </c>
      <c r="S1204" s="8" t="str">
        <f>IFERROR(VLOOKUP(R1204,'UNSG Projects'!$C$8:$D$305,2,FALSE),0)</f>
        <v>Mains PVC Replacement KNG</v>
      </c>
      <c r="T1204" s="8" t="s">
        <v>526</v>
      </c>
      <c r="U1204" s="11">
        <v>-116274.63</v>
      </c>
    </row>
    <row r="1205" spans="1:21" ht="20.399999999999999" x14ac:dyDescent="0.3">
      <c r="A1205" s="19">
        <v>202601</v>
      </c>
      <c r="B1205" s="8" t="s">
        <v>7</v>
      </c>
      <c r="C1205" s="8" t="s">
        <v>63</v>
      </c>
      <c r="D1205" s="8" t="s">
        <v>62</v>
      </c>
      <c r="E1205" s="8" t="s">
        <v>62</v>
      </c>
      <c r="F1205" s="8" t="s">
        <v>61</v>
      </c>
      <c r="G1205" s="8" t="s">
        <v>125</v>
      </c>
      <c r="H1205" s="8" t="s">
        <v>59</v>
      </c>
      <c r="I1205" s="8" t="s">
        <v>58</v>
      </c>
      <c r="J1205" s="8" t="s">
        <v>57</v>
      </c>
      <c r="K1205" s="8" t="s">
        <v>56</v>
      </c>
      <c r="L1205" s="8" t="s">
        <v>55</v>
      </c>
      <c r="M1205" s="18">
        <v>45931</v>
      </c>
      <c r="N1205" s="18">
        <v>45952</v>
      </c>
      <c r="O1205" s="8" t="s">
        <v>454</v>
      </c>
      <c r="P1205" s="8" t="s">
        <v>17</v>
      </c>
      <c r="Q1205" s="8" t="s">
        <v>525</v>
      </c>
      <c r="R1205" s="8" t="str">
        <f t="shared" si="18"/>
        <v>251100A</v>
      </c>
      <c r="S1205" s="8" t="str">
        <f>IFERROR(VLOOKUP(R1205,'UNSG Projects'!$C$8:$D$305,2,FALSE),0)</f>
        <v>Mains - Blanket - Flag</v>
      </c>
      <c r="T1205" s="8" t="s">
        <v>524</v>
      </c>
      <c r="U1205" s="11">
        <v>-13389.36</v>
      </c>
    </row>
    <row r="1206" spans="1:21" ht="20.399999999999999" x14ac:dyDescent="0.3">
      <c r="A1206" s="19">
        <v>202601</v>
      </c>
      <c r="B1206" s="8" t="s">
        <v>7</v>
      </c>
      <c r="C1206" s="8" t="s">
        <v>63</v>
      </c>
      <c r="D1206" s="8" t="s">
        <v>62</v>
      </c>
      <c r="E1206" s="8" t="s">
        <v>62</v>
      </c>
      <c r="F1206" s="8" t="s">
        <v>61</v>
      </c>
      <c r="G1206" s="8" t="s">
        <v>125</v>
      </c>
      <c r="H1206" s="8" t="s">
        <v>59</v>
      </c>
      <c r="I1206" s="8" t="s">
        <v>58</v>
      </c>
      <c r="J1206" s="8" t="s">
        <v>57</v>
      </c>
      <c r="K1206" s="8" t="s">
        <v>56</v>
      </c>
      <c r="L1206" s="8" t="s">
        <v>55</v>
      </c>
      <c r="M1206" s="18">
        <v>45931</v>
      </c>
      <c r="N1206" s="18">
        <v>45957</v>
      </c>
      <c r="O1206" s="8" t="s">
        <v>454</v>
      </c>
      <c r="P1206" s="8" t="s">
        <v>17</v>
      </c>
      <c r="Q1206" s="8" t="s">
        <v>523</v>
      </c>
      <c r="R1206" s="8" t="str">
        <f t="shared" si="18"/>
        <v>256100A</v>
      </c>
      <c r="S1206" s="8" t="str">
        <f>IFERROR(VLOOKUP(R1206,'UNSG Projects'!$C$8:$D$305,2,FALSE),0)</f>
        <v>Mains - Blanket - Nog</v>
      </c>
      <c r="T1206" s="8" t="s">
        <v>522</v>
      </c>
      <c r="U1206" s="11">
        <v>-139300.21</v>
      </c>
    </row>
    <row r="1207" spans="1:21" ht="20.399999999999999" x14ac:dyDescent="0.3">
      <c r="A1207" s="19">
        <v>202601</v>
      </c>
      <c r="B1207" s="8" t="s">
        <v>7</v>
      </c>
      <c r="C1207" s="8" t="s">
        <v>63</v>
      </c>
      <c r="D1207" s="8" t="s">
        <v>62</v>
      </c>
      <c r="E1207" s="8" t="s">
        <v>62</v>
      </c>
      <c r="F1207" s="8" t="s">
        <v>61</v>
      </c>
      <c r="G1207" s="8" t="s">
        <v>125</v>
      </c>
      <c r="H1207" s="8" t="s">
        <v>59</v>
      </c>
      <c r="I1207" s="8" t="s">
        <v>58</v>
      </c>
      <c r="J1207" s="8" t="s">
        <v>57</v>
      </c>
      <c r="K1207" s="8" t="s">
        <v>56</v>
      </c>
      <c r="L1207" s="8" t="s">
        <v>55</v>
      </c>
      <c r="M1207" s="18">
        <v>45962</v>
      </c>
      <c r="N1207" s="18">
        <v>45950</v>
      </c>
      <c r="O1207" s="8" t="s">
        <v>454</v>
      </c>
      <c r="P1207" s="8" t="s">
        <v>17</v>
      </c>
      <c r="Q1207" s="8" t="s">
        <v>521</v>
      </c>
      <c r="R1207" s="8" t="str">
        <f t="shared" si="18"/>
        <v>252100A</v>
      </c>
      <c r="S1207" s="8" t="str">
        <f>IFERROR(VLOOKUP(R1207,'UNSG Projects'!$C$8:$D$305,2,FALSE),0)</f>
        <v>Mains - Blanket - King</v>
      </c>
      <c r="T1207" s="8" t="s">
        <v>520</v>
      </c>
      <c r="U1207" s="11">
        <v>-1661.83</v>
      </c>
    </row>
    <row r="1208" spans="1:21" ht="20.399999999999999" x14ac:dyDescent="0.3">
      <c r="A1208" s="19">
        <v>202601</v>
      </c>
      <c r="B1208" s="8" t="s">
        <v>7</v>
      </c>
      <c r="C1208" s="8" t="s">
        <v>63</v>
      </c>
      <c r="D1208" s="8" t="s">
        <v>62</v>
      </c>
      <c r="E1208" s="8" t="s">
        <v>62</v>
      </c>
      <c r="F1208" s="8" t="s">
        <v>61</v>
      </c>
      <c r="G1208" s="8" t="s">
        <v>125</v>
      </c>
      <c r="H1208" s="8" t="s">
        <v>59</v>
      </c>
      <c r="I1208" s="8" t="s">
        <v>58</v>
      </c>
      <c r="J1208" s="8" t="s">
        <v>57</v>
      </c>
      <c r="K1208" s="8" t="s">
        <v>56</v>
      </c>
      <c r="L1208" s="8" t="s">
        <v>55</v>
      </c>
      <c r="M1208" s="18">
        <v>45962</v>
      </c>
      <c r="N1208" s="18">
        <v>45951</v>
      </c>
      <c r="O1208" s="8" t="s">
        <v>454</v>
      </c>
      <c r="P1208" s="8" t="s">
        <v>17</v>
      </c>
      <c r="Q1208" s="8" t="s">
        <v>519</v>
      </c>
      <c r="R1208" s="8" t="str">
        <f t="shared" si="18"/>
        <v>252100A</v>
      </c>
      <c r="S1208" s="8" t="str">
        <f>IFERROR(VLOOKUP(R1208,'UNSG Projects'!$C$8:$D$305,2,FALSE),0)</f>
        <v>Mains - Blanket - King</v>
      </c>
      <c r="T1208" s="8" t="s">
        <v>518</v>
      </c>
      <c r="U1208" s="11">
        <v>-4058.25</v>
      </c>
    </row>
    <row r="1209" spans="1:21" ht="20.399999999999999" x14ac:dyDescent="0.3">
      <c r="A1209" s="19">
        <v>202602</v>
      </c>
      <c r="B1209" s="8" t="s">
        <v>7</v>
      </c>
      <c r="C1209" s="8" t="s">
        <v>63</v>
      </c>
      <c r="D1209" s="8" t="s">
        <v>62</v>
      </c>
      <c r="E1209" s="8" t="s">
        <v>62</v>
      </c>
      <c r="F1209" s="8" t="s">
        <v>61</v>
      </c>
      <c r="G1209" s="8" t="s">
        <v>125</v>
      </c>
      <c r="H1209" s="8" t="s">
        <v>59</v>
      </c>
      <c r="I1209" s="8" t="s">
        <v>58</v>
      </c>
      <c r="J1209" s="8" t="s">
        <v>463</v>
      </c>
      <c r="K1209" s="8" t="s">
        <v>56</v>
      </c>
      <c r="L1209" s="8" t="s">
        <v>64</v>
      </c>
      <c r="M1209" s="18">
        <v>46054</v>
      </c>
      <c r="N1209" s="18">
        <v>45999</v>
      </c>
      <c r="O1209" s="8" t="s">
        <v>454</v>
      </c>
      <c r="P1209" s="8" t="s">
        <v>17</v>
      </c>
      <c r="Q1209" s="8" t="s">
        <v>464</v>
      </c>
      <c r="R1209" s="8" t="str">
        <f t="shared" si="18"/>
        <v>252100A</v>
      </c>
      <c r="S1209" s="8" t="str">
        <f>IFERROR(VLOOKUP(R1209,'UNSG Projects'!$C$8:$D$305,2,FALSE),0)</f>
        <v>Mains - Blanket - King</v>
      </c>
      <c r="T1209" s="8" t="s">
        <v>463</v>
      </c>
      <c r="U1209" s="11">
        <v>2445.39</v>
      </c>
    </row>
    <row r="1210" spans="1:21" ht="20.399999999999999" x14ac:dyDescent="0.3">
      <c r="A1210" s="19">
        <v>202602</v>
      </c>
      <c r="B1210" s="8" t="s">
        <v>7</v>
      </c>
      <c r="C1210" s="8" t="s">
        <v>63</v>
      </c>
      <c r="D1210" s="8" t="s">
        <v>62</v>
      </c>
      <c r="E1210" s="8" t="s">
        <v>62</v>
      </c>
      <c r="F1210" s="8" t="s">
        <v>61</v>
      </c>
      <c r="G1210" s="8" t="s">
        <v>125</v>
      </c>
      <c r="H1210" s="8" t="s">
        <v>59</v>
      </c>
      <c r="I1210" s="8" t="s">
        <v>58</v>
      </c>
      <c r="J1210" s="8" t="s">
        <v>461</v>
      </c>
      <c r="K1210" s="8" t="s">
        <v>56</v>
      </c>
      <c r="L1210" s="8" t="s">
        <v>64</v>
      </c>
      <c r="M1210" s="18">
        <v>46054</v>
      </c>
      <c r="N1210" s="18">
        <v>46002</v>
      </c>
      <c r="O1210" s="8" t="s">
        <v>454</v>
      </c>
      <c r="P1210" s="8" t="s">
        <v>17</v>
      </c>
      <c r="Q1210" s="8" t="s">
        <v>462</v>
      </c>
      <c r="R1210" s="8" t="str">
        <f t="shared" si="18"/>
        <v>252100A</v>
      </c>
      <c r="S1210" s="8" t="str">
        <f>IFERROR(VLOOKUP(R1210,'UNSG Projects'!$C$8:$D$305,2,FALSE),0)</f>
        <v>Mains - Blanket - King</v>
      </c>
      <c r="T1210" s="8" t="s">
        <v>461</v>
      </c>
      <c r="U1210" s="11">
        <v>1085.3800000000001</v>
      </c>
    </row>
    <row r="1211" spans="1:21" ht="20.399999999999999" x14ac:dyDescent="0.3">
      <c r="A1211" s="19">
        <v>202602</v>
      </c>
      <c r="B1211" s="8" t="s">
        <v>7</v>
      </c>
      <c r="C1211" s="8" t="s">
        <v>63</v>
      </c>
      <c r="D1211" s="8" t="s">
        <v>62</v>
      </c>
      <c r="E1211" s="8" t="s">
        <v>62</v>
      </c>
      <c r="F1211" s="8" t="s">
        <v>61</v>
      </c>
      <c r="G1211" s="8" t="s">
        <v>125</v>
      </c>
      <c r="H1211" s="8" t="s">
        <v>59</v>
      </c>
      <c r="I1211" s="8" t="s">
        <v>58</v>
      </c>
      <c r="J1211" s="8" t="s">
        <v>494</v>
      </c>
      <c r="K1211" s="8" t="s">
        <v>56</v>
      </c>
      <c r="L1211" s="8" t="s">
        <v>64</v>
      </c>
      <c r="M1211" s="18">
        <v>46054</v>
      </c>
      <c r="N1211" s="18">
        <v>46063</v>
      </c>
      <c r="O1211" s="8" t="s">
        <v>454</v>
      </c>
      <c r="P1211" s="8" t="s">
        <v>17</v>
      </c>
      <c r="Q1211" s="8" t="s">
        <v>496</v>
      </c>
      <c r="R1211" s="8" t="str">
        <f t="shared" si="18"/>
        <v>252100A</v>
      </c>
      <c r="S1211" s="8" t="str">
        <f>IFERROR(VLOOKUP(R1211,'UNSG Projects'!$C$8:$D$305,2,FALSE),0)</f>
        <v>Mains - Blanket - King</v>
      </c>
      <c r="T1211" s="8" t="s">
        <v>494</v>
      </c>
      <c r="U1211" s="11">
        <v>689.75</v>
      </c>
    </row>
    <row r="1212" spans="1:21" ht="20.399999999999999" x14ac:dyDescent="0.3">
      <c r="A1212" s="19">
        <v>202602</v>
      </c>
      <c r="B1212" s="8" t="s">
        <v>7</v>
      </c>
      <c r="C1212" s="8" t="s">
        <v>63</v>
      </c>
      <c r="D1212" s="8" t="s">
        <v>62</v>
      </c>
      <c r="E1212" s="8" t="s">
        <v>62</v>
      </c>
      <c r="F1212" s="8" t="s">
        <v>61</v>
      </c>
      <c r="G1212" s="8" t="s">
        <v>125</v>
      </c>
      <c r="H1212" s="8" t="s">
        <v>59</v>
      </c>
      <c r="I1212" s="8" t="s">
        <v>58</v>
      </c>
      <c r="J1212" s="8" t="s">
        <v>459</v>
      </c>
      <c r="K1212" s="8" t="s">
        <v>56</v>
      </c>
      <c r="L1212" s="8" t="s">
        <v>64</v>
      </c>
      <c r="M1212" s="18">
        <v>46054</v>
      </c>
      <c r="N1212" s="18">
        <v>46002</v>
      </c>
      <c r="O1212" s="8" t="s">
        <v>454</v>
      </c>
      <c r="P1212" s="8" t="s">
        <v>17</v>
      </c>
      <c r="Q1212" s="8" t="s">
        <v>460</v>
      </c>
      <c r="R1212" s="8" t="str">
        <f t="shared" si="18"/>
        <v>252406S</v>
      </c>
      <c r="S1212" s="8" t="str">
        <f>IFERROR(VLOOKUP(R1212,'UNSG Projects'!$C$8:$D$305,2,FALSE),0)</f>
        <v>Mains PVC Replacement KNG</v>
      </c>
      <c r="T1212" s="8" t="s">
        <v>459</v>
      </c>
      <c r="U1212" s="11">
        <v>5440.47</v>
      </c>
    </row>
    <row r="1213" spans="1:21" ht="20.399999999999999" x14ac:dyDescent="0.3">
      <c r="A1213" s="19">
        <v>202602</v>
      </c>
      <c r="B1213" s="8" t="s">
        <v>7</v>
      </c>
      <c r="C1213" s="8" t="s">
        <v>63</v>
      </c>
      <c r="D1213" s="8" t="s">
        <v>62</v>
      </c>
      <c r="E1213" s="8" t="s">
        <v>62</v>
      </c>
      <c r="F1213" s="8" t="s">
        <v>61</v>
      </c>
      <c r="G1213" s="8" t="s">
        <v>125</v>
      </c>
      <c r="H1213" s="8" t="s">
        <v>59</v>
      </c>
      <c r="I1213" s="8" t="s">
        <v>58</v>
      </c>
      <c r="J1213" s="8" t="s">
        <v>488</v>
      </c>
      <c r="K1213" s="8" t="s">
        <v>56</v>
      </c>
      <c r="L1213" s="8" t="s">
        <v>64</v>
      </c>
      <c r="M1213" s="18">
        <v>46054</v>
      </c>
      <c r="N1213" s="18">
        <v>46044</v>
      </c>
      <c r="O1213" s="8" t="s">
        <v>454</v>
      </c>
      <c r="P1213" s="8" t="s">
        <v>17</v>
      </c>
      <c r="Q1213" s="8" t="s">
        <v>489</v>
      </c>
      <c r="R1213" s="8" t="str">
        <f t="shared" si="18"/>
        <v>252406S</v>
      </c>
      <c r="S1213" s="8" t="str">
        <f>IFERROR(VLOOKUP(R1213,'UNSG Projects'!$C$8:$D$305,2,FALSE),0)</f>
        <v>Mains PVC Replacement KNG</v>
      </c>
      <c r="T1213" s="8" t="s">
        <v>488</v>
      </c>
      <c r="U1213" s="11">
        <v>35378.83</v>
      </c>
    </row>
    <row r="1214" spans="1:21" ht="20.399999999999999" x14ac:dyDescent="0.3">
      <c r="A1214" s="19">
        <v>202602</v>
      </c>
      <c r="B1214" s="8" t="s">
        <v>7</v>
      </c>
      <c r="C1214" s="8" t="s">
        <v>63</v>
      </c>
      <c r="D1214" s="8" t="s">
        <v>62</v>
      </c>
      <c r="E1214" s="8" t="s">
        <v>62</v>
      </c>
      <c r="F1214" s="8" t="s">
        <v>61</v>
      </c>
      <c r="G1214" s="8" t="s">
        <v>125</v>
      </c>
      <c r="H1214" s="8" t="s">
        <v>59</v>
      </c>
      <c r="I1214" s="8" t="s">
        <v>58</v>
      </c>
      <c r="J1214" s="8" t="s">
        <v>486</v>
      </c>
      <c r="K1214" s="8" t="s">
        <v>56</v>
      </c>
      <c r="L1214" s="8" t="s">
        <v>64</v>
      </c>
      <c r="M1214" s="18">
        <v>46054</v>
      </c>
      <c r="N1214" s="18">
        <v>46045</v>
      </c>
      <c r="O1214" s="8" t="s">
        <v>454</v>
      </c>
      <c r="P1214" s="8" t="s">
        <v>17</v>
      </c>
      <c r="Q1214" s="8" t="s">
        <v>487</v>
      </c>
      <c r="R1214" s="8" t="str">
        <f t="shared" si="18"/>
        <v>255100A</v>
      </c>
      <c r="S1214" s="8" t="str">
        <f>IFERROR(VLOOKUP(R1214,'UNSG Projects'!$C$8:$D$305,2,FALSE),0)</f>
        <v>Mains - Blanket - Verde</v>
      </c>
      <c r="T1214" s="8" t="s">
        <v>486</v>
      </c>
      <c r="U1214" s="11">
        <v>899.31</v>
      </c>
    </row>
    <row r="1215" spans="1:21" ht="20.399999999999999" x14ac:dyDescent="0.3">
      <c r="A1215" s="19">
        <v>202602</v>
      </c>
      <c r="B1215" s="8" t="s">
        <v>7</v>
      </c>
      <c r="C1215" s="8" t="s">
        <v>63</v>
      </c>
      <c r="D1215" s="8" t="s">
        <v>62</v>
      </c>
      <c r="E1215" s="8" t="s">
        <v>62</v>
      </c>
      <c r="F1215" s="8" t="s">
        <v>61</v>
      </c>
      <c r="G1215" s="8" t="s">
        <v>125</v>
      </c>
      <c r="H1215" s="8" t="s">
        <v>59</v>
      </c>
      <c r="I1215" s="8" t="s">
        <v>58</v>
      </c>
      <c r="J1215" s="8" t="s">
        <v>484</v>
      </c>
      <c r="K1215" s="8" t="s">
        <v>56</v>
      </c>
      <c r="L1215" s="8" t="s">
        <v>64</v>
      </c>
      <c r="M1215" s="18">
        <v>46054</v>
      </c>
      <c r="N1215" s="18">
        <v>46043</v>
      </c>
      <c r="O1215" s="8" t="s">
        <v>454</v>
      </c>
      <c r="P1215" s="8" t="s">
        <v>17</v>
      </c>
      <c r="Q1215" s="8" t="s">
        <v>485</v>
      </c>
      <c r="R1215" s="8" t="str">
        <f t="shared" si="18"/>
        <v>256100A</v>
      </c>
      <c r="S1215" s="8" t="str">
        <f>IFERROR(VLOOKUP(R1215,'UNSG Projects'!$C$8:$D$305,2,FALSE),0)</f>
        <v>Mains - Blanket - Nog</v>
      </c>
      <c r="T1215" s="8" t="s">
        <v>484</v>
      </c>
      <c r="U1215" s="11">
        <v>26150.01</v>
      </c>
    </row>
    <row r="1216" spans="1:21" ht="20.399999999999999" x14ac:dyDescent="0.3">
      <c r="A1216" s="19">
        <v>202602</v>
      </c>
      <c r="B1216" s="8" t="s">
        <v>7</v>
      </c>
      <c r="C1216" s="8" t="s">
        <v>63</v>
      </c>
      <c r="D1216" s="8" t="s">
        <v>62</v>
      </c>
      <c r="E1216" s="8" t="s">
        <v>62</v>
      </c>
      <c r="F1216" s="8" t="s">
        <v>61</v>
      </c>
      <c r="G1216" s="8" t="s">
        <v>125</v>
      </c>
      <c r="H1216" s="8" t="s">
        <v>59</v>
      </c>
      <c r="I1216" s="8" t="s">
        <v>58</v>
      </c>
      <c r="J1216" s="8" t="s">
        <v>334</v>
      </c>
      <c r="K1216" s="8" t="s">
        <v>56</v>
      </c>
      <c r="L1216" s="8" t="s">
        <v>64</v>
      </c>
      <c r="M1216" s="18">
        <v>46054</v>
      </c>
      <c r="N1216" s="18">
        <v>46029</v>
      </c>
      <c r="O1216" s="8" t="s">
        <v>454</v>
      </c>
      <c r="P1216" s="8" t="s">
        <v>17</v>
      </c>
      <c r="Q1216" s="8" t="s">
        <v>335</v>
      </c>
      <c r="R1216" s="8" t="str">
        <f t="shared" si="18"/>
        <v>251100A</v>
      </c>
      <c r="S1216" s="8" t="str">
        <f>IFERROR(VLOOKUP(R1216,'UNSG Projects'!$C$8:$D$305,2,FALSE),0)</f>
        <v>Mains - Blanket - Flag</v>
      </c>
      <c r="T1216" s="8" t="s">
        <v>334</v>
      </c>
      <c r="U1216" s="11">
        <v>51659.51</v>
      </c>
    </row>
    <row r="1217" spans="1:21" ht="20.399999999999999" x14ac:dyDescent="0.3">
      <c r="A1217" s="19">
        <v>202602</v>
      </c>
      <c r="B1217" s="8" t="s">
        <v>7</v>
      </c>
      <c r="C1217" s="8" t="s">
        <v>63</v>
      </c>
      <c r="D1217" s="8" t="s">
        <v>62</v>
      </c>
      <c r="E1217" s="8" t="s">
        <v>62</v>
      </c>
      <c r="F1217" s="8" t="s">
        <v>61</v>
      </c>
      <c r="G1217" s="8" t="s">
        <v>125</v>
      </c>
      <c r="H1217" s="8" t="s">
        <v>59</v>
      </c>
      <c r="I1217" s="8" t="s">
        <v>58</v>
      </c>
      <c r="J1217" s="8" t="s">
        <v>332</v>
      </c>
      <c r="K1217" s="8" t="s">
        <v>56</v>
      </c>
      <c r="L1217" s="8" t="s">
        <v>64</v>
      </c>
      <c r="M1217" s="18">
        <v>46054</v>
      </c>
      <c r="N1217" s="18">
        <v>46069</v>
      </c>
      <c r="O1217" s="8" t="s">
        <v>454</v>
      </c>
      <c r="P1217" s="8" t="s">
        <v>17</v>
      </c>
      <c r="Q1217" s="8" t="s">
        <v>333</v>
      </c>
      <c r="R1217" s="8" t="str">
        <f t="shared" si="18"/>
        <v>253500B</v>
      </c>
      <c r="S1217" s="8" t="str">
        <f>IFERROR(VLOOKUP(R1217,'UNSG Projects'!$C$8:$D$305,2,FALSE),0)</f>
        <v>PI Mains - Prescott</v>
      </c>
      <c r="T1217" s="8" t="s">
        <v>332</v>
      </c>
      <c r="U1217" s="11">
        <v>307742.7</v>
      </c>
    </row>
    <row r="1218" spans="1:21" ht="20.399999999999999" x14ac:dyDescent="0.3">
      <c r="A1218" s="19">
        <v>202602</v>
      </c>
      <c r="B1218" s="8" t="s">
        <v>7</v>
      </c>
      <c r="C1218" s="8" t="s">
        <v>63</v>
      </c>
      <c r="D1218" s="8" t="s">
        <v>62</v>
      </c>
      <c r="E1218" s="8" t="s">
        <v>62</v>
      </c>
      <c r="F1218" s="8" t="s">
        <v>61</v>
      </c>
      <c r="G1218" s="8" t="s">
        <v>125</v>
      </c>
      <c r="H1218" s="8" t="s">
        <v>59</v>
      </c>
      <c r="I1218" s="8" t="s">
        <v>58</v>
      </c>
      <c r="J1218" s="8" t="s">
        <v>300</v>
      </c>
      <c r="K1218" s="8" t="s">
        <v>56</v>
      </c>
      <c r="L1218" s="8" t="s">
        <v>64</v>
      </c>
      <c r="M1218" s="18">
        <v>46023</v>
      </c>
      <c r="N1218" s="18">
        <v>46023</v>
      </c>
      <c r="O1218" s="8" t="s">
        <v>454</v>
      </c>
      <c r="P1218" s="8" t="s">
        <v>17</v>
      </c>
      <c r="Q1218" s="8" t="s">
        <v>301</v>
      </c>
      <c r="R1218" s="8" t="str">
        <f t="shared" si="18"/>
        <v>252402S</v>
      </c>
      <c r="S1218" s="8" t="str">
        <f>IFERROR(VLOOKUP(R1218,'UNSG Projects'!$C$8:$D$305,2,FALSE),0)</f>
        <v>Drisco Pipe Replacement</v>
      </c>
      <c r="T1218" s="8" t="s">
        <v>300</v>
      </c>
      <c r="U1218" s="11">
        <v>129720.5</v>
      </c>
    </row>
    <row r="1219" spans="1:21" ht="20.399999999999999" x14ac:dyDescent="0.3">
      <c r="A1219" s="19">
        <v>202602</v>
      </c>
      <c r="B1219" s="8" t="s">
        <v>7</v>
      </c>
      <c r="C1219" s="8" t="s">
        <v>63</v>
      </c>
      <c r="D1219" s="8" t="s">
        <v>62</v>
      </c>
      <c r="E1219" s="8" t="s">
        <v>62</v>
      </c>
      <c r="F1219" s="8" t="s">
        <v>61</v>
      </c>
      <c r="G1219" s="8" t="s">
        <v>125</v>
      </c>
      <c r="H1219" s="8" t="s">
        <v>59</v>
      </c>
      <c r="I1219" s="8" t="s">
        <v>58</v>
      </c>
      <c r="J1219" s="8" t="s">
        <v>330</v>
      </c>
      <c r="K1219" s="8" t="s">
        <v>56</v>
      </c>
      <c r="L1219" s="8" t="s">
        <v>64</v>
      </c>
      <c r="M1219" s="18">
        <v>46054</v>
      </c>
      <c r="N1219" s="18">
        <v>46051</v>
      </c>
      <c r="O1219" s="8" t="s">
        <v>454</v>
      </c>
      <c r="P1219" s="8" t="s">
        <v>17</v>
      </c>
      <c r="Q1219" s="8" t="s">
        <v>331</v>
      </c>
      <c r="R1219" s="8" t="str">
        <f t="shared" si="18"/>
        <v>253100A</v>
      </c>
      <c r="S1219" s="8" t="str">
        <f>IFERROR(VLOOKUP(R1219,'UNSG Projects'!$C$8:$D$305,2,FALSE),0)</f>
        <v>Mains - Blanket - Pres</v>
      </c>
      <c r="T1219" s="8" t="s">
        <v>330</v>
      </c>
      <c r="U1219" s="11">
        <v>307616.69</v>
      </c>
    </row>
    <row r="1220" spans="1:21" ht="20.399999999999999" x14ac:dyDescent="0.3">
      <c r="A1220" s="19">
        <v>202602</v>
      </c>
      <c r="B1220" s="8" t="s">
        <v>7</v>
      </c>
      <c r="C1220" s="8" t="s">
        <v>63</v>
      </c>
      <c r="D1220" s="8" t="s">
        <v>62</v>
      </c>
      <c r="E1220" s="8" t="s">
        <v>62</v>
      </c>
      <c r="F1220" s="8" t="s">
        <v>61</v>
      </c>
      <c r="G1220" s="8" t="s">
        <v>125</v>
      </c>
      <c r="H1220" s="8" t="s">
        <v>59</v>
      </c>
      <c r="I1220" s="8" t="s">
        <v>58</v>
      </c>
      <c r="J1220" s="8" t="s">
        <v>480</v>
      </c>
      <c r="K1220" s="8" t="s">
        <v>56</v>
      </c>
      <c r="L1220" s="8" t="s">
        <v>64</v>
      </c>
      <c r="M1220" s="18">
        <v>46054</v>
      </c>
      <c r="N1220" s="18">
        <v>46017</v>
      </c>
      <c r="O1220" s="8" t="s">
        <v>454</v>
      </c>
      <c r="P1220" s="8" t="s">
        <v>17</v>
      </c>
      <c r="Q1220" s="8" t="s">
        <v>456</v>
      </c>
      <c r="R1220" s="8" t="str">
        <f t="shared" si="18"/>
        <v>251500B</v>
      </c>
      <c r="S1220" s="8" t="str">
        <f>IFERROR(VLOOKUP(R1220,'UNSG Projects'!$C$8:$D$305,2,FALSE),0)</f>
        <v>PI Mains - Flagstaff</v>
      </c>
      <c r="T1220" s="8" t="s">
        <v>455</v>
      </c>
      <c r="U1220" s="11">
        <v>22847.45</v>
      </c>
    </row>
    <row r="1221" spans="1:21" ht="20.399999999999999" x14ac:dyDescent="0.3">
      <c r="A1221" s="19">
        <v>202602</v>
      </c>
      <c r="B1221" s="8" t="s">
        <v>7</v>
      </c>
      <c r="C1221" s="8" t="s">
        <v>63</v>
      </c>
      <c r="D1221" s="8" t="s">
        <v>62</v>
      </c>
      <c r="E1221" s="8" t="s">
        <v>62</v>
      </c>
      <c r="F1221" s="8" t="s">
        <v>61</v>
      </c>
      <c r="G1221" s="8" t="s">
        <v>125</v>
      </c>
      <c r="H1221" s="8" t="s">
        <v>59</v>
      </c>
      <c r="I1221" s="8" t="s">
        <v>58</v>
      </c>
      <c r="J1221" s="8" t="s">
        <v>285</v>
      </c>
      <c r="K1221" s="8" t="s">
        <v>56</v>
      </c>
      <c r="L1221" s="8" t="s">
        <v>64</v>
      </c>
      <c r="M1221" s="18">
        <v>46054</v>
      </c>
      <c r="N1221" s="18">
        <v>46027</v>
      </c>
      <c r="O1221" s="8" t="s">
        <v>454</v>
      </c>
      <c r="P1221" s="8" t="s">
        <v>17</v>
      </c>
      <c r="Q1221" s="8" t="s">
        <v>286</v>
      </c>
      <c r="R1221" s="8" t="str">
        <f t="shared" si="18"/>
        <v>252100A</v>
      </c>
      <c r="S1221" s="8" t="str">
        <f>IFERROR(VLOOKUP(R1221,'UNSG Projects'!$C$8:$D$305,2,FALSE),0)</f>
        <v>Mains - Blanket - King</v>
      </c>
      <c r="T1221" s="8" t="s">
        <v>285</v>
      </c>
      <c r="U1221" s="11">
        <v>5597.43</v>
      </c>
    </row>
    <row r="1222" spans="1:21" ht="20.399999999999999" x14ac:dyDescent="0.3">
      <c r="A1222" s="19">
        <v>202602</v>
      </c>
      <c r="B1222" s="8" t="s">
        <v>7</v>
      </c>
      <c r="C1222" s="8" t="s">
        <v>63</v>
      </c>
      <c r="D1222" s="8" t="s">
        <v>62</v>
      </c>
      <c r="E1222" s="8" t="s">
        <v>62</v>
      </c>
      <c r="F1222" s="8" t="s">
        <v>61</v>
      </c>
      <c r="G1222" s="8" t="s">
        <v>125</v>
      </c>
      <c r="H1222" s="8" t="s">
        <v>59</v>
      </c>
      <c r="I1222" s="8" t="s">
        <v>58</v>
      </c>
      <c r="J1222" s="8" t="s">
        <v>290</v>
      </c>
      <c r="K1222" s="8" t="s">
        <v>56</v>
      </c>
      <c r="L1222" s="8" t="s">
        <v>64</v>
      </c>
      <c r="M1222" s="18">
        <v>46054</v>
      </c>
      <c r="N1222" s="18">
        <v>45965</v>
      </c>
      <c r="O1222" s="8" t="s">
        <v>454</v>
      </c>
      <c r="P1222" s="8" t="s">
        <v>17</v>
      </c>
      <c r="Q1222" s="8" t="s">
        <v>291</v>
      </c>
      <c r="R1222" s="8" t="str">
        <f t="shared" si="18"/>
        <v>252100A</v>
      </c>
      <c r="S1222" s="8" t="str">
        <f>IFERROR(VLOOKUP(R1222,'UNSG Projects'!$C$8:$D$305,2,FALSE),0)</f>
        <v>Mains - Blanket - King</v>
      </c>
      <c r="T1222" s="8" t="s">
        <v>290</v>
      </c>
      <c r="U1222" s="11">
        <v>1985.77</v>
      </c>
    </row>
    <row r="1223" spans="1:21" ht="20.399999999999999" x14ac:dyDescent="0.3">
      <c r="A1223" s="19">
        <v>202602</v>
      </c>
      <c r="B1223" s="8" t="s">
        <v>7</v>
      </c>
      <c r="C1223" s="8" t="s">
        <v>63</v>
      </c>
      <c r="D1223" s="8" t="s">
        <v>62</v>
      </c>
      <c r="E1223" s="8" t="s">
        <v>62</v>
      </c>
      <c r="F1223" s="8" t="s">
        <v>61</v>
      </c>
      <c r="G1223" s="8" t="s">
        <v>125</v>
      </c>
      <c r="H1223" s="8" t="s">
        <v>59</v>
      </c>
      <c r="I1223" s="8" t="s">
        <v>58</v>
      </c>
      <c r="J1223" s="8" t="s">
        <v>288</v>
      </c>
      <c r="K1223" s="8" t="s">
        <v>56</v>
      </c>
      <c r="L1223" s="8" t="s">
        <v>64</v>
      </c>
      <c r="M1223" s="18">
        <v>46054</v>
      </c>
      <c r="N1223" s="18">
        <v>46001</v>
      </c>
      <c r="O1223" s="8" t="s">
        <v>454</v>
      </c>
      <c r="P1223" s="8" t="s">
        <v>17</v>
      </c>
      <c r="Q1223" s="8" t="s">
        <v>289</v>
      </c>
      <c r="R1223" s="8" t="str">
        <f t="shared" si="18"/>
        <v>252100A</v>
      </c>
      <c r="S1223" s="8" t="str">
        <f>IFERROR(VLOOKUP(R1223,'UNSG Projects'!$C$8:$D$305,2,FALSE),0)</f>
        <v>Mains - Blanket - King</v>
      </c>
      <c r="T1223" s="8" t="s">
        <v>288</v>
      </c>
      <c r="U1223" s="11">
        <v>2163.1799999999998</v>
      </c>
    </row>
    <row r="1224" spans="1:21" ht="20.399999999999999" x14ac:dyDescent="0.3">
      <c r="A1224" s="19">
        <v>202602</v>
      </c>
      <c r="B1224" s="8" t="s">
        <v>7</v>
      </c>
      <c r="C1224" s="8" t="s">
        <v>63</v>
      </c>
      <c r="D1224" s="8" t="s">
        <v>62</v>
      </c>
      <c r="E1224" s="8" t="s">
        <v>62</v>
      </c>
      <c r="F1224" s="8" t="s">
        <v>61</v>
      </c>
      <c r="G1224" s="8" t="s">
        <v>125</v>
      </c>
      <c r="H1224" s="8" t="s">
        <v>59</v>
      </c>
      <c r="I1224" s="8" t="s">
        <v>58</v>
      </c>
      <c r="J1224" s="8" t="s">
        <v>326</v>
      </c>
      <c r="K1224" s="8" t="s">
        <v>56</v>
      </c>
      <c r="L1224" s="8" t="s">
        <v>64</v>
      </c>
      <c r="M1224" s="18">
        <v>46054</v>
      </c>
      <c r="N1224" s="18">
        <v>46048</v>
      </c>
      <c r="O1224" s="8" t="s">
        <v>454</v>
      </c>
      <c r="P1224" s="8" t="s">
        <v>17</v>
      </c>
      <c r="Q1224" s="8" t="s">
        <v>327</v>
      </c>
      <c r="R1224" s="8" t="str">
        <f t="shared" si="18"/>
        <v>257100A</v>
      </c>
      <c r="S1224" s="8" t="str">
        <f>IFERROR(VLOOKUP(R1224,'UNSG Projects'!$C$8:$D$305,2,FALSE),0)</f>
        <v>Mains - Blanket - SL</v>
      </c>
      <c r="T1224" s="8" t="s">
        <v>326</v>
      </c>
      <c r="U1224" s="11">
        <v>9734.66</v>
      </c>
    </row>
    <row r="1225" spans="1:21" ht="20.399999999999999" x14ac:dyDescent="0.3">
      <c r="A1225" s="19">
        <v>202602</v>
      </c>
      <c r="B1225" s="8" t="s">
        <v>7</v>
      </c>
      <c r="C1225" s="8" t="s">
        <v>63</v>
      </c>
      <c r="D1225" s="8" t="s">
        <v>62</v>
      </c>
      <c r="E1225" s="8" t="s">
        <v>62</v>
      </c>
      <c r="F1225" s="8" t="s">
        <v>61</v>
      </c>
      <c r="G1225" s="8" t="s">
        <v>125</v>
      </c>
      <c r="H1225" s="8" t="s">
        <v>59</v>
      </c>
      <c r="I1225" s="8" t="s">
        <v>58</v>
      </c>
      <c r="J1225" s="8" t="s">
        <v>324</v>
      </c>
      <c r="K1225" s="8" t="s">
        <v>56</v>
      </c>
      <c r="L1225" s="8" t="s">
        <v>64</v>
      </c>
      <c r="M1225" s="18">
        <v>46054</v>
      </c>
      <c r="N1225" s="18">
        <v>46072</v>
      </c>
      <c r="O1225" s="8" t="s">
        <v>454</v>
      </c>
      <c r="P1225" s="8" t="s">
        <v>17</v>
      </c>
      <c r="Q1225" s="8" t="s">
        <v>325</v>
      </c>
      <c r="R1225" s="8" t="str">
        <f t="shared" si="18"/>
        <v>256100A</v>
      </c>
      <c r="S1225" s="8" t="str">
        <f>IFERROR(VLOOKUP(R1225,'UNSG Projects'!$C$8:$D$305,2,FALSE),0)</f>
        <v>Mains - Blanket - Nog</v>
      </c>
      <c r="T1225" s="8" t="s">
        <v>324</v>
      </c>
      <c r="U1225" s="11">
        <v>21418.09</v>
      </c>
    </row>
    <row r="1226" spans="1:21" ht="20.399999999999999" x14ac:dyDescent="0.3">
      <c r="A1226" s="19">
        <v>202602</v>
      </c>
      <c r="B1226" s="8" t="s">
        <v>7</v>
      </c>
      <c r="C1226" s="8" t="s">
        <v>63</v>
      </c>
      <c r="D1226" s="8" t="s">
        <v>62</v>
      </c>
      <c r="E1226" s="8" t="s">
        <v>62</v>
      </c>
      <c r="F1226" s="8" t="s">
        <v>61</v>
      </c>
      <c r="G1226" s="8" t="s">
        <v>125</v>
      </c>
      <c r="H1226" s="8" t="s">
        <v>59</v>
      </c>
      <c r="I1226" s="8" t="s">
        <v>58</v>
      </c>
      <c r="J1226" s="8" t="s">
        <v>452</v>
      </c>
      <c r="K1226" s="8" t="s">
        <v>56</v>
      </c>
      <c r="L1226" s="8" t="s">
        <v>64</v>
      </c>
      <c r="M1226" s="18">
        <v>46054</v>
      </c>
      <c r="N1226" s="18">
        <v>46054</v>
      </c>
      <c r="O1226" s="8" t="s">
        <v>454</v>
      </c>
      <c r="P1226" s="8" t="s">
        <v>17</v>
      </c>
      <c r="Q1226" s="8" t="s">
        <v>453</v>
      </c>
      <c r="R1226" s="8" t="str">
        <f t="shared" ref="R1226:R1289" si="19">RIGHT(Q1226,7)</f>
        <v>257387A</v>
      </c>
      <c r="S1226" s="8" t="str">
        <f>IFERROR(VLOOKUP(R1226,'UNSG Projects'!$C$8:$D$305,2,FALSE),0)</f>
        <v>Other Distr Equip CP-Bl - SL</v>
      </c>
      <c r="T1226" s="8" t="s">
        <v>452</v>
      </c>
      <c r="U1226" s="11">
        <v>2402.33</v>
      </c>
    </row>
    <row r="1227" spans="1:21" ht="20.399999999999999" x14ac:dyDescent="0.3">
      <c r="A1227" s="19">
        <v>202602</v>
      </c>
      <c r="B1227" s="8" t="s">
        <v>7</v>
      </c>
      <c r="C1227" s="8" t="s">
        <v>63</v>
      </c>
      <c r="D1227" s="8" t="s">
        <v>62</v>
      </c>
      <c r="E1227" s="8" t="s">
        <v>62</v>
      </c>
      <c r="F1227" s="8" t="s">
        <v>61</v>
      </c>
      <c r="G1227" s="8" t="s">
        <v>125</v>
      </c>
      <c r="H1227" s="8" t="s">
        <v>59</v>
      </c>
      <c r="I1227" s="8" t="s">
        <v>58</v>
      </c>
      <c r="J1227" s="8" t="s">
        <v>457</v>
      </c>
      <c r="K1227" s="8" t="s">
        <v>56</v>
      </c>
      <c r="L1227" s="8" t="s">
        <v>64</v>
      </c>
      <c r="M1227" s="18">
        <v>46054</v>
      </c>
      <c r="N1227" s="18">
        <v>46013</v>
      </c>
      <c r="O1227" s="8" t="s">
        <v>454</v>
      </c>
      <c r="P1227" s="8" t="s">
        <v>17</v>
      </c>
      <c r="Q1227" s="8" t="s">
        <v>458</v>
      </c>
      <c r="R1227" s="8" t="str">
        <f t="shared" si="19"/>
        <v>256101A</v>
      </c>
      <c r="S1227" s="8" t="str">
        <f>IFERROR(VLOOKUP(R1227,'UNSG Projects'!$C$8:$D$305,2,FALSE),0)</f>
        <v>Valve Replacement Nogales</v>
      </c>
      <c r="T1227" s="8" t="s">
        <v>457</v>
      </c>
      <c r="U1227" s="11">
        <v>712.63</v>
      </c>
    </row>
    <row r="1228" spans="1:21" ht="20.399999999999999" x14ac:dyDescent="0.3">
      <c r="A1228" s="19">
        <v>202602</v>
      </c>
      <c r="B1228" s="8" t="s">
        <v>7</v>
      </c>
      <c r="C1228" s="8" t="s">
        <v>63</v>
      </c>
      <c r="D1228" s="8" t="s">
        <v>62</v>
      </c>
      <c r="E1228" s="8" t="s">
        <v>62</v>
      </c>
      <c r="F1228" s="8" t="s">
        <v>61</v>
      </c>
      <c r="G1228" s="8" t="s">
        <v>125</v>
      </c>
      <c r="H1228" s="8" t="s">
        <v>59</v>
      </c>
      <c r="I1228" s="8" t="s">
        <v>58</v>
      </c>
      <c r="J1228" s="8" t="s">
        <v>470</v>
      </c>
      <c r="K1228" s="8" t="s">
        <v>56</v>
      </c>
      <c r="L1228" s="8" t="s">
        <v>64</v>
      </c>
      <c r="M1228" s="18">
        <v>46054</v>
      </c>
      <c r="N1228" s="18">
        <v>46042</v>
      </c>
      <c r="O1228" s="8" t="s">
        <v>454</v>
      </c>
      <c r="P1228" s="8" t="s">
        <v>17</v>
      </c>
      <c r="Q1228" s="8" t="s">
        <v>471</v>
      </c>
      <c r="R1228" s="8" t="str">
        <f t="shared" si="19"/>
        <v>253100A</v>
      </c>
      <c r="S1228" s="8" t="str">
        <f>IFERROR(VLOOKUP(R1228,'UNSG Projects'!$C$8:$D$305,2,FALSE),0)</f>
        <v>Mains - Blanket - Pres</v>
      </c>
      <c r="T1228" s="8" t="s">
        <v>470</v>
      </c>
      <c r="U1228" s="11">
        <v>9022.59</v>
      </c>
    </row>
    <row r="1229" spans="1:21" ht="20.399999999999999" x14ac:dyDescent="0.3">
      <c r="A1229" s="19">
        <v>202602</v>
      </c>
      <c r="B1229" s="8" t="s">
        <v>7</v>
      </c>
      <c r="C1229" s="8" t="s">
        <v>63</v>
      </c>
      <c r="D1229" s="8" t="s">
        <v>62</v>
      </c>
      <c r="E1229" s="8" t="s">
        <v>62</v>
      </c>
      <c r="F1229" s="8" t="s">
        <v>61</v>
      </c>
      <c r="G1229" s="8" t="s">
        <v>125</v>
      </c>
      <c r="H1229" s="8" t="s">
        <v>59</v>
      </c>
      <c r="I1229" s="8" t="s">
        <v>58</v>
      </c>
      <c r="J1229" s="8" t="s">
        <v>57</v>
      </c>
      <c r="K1229" s="8" t="s">
        <v>56</v>
      </c>
      <c r="L1229" s="8" t="s">
        <v>55</v>
      </c>
      <c r="M1229" s="18">
        <v>45901</v>
      </c>
      <c r="N1229" s="18">
        <v>45887</v>
      </c>
      <c r="O1229" s="8" t="s">
        <v>454</v>
      </c>
      <c r="P1229" s="8" t="s">
        <v>17</v>
      </c>
      <c r="Q1229" s="8" t="s">
        <v>357</v>
      </c>
      <c r="R1229" s="8" t="str">
        <f t="shared" si="19"/>
        <v>253500B</v>
      </c>
      <c r="S1229" s="8" t="str">
        <f>IFERROR(VLOOKUP(R1229,'UNSG Projects'!$C$8:$D$305,2,FALSE),0)</f>
        <v>PI Mains - Prescott</v>
      </c>
      <c r="T1229" s="8" t="s">
        <v>356</v>
      </c>
      <c r="U1229" s="11">
        <v>-381733.86</v>
      </c>
    </row>
    <row r="1230" spans="1:21" ht="20.399999999999999" x14ac:dyDescent="0.3">
      <c r="A1230" s="19">
        <v>202602</v>
      </c>
      <c r="B1230" s="8" t="s">
        <v>7</v>
      </c>
      <c r="C1230" s="8" t="s">
        <v>63</v>
      </c>
      <c r="D1230" s="8" t="s">
        <v>62</v>
      </c>
      <c r="E1230" s="8" t="s">
        <v>62</v>
      </c>
      <c r="F1230" s="8" t="s">
        <v>61</v>
      </c>
      <c r="G1230" s="8" t="s">
        <v>125</v>
      </c>
      <c r="H1230" s="8" t="s">
        <v>59</v>
      </c>
      <c r="I1230" s="8" t="s">
        <v>58</v>
      </c>
      <c r="J1230" s="8" t="s">
        <v>57</v>
      </c>
      <c r="K1230" s="8" t="s">
        <v>56</v>
      </c>
      <c r="L1230" s="8" t="s">
        <v>55</v>
      </c>
      <c r="M1230" s="18">
        <v>45901</v>
      </c>
      <c r="N1230" s="18">
        <v>45903</v>
      </c>
      <c r="O1230" s="8" t="s">
        <v>454</v>
      </c>
      <c r="P1230" s="8" t="s">
        <v>17</v>
      </c>
      <c r="Q1230" s="8" t="s">
        <v>517</v>
      </c>
      <c r="R1230" s="8" t="str">
        <f t="shared" si="19"/>
        <v>252100A</v>
      </c>
      <c r="S1230" s="8" t="str">
        <f>IFERROR(VLOOKUP(R1230,'UNSG Projects'!$C$8:$D$305,2,FALSE),0)</f>
        <v>Mains - Blanket - King</v>
      </c>
      <c r="T1230" s="8" t="s">
        <v>516</v>
      </c>
      <c r="U1230" s="11">
        <v>-24823.7</v>
      </c>
    </row>
    <row r="1231" spans="1:21" ht="20.399999999999999" x14ac:dyDescent="0.3">
      <c r="A1231" s="19">
        <v>202602</v>
      </c>
      <c r="B1231" s="8" t="s">
        <v>7</v>
      </c>
      <c r="C1231" s="8" t="s">
        <v>63</v>
      </c>
      <c r="D1231" s="8" t="s">
        <v>62</v>
      </c>
      <c r="E1231" s="8" t="s">
        <v>62</v>
      </c>
      <c r="F1231" s="8" t="s">
        <v>61</v>
      </c>
      <c r="G1231" s="8" t="s">
        <v>125</v>
      </c>
      <c r="H1231" s="8" t="s">
        <v>59</v>
      </c>
      <c r="I1231" s="8" t="s">
        <v>58</v>
      </c>
      <c r="J1231" s="8" t="s">
        <v>57</v>
      </c>
      <c r="K1231" s="8" t="s">
        <v>56</v>
      </c>
      <c r="L1231" s="8" t="s">
        <v>55</v>
      </c>
      <c r="M1231" s="18">
        <v>45931</v>
      </c>
      <c r="N1231" s="18">
        <v>45909</v>
      </c>
      <c r="O1231" s="8" t="s">
        <v>454</v>
      </c>
      <c r="P1231" s="8" t="s">
        <v>17</v>
      </c>
      <c r="Q1231" s="8" t="s">
        <v>515</v>
      </c>
      <c r="R1231" s="8" t="str">
        <f t="shared" si="19"/>
        <v>252100A</v>
      </c>
      <c r="S1231" s="8" t="str">
        <f>IFERROR(VLOOKUP(R1231,'UNSG Projects'!$C$8:$D$305,2,FALSE),0)</f>
        <v>Mains - Blanket - King</v>
      </c>
      <c r="T1231" s="8" t="s">
        <v>507</v>
      </c>
      <c r="U1231" s="11">
        <v>-306.45999999999998</v>
      </c>
    </row>
    <row r="1232" spans="1:21" ht="30.6" x14ac:dyDescent="0.3">
      <c r="A1232" s="19">
        <v>202602</v>
      </c>
      <c r="B1232" s="8" t="s">
        <v>7</v>
      </c>
      <c r="C1232" s="8" t="s">
        <v>63</v>
      </c>
      <c r="D1232" s="8" t="s">
        <v>62</v>
      </c>
      <c r="E1232" s="8" t="s">
        <v>62</v>
      </c>
      <c r="F1232" s="8" t="s">
        <v>61</v>
      </c>
      <c r="G1232" s="8" t="s">
        <v>125</v>
      </c>
      <c r="H1232" s="8" t="s">
        <v>59</v>
      </c>
      <c r="I1232" s="8" t="s">
        <v>58</v>
      </c>
      <c r="J1232" s="8" t="s">
        <v>57</v>
      </c>
      <c r="K1232" s="8" t="s">
        <v>56</v>
      </c>
      <c r="L1232" s="8" t="s">
        <v>55</v>
      </c>
      <c r="M1232" s="18">
        <v>45931</v>
      </c>
      <c r="N1232" s="18">
        <v>45911</v>
      </c>
      <c r="O1232" s="8" t="s">
        <v>454</v>
      </c>
      <c r="P1232" s="8" t="s">
        <v>17</v>
      </c>
      <c r="Q1232" s="8" t="s">
        <v>514</v>
      </c>
      <c r="R1232" s="8" t="str">
        <f t="shared" si="19"/>
        <v>252100A</v>
      </c>
      <c r="S1232" s="8" t="str">
        <f>IFERROR(VLOOKUP(R1232,'UNSG Projects'!$C$8:$D$305,2,FALSE),0)</f>
        <v>Mains - Blanket - King</v>
      </c>
      <c r="T1232" s="8" t="s">
        <v>513</v>
      </c>
      <c r="U1232" s="11">
        <v>-965.89</v>
      </c>
    </row>
    <row r="1233" spans="1:21" ht="20.399999999999999" x14ac:dyDescent="0.3">
      <c r="A1233" s="19">
        <v>202602</v>
      </c>
      <c r="B1233" s="8" t="s">
        <v>7</v>
      </c>
      <c r="C1233" s="8" t="s">
        <v>63</v>
      </c>
      <c r="D1233" s="8" t="s">
        <v>62</v>
      </c>
      <c r="E1233" s="8" t="s">
        <v>62</v>
      </c>
      <c r="F1233" s="8" t="s">
        <v>61</v>
      </c>
      <c r="G1233" s="8" t="s">
        <v>125</v>
      </c>
      <c r="H1233" s="8" t="s">
        <v>59</v>
      </c>
      <c r="I1233" s="8" t="s">
        <v>58</v>
      </c>
      <c r="J1233" s="8" t="s">
        <v>57</v>
      </c>
      <c r="K1233" s="8" t="s">
        <v>56</v>
      </c>
      <c r="L1233" s="8" t="s">
        <v>55</v>
      </c>
      <c r="M1233" s="18">
        <v>45931</v>
      </c>
      <c r="N1233" s="18">
        <v>45919</v>
      </c>
      <c r="O1233" s="8" t="s">
        <v>454</v>
      </c>
      <c r="P1233" s="8" t="s">
        <v>17</v>
      </c>
      <c r="Q1233" s="8" t="s">
        <v>512</v>
      </c>
      <c r="R1233" s="8" t="str">
        <f t="shared" si="19"/>
        <v>252100A</v>
      </c>
      <c r="S1233" s="8" t="str">
        <f>IFERROR(VLOOKUP(R1233,'UNSG Projects'!$C$8:$D$305,2,FALSE),0)</f>
        <v>Mains - Blanket - King</v>
      </c>
      <c r="T1233" s="8" t="s">
        <v>511</v>
      </c>
      <c r="U1233" s="11">
        <v>-1459.78</v>
      </c>
    </row>
    <row r="1234" spans="1:21" ht="20.399999999999999" x14ac:dyDescent="0.3">
      <c r="A1234" s="19">
        <v>202602</v>
      </c>
      <c r="B1234" s="8" t="s">
        <v>7</v>
      </c>
      <c r="C1234" s="8" t="s">
        <v>63</v>
      </c>
      <c r="D1234" s="8" t="s">
        <v>62</v>
      </c>
      <c r="E1234" s="8" t="s">
        <v>62</v>
      </c>
      <c r="F1234" s="8" t="s">
        <v>61</v>
      </c>
      <c r="G1234" s="8" t="s">
        <v>125</v>
      </c>
      <c r="H1234" s="8" t="s">
        <v>59</v>
      </c>
      <c r="I1234" s="8" t="s">
        <v>58</v>
      </c>
      <c r="J1234" s="8" t="s">
        <v>57</v>
      </c>
      <c r="K1234" s="8" t="s">
        <v>56</v>
      </c>
      <c r="L1234" s="8" t="s">
        <v>55</v>
      </c>
      <c r="M1234" s="18">
        <v>45931</v>
      </c>
      <c r="N1234" s="18">
        <v>45939</v>
      </c>
      <c r="O1234" s="8" t="s">
        <v>454</v>
      </c>
      <c r="P1234" s="8" t="s">
        <v>17</v>
      </c>
      <c r="Q1234" s="8" t="s">
        <v>355</v>
      </c>
      <c r="R1234" s="8" t="str">
        <f t="shared" si="19"/>
        <v>252100A</v>
      </c>
      <c r="S1234" s="8" t="str">
        <f>IFERROR(VLOOKUP(R1234,'UNSG Projects'!$C$8:$D$305,2,FALSE),0)</f>
        <v>Mains - Blanket - King</v>
      </c>
      <c r="T1234" s="8" t="s">
        <v>354</v>
      </c>
      <c r="U1234" s="11">
        <v>-1836.1</v>
      </c>
    </row>
    <row r="1235" spans="1:21" ht="20.399999999999999" x14ac:dyDescent="0.3">
      <c r="A1235" s="19">
        <v>202602</v>
      </c>
      <c r="B1235" s="8" t="s">
        <v>7</v>
      </c>
      <c r="C1235" s="8" t="s">
        <v>63</v>
      </c>
      <c r="D1235" s="8" t="s">
        <v>62</v>
      </c>
      <c r="E1235" s="8" t="s">
        <v>62</v>
      </c>
      <c r="F1235" s="8" t="s">
        <v>61</v>
      </c>
      <c r="G1235" s="8" t="s">
        <v>125</v>
      </c>
      <c r="H1235" s="8" t="s">
        <v>59</v>
      </c>
      <c r="I1235" s="8" t="s">
        <v>58</v>
      </c>
      <c r="J1235" s="8" t="s">
        <v>57</v>
      </c>
      <c r="K1235" s="8" t="s">
        <v>56</v>
      </c>
      <c r="L1235" s="8" t="s">
        <v>55</v>
      </c>
      <c r="M1235" s="18">
        <v>45931</v>
      </c>
      <c r="N1235" s="18">
        <v>45944</v>
      </c>
      <c r="O1235" s="8" t="s">
        <v>454</v>
      </c>
      <c r="P1235" s="8" t="s">
        <v>17</v>
      </c>
      <c r="Q1235" s="8" t="s">
        <v>510</v>
      </c>
      <c r="R1235" s="8" t="str">
        <f t="shared" si="19"/>
        <v>252100A</v>
      </c>
      <c r="S1235" s="8" t="str">
        <f>IFERROR(VLOOKUP(R1235,'UNSG Projects'!$C$8:$D$305,2,FALSE),0)</f>
        <v>Mains - Blanket - King</v>
      </c>
      <c r="T1235" s="8" t="s">
        <v>509</v>
      </c>
      <c r="U1235" s="11">
        <v>-1002.62</v>
      </c>
    </row>
    <row r="1236" spans="1:21" ht="20.399999999999999" x14ac:dyDescent="0.3">
      <c r="A1236" s="19">
        <v>202602</v>
      </c>
      <c r="B1236" s="8" t="s">
        <v>7</v>
      </c>
      <c r="C1236" s="8" t="s">
        <v>63</v>
      </c>
      <c r="D1236" s="8" t="s">
        <v>62</v>
      </c>
      <c r="E1236" s="8" t="s">
        <v>62</v>
      </c>
      <c r="F1236" s="8" t="s">
        <v>61</v>
      </c>
      <c r="G1236" s="8" t="s">
        <v>125</v>
      </c>
      <c r="H1236" s="8" t="s">
        <v>59</v>
      </c>
      <c r="I1236" s="8" t="s">
        <v>58</v>
      </c>
      <c r="J1236" s="8" t="s">
        <v>57</v>
      </c>
      <c r="K1236" s="8" t="s">
        <v>56</v>
      </c>
      <c r="L1236" s="8" t="s">
        <v>55</v>
      </c>
      <c r="M1236" s="18">
        <v>45931</v>
      </c>
      <c r="N1236" s="18">
        <v>45947</v>
      </c>
      <c r="O1236" s="8" t="s">
        <v>454</v>
      </c>
      <c r="P1236" s="8" t="s">
        <v>17</v>
      </c>
      <c r="Q1236" s="8" t="s">
        <v>508</v>
      </c>
      <c r="R1236" s="8" t="str">
        <f t="shared" si="19"/>
        <v>252100A</v>
      </c>
      <c r="S1236" s="8" t="str">
        <f>IFERROR(VLOOKUP(R1236,'UNSG Projects'!$C$8:$D$305,2,FALSE),0)</f>
        <v>Mains - Blanket - King</v>
      </c>
      <c r="T1236" s="8" t="s">
        <v>507</v>
      </c>
      <c r="U1236" s="11">
        <v>-2340.16</v>
      </c>
    </row>
    <row r="1237" spans="1:21" ht="20.399999999999999" x14ac:dyDescent="0.3">
      <c r="A1237" s="19">
        <v>202602</v>
      </c>
      <c r="B1237" s="8" t="s">
        <v>7</v>
      </c>
      <c r="C1237" s="8" t="s">
        <v>63</v>
      </c>
      <c r="D1237" s="8" t="s">
        <v>62</v>
      </c>
      <c r="E1237" s="8" t="s">
        <v>62</v>
      </c>
      <c r="F1237" s="8" t="s">
        <v>61</v>
      </c>
      <c r="G1237" s="8" t="s">
        <v>125</v>
      </c>
      <c r="H1237" s="8" t="s">
        <v>59</v>
      </c>
      <c r="I1237" s="8" t="s">
        <v>58</v>
      </c>
      <c r="J1237" s="8" t="s">
        <v>57</v>
      </c>
      <c r="K1237" s="8" t="s">
        <v>56</v>
      </c>
      <c r="L1237" s="8" t="s">
        <v>55</v>
      </c>
      <c r="M1237" s="18">
        <v>45931</v>
      </c>
      <c r="N1237" s="18">
        <v>45951</v>
      </c>
      <c r="O1237" s="8" t="s">
        <v>454</v>
      </c>
      <c r="P1237" s="8" t="s">
        <v>17</v>
      </c>
      <c r="Q1237" s="8" t="s">
        <v>353</v>
      </c>
      <c r="R1237" s="8" t="str">
        <f t="shared" si="19"/>
        <v>252100A</v>
      </c>
      <c r="S1237" s="8" t="str">
        <f>IFERROR(VLOOKUP(R1237,'UNSG Projects'!$C$8:$D$305,2,FALSE),0)</f>
        <v>Mains - Blanket - King</v>
      </c>
      <c r="T1237" s="8" t="s">
        <v>352</v>
      </c>
      <c r="U1237" s="11">
        <v>-162927</v>
      </c>
    </row>
    <row r="1238" spans="1:21" ht="20.399999999999999" x14ac:dyDescent="0.3">
      <c r="A1238" s="19">
        <v>202602</v>
      </c>
      <c r="B1238" s="8" t="s">
        <v>7</v>
      </c>
      <c r="C1238" s="8" t="s">
        <v>63</v>
      </c>
      <c r="D1238" s="8" t="s">
        <v>62</v>
      </c>
      <c r="E1238" s="8" t="s">
        <v>62</v>
      </c>
      <c r="F1238" s="8" t="s">
        <v>61</v>
      </c>
      <c r="G1238" s="8" t="s">
        <v>125</v>
      </c>
      <c r="H1238" s="8" t="s">
        <v>59</v>
      </c>
      <c r="I1238" s="8" t="s">
        <v>58</v>
      </c>
      <c r="J1238" s="8" t="s">
        <v>57</v>
      </c>
      <c r="K1238" s="8" t="s">
        <v>56</v>
      </c>
      <c r="L1238" s="8" t="s">
        <v>55</v>
      </c>
      <c r="M1238" s="18">
        <v>45931</v>
      </c>
      <c r="N1238" s="18">
        <v>45957</v>
      </c>
      <c r="O1238" s="8" t="s">
        <v>454</v>
      </c>
      <c r="P1238" s="8" t="s">
        <v>17</v>
      </c>
      <c r="Q1238" s="8" t="s">
        <v>351</v>
      </c>
      <c r="R1238" s="8" t="str">
        <f t="shared" si="19"/>
        <v>257100A</v>
      </c>
      <c r="S1238" s="8" t="str">
        <f>IFERROR(VLOOKUP(R1238,'UNSG Projects'!$C$8:$D$305,2,FALSE),0)</f>
        <v>Mains - Blanket - SL</v>
      </c>
      <c r="T1238" s="8" t="s">
        <v>350</v>
      </c>
      <c r="U1238" s="11">
        <v>-8457.9500000000007</v>
      </c>
    </row>
    <row r="1239" spans="1:21" ht="20.399999999999999" x14ac:dyDescent="0.3">
      <c r="A1239" s="19">
        <v>202602</v>
      </c>
      <c r="B1239" s="8" t="s">
        <v>7</v>
      </c>
      <c r="C1239" s="8" t="s">
        <v>63</v>
      </c>
      <c r="D1239" s="8" t="s">
        <v>62</v>
      </c>
      <c r="E1239" s="8" t="s">
        <v>62</v>
      </c>
      <c r="F1239" s="8" t="s">
        <v>61</v>
      </c>
      <c r="G1239" s="8" t="s">
        <v>125</v>
      </c>
      <c r="H1239" s="8" t="s">
        <v>59</v>
      </c>
      <c r="I1239" s="8" t="s">
        <v>58</v>
      </c>
      <c r="J1239" s="8" t="s">
        <v>57</v>
      </c>
      <c r="K1239" s="8" t="s">
        <v>56</v>
      </c>
      <c r="L1239" s="8" t="s">
        <v>55</v>
      </c>
      <c r="M1239" s="18">
        <v>45962</v>
      </c>
      <c r="N1239" s="18">
        <v>45951</v>
      </c>
      <c r="O1239" s="8" t="s">
        <v>454</v>
      </c>
      <c r="P1239" s="8" t="s">
        <v>17</v>
      </c>
      <c r="Q1239" s="8" t="s">
        <v>506</v>
      </c>
      <c r="R1239" s="8" t="str">
        <f t="shared" si="19"/>
        <v>255100A</v>
      </c>
      <c r="S1239" s="8" t="str">
        <f>IFERROR(VLOOKUP(R1239,'UNSG Projects'!$C$8:$D$305,2,FALSE),0)</f>
        <v>Mains - Blanket - Verde</v>
      </c>
      <c r="T1239" s="8" t="s">
        <v>505</v>
      </c>
      <c r="U1239" s="11">
        <v>-56505.07</v>
      </c>
    </row>
    <row r="1240" spans="1:21" ht="20.399999999999999" x14ac:dyDescent="0.3">
      <c r="A1240" s="19">
        <v>202602</v>
      </c>
      <c r="B1240" s="8" t="s">
        <v>7</v>
      </c>
      <c r="C1240" s="8" t="s">
        <v>63</v>
      </c>
      <c r="D1240" s="8" t="s">
        <v>62</v>
      </c>
      <c r="E1240" s="8" t="s">
        <v>62</v>
      </c>
      <c r="F1240" s="8" t="s">
        <v>61</v>
      </c>
      <c r="G1240" s="8" t="s">
        <v>125</v>
      </c>
      <c r="H1240" s="8" t="s">
        <v>59</v>
      </c>
      <c r="I1240" s="8" t="s">
        <v>58</v>
      </c>
      <c r="J1240" s="8" t="s">
        <v>57</v>
      </c>
      <c r="K1240" s="8" t="s">
        <v>56</v>
      </c>
      <c r="L1240" s="8" t="s">
        <v>55</v>
      </c>
      <c r="M1240" s="18">
        <v>45962</v>
      </c>
      <c r="N1240" s="18">
        <v>45964</v>
      </c>
      <c r="O1240" s="8" t="s">
        <v>454</v>
      </c>
      <c r="P1240" s="8" t="s">
        <v>17</v>
      </c>
      <c r="Q1240" s="8" t="s">
        <v>349</v>
      </c>
      <c r="R1240" s="8" t="str">
        <f t="shared" si="19"/>
        <v>251100A</v>
      </c>
      <c r="S1240" s="8" t="str">
        <f>IFERROR(VLOOKUP(R1240,'UNSG Projects'!$C$8:$D$305,2,FALSE),0)</f>
        <v>Mains - Blanket - Flag</v>
      </c>
      <c r="T1240" s="8" t="s">
        <v>348</v>
      </c>
      <c r="U1240" s="11">
        <v>-9137.5400000000009</v>
      </c>
    </row>
    <row r="1241" spans="1:21" ht="20.399999999999999" x14ac:dyDescent="0.3">
      <c r="A1241" s="19">
        <v>202602</v>
      </c>
      <c r="B1241" s="8" t="s">
        <v>7</v>
      </c>
      <c r="C1241" s="8" t="s">
        <v>63</v>
      </c>
      <c r="D1241" s="8" t="s">
        <v>62</v>
      </c>
      <c r="E1241" s="8" t="s">
        <v>62</v>
      </c>
      <c r="F1241" s="8" t="s">
        <v>61</v>
      </c>
      <c r="G1241" s="8" t="s">
        <v>125</v>
      </c>
      <c r="H1241" s="8" t="s">
        <v>59</v>
      </c>
      <c r="I1241" s="8" t="s">
        <v>58</v>
      </c>
      <c r="J1241" s="8" t="s">
        <v>57</v>
      </c>
      <c r="K1241" s="8" t="s">
        <v>56</v>
      </c>
      <c r="L1241" s="8" t="s">
        <v>55</v>
      </c>
      <c r="M1241" s="18">
        <v>45962</v>
      </c>
      <c r="N1241" s="18">
        <v>45971</v>
      </c>
      <c r="O1241" s="8" t="s">
        <v>454</v>
      </c>
      <c r="P1241" s="8" t="s">
        <v>17</v>
      </c>
      <c r="Q1241" s="8" t="s">
        <v>341</v>
      </c>
      <c r="R1241" s="8" t="str">
        <f t="shared" si="19"/>
        <v>251100A</v>
      </c>
      <c r="S1241" s="8" t="str">
        <f>IFERROR(VLOOKUP(R1241,'UNSG Projects'!$C$8:$D$305,2,FALSE),0)</f>
        <v>Mains - Blanket - Flag</v>
      </c>
      <c r="T1241" s="8" t="s">
        <v>340</v>
      </c>
      <c r="U1241" s="11">
        <v>-8626.9599999999991</v>
      </c>
    </row>
    <row r="1242" spans="1:21" ht="20.399999999999999" x14ac:dyDescent="0.3">
      <c r="A1242" s="19">
        <v>202602</v>
      </c>
      <c r="B1242" s="8" t="s">
        <v>7</v>
      </c>
      <c r="C1242" s="8" t="s">
        <v>63</v>
      </c>
      <c r="D1242" s="8" t="s">
        <v>62</v>
      </c>
      <c r="E1242" s="8" t="s">
        <v>62</v>
      </c>
      <c r="F1242" s="8" t="s">
        <v>61</v>
      </c>
      <c r="G1242" s="8" t="s">
        <v>125</v>
      </c>
      <c r="H1242" s="8" t="s">
        <v>59</v>
      </c>
      <c r="I1242" s="8" t="s">
        <v>58</v>
      </c>
      <c r="J1242" s="8" t="s">
        <v>57</v>
      </c>
      <c r="K1242" s="8" t="s">
        <v>56</v>
      </c>
      <c r="L1242" s="8" t="s">
        <v>55</v>
      </c>
      <c r="M1242" s="18">
        <v>45962</v>
      </c>
      <c r="N1242" s="18">
        <v>45975</v>
      </c>
      <c r="O1242" s="8" t="s">
        <v>454</v>
      </c>
      <c r="P1242" s="8" t="s">
        <v>17</v>
      </c>
      <c r="Q1242" s="8" t="s">
        <v>504</v>
      </c>
      <c r="R1242" s="8" t="str">
        <f t="shared" si="19"/>
        <v>252400S</v>
      </c>
      <c r="S1242" s="8" t="str">
        <f>IFERROR(VLOOKUP(R1242,'UNSG Projects'!$C$8:$D$305,2,FALSE),0)</f>
        <v>Mains-System Improv-King</v>
      </c>
      <c r="T1242" s="8" t="s">
        <v>503</v>
      </c>
      <c r="U1242" s="11">
        <v>-86272.73</v>
      </c>
    </row>
    <row r="1243" spans="1:21" ht="20.399999999999999" x14ac:dyDescent="0.3">
      <c r="A1243" s="19">
        <v>202602</v>
      </c>
      <c r="B1243" s="8" t="s">
        <v>7</v>
      </c>
      <c r="C1243" s="8" t="s">
        <v>63</v>
      </c>
      <c r="D1243" s="8" t="s">
        <v>62</v>
      </c>
      <c r="E1243" s="8" t="s">
        <v>62</v>
      </c>
      <c r="F1243" s="8" t="s">
        <v>61</v>
      </c>
      <c r="G1243" s="8" t="s">
        <v>125</v>
      </c>
      <c r="H1243" s="8" t="s">
        <v>59</v>
      </c>
      <c r="I1243" s="8" t="s">
        <v>58</v>
      </c>
      <c r="J1243" s="8" t="s">
        <v>57</v>
      </c>
      <c r="K1243" s="8" t="s">
        <v>56</v>
      </c>
      <c r="L1243" s="8" t="s">
        <v>55</v>
      </c>
      <c r="M1243" s="18">
        <v>45962</v>
      </c>
      <c r="N1243" s="18">
        <v>45979</v>
      </c>
      <c r="O1243" s="8" t="s">
        <v>454</v>
      </c>
      <c r="P1243" s="8" t="s">
        <v>17</v>
      </c>
      <c r="Q1243" s="8" t="s">
        <v>347</v>
      </c>
      <c r="R1243" s="8" t="str">
        <f t="shared" si="19"/>
        <v>257100A</v>
      </c>
      <c r="S1243" s="8" t="str">
        <f>IFERROR(VLOOKUP(R1243,'UNSG Projects'!$C$8:$D$305,2,FALSE),0)</f>
        <v>Mains - Blanket - SL</v>
      </c>
      <c r="T1243" s="8" t="s">
        <v>346</v>
      </c>
      <c r="U1243" s="11">
        <v>-4832.0200000000004</v>
      </c>
    </row>
    <row r="1244" spans="1:21" ht="20.399999999999999" x14ac:dyDescent="0.3">
      <c r="A1244" s="19">
        <v>202602</v>
      </c>
      <c r="B1244" s="8" t="s">
        <v>7</v>
      </c>
      <c r="C1244" s="8" t="s">
        <v>63</v>
      </c>
      <c r="D1244" s="8" t="s">
        <v>62</v>
      </c>
      <c r="E1244" s="8" t="s">
        <v>62</v>
      </c>
      <c r="F1244" s="8" t="s">
        <v>61</v>
      </c>
      <c r="G1244" s="8" t="s">
        <v>125</v>
      </c>
      <c r="H1244" s="8" t="s">
        <v>59</v>
      </c>
      <c r="I1244" s="8" t="s">
        <v>58</v>
      </c>
      <c r="J1244" s="8" t="s">
        <v>57</v>
      </c>
      <c r="K1244" s="8" t="s">
        <v>56</v>
      </c>
      <c r="L1244" s="8" t="s">
        <v>55</v>
      </c>
      <c r="M1244" s="18">
        <v>45962</v>
      </c>
      <c r="N1244" s="18">
        <v>45981</v>
      </c>
      <c r="O1244" s="8" t="s">
        <v>454</v>
      </c>
      <c r="P1244" s="8" t="s">
        <v>17</v>
      </c>
      <c r="Q1244" s="8" t="s">
        <v>345</v>
      </c>
      <c r="R1244" s="8" t="str">
        <f t="shared" si="19"/>
        <v>252100A</v>
      </c>
      <c r="S1244" s="8" t="str">
        <f>IFERROR(VLOOKUP(R1244,'UNSG Projects'!$C$8:$D$305,2,FALSE),0)</f>
        <v>Mains - Blanket - King</v>
      </c>
      <c r="T1244" s="8" t="s">
        <v>344</v>
      </c>
      <c r="U1244" s="11">
        <v>-60000.73</v>
      </c>
    </row>
    <row r="1245" spans="1:21" ht="20.399999999999999" x14ac:dyDescent="0.3">
      <c r="A1245" s="19">
        <v>202602</v>
      </c>
      <c r="B1245" s="8" t="s">
        <v>7</v>
      </c>
      <c r="C1245" s="8" t="s">
        <v>63</v>
      </c>
      <c r="D1245" s="8" t="s">
        <v>62</v>
      </c>
      <c r="E1245" s="8" t="s">
        <v>62</v>
      </c>
      <c r="F1245" s="8" t="s">
        <v>61</v>
      </c>
      <c r="G1245" s="8" t="s">
        <v>125</v>
      </c>
      <c r="H1245" s="8" t="s">
        <v>59</v>
      </c>
      <c r="I1245" s="8" t="s">
        <v>58</v>
      </c>
      <c r="J1245" s="8" t="s">
        <v>57</v>
      </c>
      <c r="K1245" s="8" t="s">
        <v>56</v>
      </c>
      <c r="L1245" s="8" t="s">
        <v>55</v>
      </c>
      <c r="M1245" s="18">
        <v>45962</v>
      </c>
      <c r="N1245" s="18">
        <v>45982</v>
      </c>
      <c r="O1245" s="8" t="s">
        <v>454</v>
      </c>
      <c r="P1245" s="8" t="s">
        <v>17</v>
      </c>
      <c r="Q1245" s="8" t="s">
        <v>343</v>
      </c>
      <c r="R1245" s="8" t="str">
        <f t="shared" si="19"/>
        <v>257100A</v>
      </c>
      <c r="S1245" s="8" t="str">
        <f>IFERROR(VLOOKUP(R1245,'UNSG Projects'!$C$8:$D$305,2,FALSE),0)</f>
        <v>Mains - Blanket - SL</v>
      </c>
      <c r="T1245" s="8" t="s">
        <v>342</v>
      </c>
      <c r="U1245" s="11">
        <v>-4794.6000000000004</v>
      </c>
    </row>
    <row r="1246" spans="1:21" ht="20.399999999999999" x14ac:dyDescent="0.3">
      <c r="A1246" s="19">
        <v>202602</v>
      </c>
      <c r="B1246" s="8" t="s">
        <v>7</v>
      </c>
      <c r="C1246" s="8" t="s">
        <v>63</v>
      </c>
      <c r="D1246" s="8" t="s">
        <v>62</v>
      </c>
      <c r="E1246" s="8" t="s">
        <v>62</v>
      </c>
      <c r="F1246" s="8" t="s">
        <v>61</v>
      </c>
      <c r="G1246" s="8" t="s">
        <v>125</v>
      </c>
      <c r="H1246" s="8" t="s">
        <v>59</v>
      </c>
      <c r="I1246" s="8" t="s">
        <v>58</v>
      </c>
      <c r="J1246" s="8" t="s">
        <v>57</v>
      </c>
      <c r="K1246" s="8" t="s">
        <v>56</v>
      </c>
      <c r="L1246" s="8" t="s">
        <v>55</v>
      </c>
      <c r="M1246" s="18">
        <v>45992</v>
      </c>
      <c r="N1246" s="18">
        <v>45977</v>
      </c>
      <c r="O1246" s="8" t="s">
        <v>454</v>
      </c>
      <c r="P1246" s="8" t="s">
        <v>17</v>
      </c>
      <c r="Q1246" s="8" t="s">
        <v>502</v>
      </c>
      <c r="R1246" s="8" t="str">
        <f t="shared" si="19"/>
        <v>256500B</v>
      </c>
      <c r="S1246" s="8" t="str">
        <f>IFERROR(VLOOKUP(R1246,'UNSG Projects'!$C$8:$D$305,2,FALSE),0)</f>
        <v>PI Mains - Nogales</v>
      </c>
      <c r="T1246" s="8" t="s">
        <v>501</v>
      </c>
      <c r="U1246" s="11">
        <v>-9937.3799999999992</v>
      </c>
    </row>
    <row r="1247" spans="1:21" ht="20.399999999999999" x14ac:dyDescent="0.3">
      <c r="A1247" s="19">
        <v>202602</v>
      </c>
      <c r="B1247" s="8" t="s">
        <v>7</v>
      </c>
      <c r="C1247" s="8" t="s">
        <v>63</v>
      </c>
      <c r="D1247" s="8" t="s">
        <v>62</v>
      </c>
      <c r="E1247" s="8" t="s">
        <v>62</v>
      </c>
      <c r="F1247" s="8" t="s">
        <v>61</v>
      </c>
      <c r="G1247" s="8" t="s">
        <v>125</v>
      </c>
      <c r="H1247" s="8" t="s">
        <v>59</v>
      </c>
      <c r="I1247" s="8" t="s">
        <v>58</v>
      </c>
      <c r="J1247" s="8" t="s">
        <v>57</v>
      </c>
      <c r="K1247" s="8" t="s">
        <v>56</v>
      </c>
      <c r="L1247" s="8" t="s">
        <v>55</v>
      </c>
      <c r="M1247" s="18">
        <v>46023</v>
      </c>
      <c r="N1247" s="18">
        <v>46023</v>
      </c>
      <c r="O1247" s="8" t="s">
        <v>454</v>
      </c>
      <c r="P1247" s="8" t="s">
        <v>17</v>
      </c>
      <c r="Q1247" s="8" t="s">
        <v>479</v>
      </c>
      <c r="R1247" s="8" t="str">
        <f t="shared" si="19"/>
        <v>252387A</v>
      </c>
      <c r="S1247" s="8" t="str">
        <f>IFERROR(VLOOKUP(R1247,'UNSG Projects'!$C$8:$D$305,2,FALSE),0)</f>
        <v>Other Distr Eq CP-Bl - King</v>
      </c>
      <c r="T1247" s="8" t="s">
        <v>478</v>
      </c>
      <c r="U1247" s="11">
        <v>-598.79</v>
      </c>
    </row>
    <row r="1248" spans="1:21" ht="20.399999999999999" x14ac:dyDescent="0.3">
      <c r="A1248" s="19">
        <v>202602</v>
      </c>
      <c r="B1248" s="8" t="s">
        <v>7</v>
      </c>
      <c r="C1248" s="8" t="s">
        <v>63</v>
      </c>
      <c r="D1248" s="8" t="s">
        <v>62</v>
      </c>
      <c r="E1248" s="8" t="s">
        <v>62</v>
      </c>
      <c r="F1248" s="8" t="s">
        <v>61</v>
      </c>
      <c r="G1248" s="8" t="s">
        <v>125</v>
      </c>
      <c r="H1248" s="8" t="s">
        <v>59</v>
      </c>
      <c r="I1248" s="8" t="s">
        <v>58</v>
      </c>
      <c r="J1248" s="8" t="s">
        <v>57</v>
      </c>
      <c r="K1248" s="8" t="s">
        <v>56</v>
      </c>
      <c r="L1248" s="8" t="s">
        <v>55</v>
      </c>
      <c r="M1248" s="18">
        <v>46023</v>
      </c>
      <c r="N1248" s="18">
        <v>46023</v>
      </c>
      <c r="O1248" s="8" t="s">
        <v>454</v>
      </c>
      <c r="P1248" s="8" t="s">
        <v>17</v>
      </c>
      <c r="Q1248" s="8" t="s">
        <v>301</v>
      </c>
      <c r="R1248" s="8" t="str">
        <f t="shared" si="19"/>
        <v>252402S</v>
      </c>
      <c r="S1248" s="8" t="str">
        <f>IFERROR(VLOOKUP(R1248,'UNSG Projects'!$C$8:$D$305,2,FALSE),0)</f>
        <v>Drisco Pipe Replacement</v>
      </c>
      <c r="T1248" s="8" t="s">
        <v>300</v>
      </c>
      <c r="U1248" s="11">
        <v>-369118.46</v>
      </c>
    </row>
    <row r="1249" spans="1:21" ht="20.399999999999999" x14ac:dyDescent="0.3">
      <c r="A1249" s="19">
        <v>202602</v>
      </c>
      <c r="B1249" s="8" t="s">
        <v>7</v>
      </c>
      <c r="C1249" s="8" t="s">
        <v>63</v>
      </c>
      <c r="D1249" s="8" t="s">
        <v>62</v>
      </c>
      <c r="E1249" s="8" t="s">
        <v>62</v>
      </c>
      <c r="F1249" s="8" t="s">
        <v>61</v>
      </c>
      <c r="G1249" s="8" t="s">
        <v>125</v>
      </c>
      <c r="H1249" s="8" t="s">
        <v>59</v>
      </c>
      <c r="I1249" s="8" t="s">
        <v>58</v>
      </c>
      <c r="J1249" s="8" t="s">
        <v>57</v>
      </c>
      <c r="K1249" s="8" t="s">
        <v>56</v>
      </c>
      <c r="L1249" s="8" t="s">
        <v>55</v>
      </c>
      <c r="M1249" s="18">
        <v>46023</v>
      </c>
      <c r="N1249" s="18">
        <v>46023</v>
      </c>
      <c r="O1249" s="8" t="s">
        <v>454</v>
      </c>
      <c r="P1249" s="8" t="s">
        <v>17</v>
      </c>
      <c r="Q1249" s="8" t="s">
        <v>500</v>
      </c>
      <c r="R1249" s="8" t="str">
        <f t="shared" si="19"/>
        <v>253387A</v>
      </c>
      <c r="S1249" s="8" t="str">
        <f>IFERROR(VLOOKUP(R1249,'UNSG Projects'!$C$8:$D$305,2,FALSE),0)</f>
        <v>Other Distr Equip CP-Bl-Pres</v>
      </c>
      <c r="T1249" s="8" t="s">
        <v>499</v>
      </c>
      <c r="U1249" s="11">
        <v>-183.56</v>
      </c>
    </row>
    <row r="1250" spans="1:21" ht="20.399999999999999" x14ac:dyDescent="0.3">
      <c r="A1250" s="19">
        <v>202603</v>
      </c>
      <c r="B1250" s="8" t="s">
        <v>7</v>
      </c>
      <c r="C1250" s="8" t="s">
        <v>63</v>
      </c>
      <c r="D1250" s="8" t="s">
        <v>62</v>
      </c>
      <c r="E1250" s="8" t="s">
        <v>62</v>
      </c>
      <c r="F1250" s="8" t="s">
        <v>61</v>
      </c>
      <c r="G1250" s="8" t="s">
        <v>125</v>
      </c>
      <c r="H1250" s="8" t="s">
        <v>59</v>
      </c>
      <c r="I1250" s="8" t="s">
        <v>58</v>
      </c>
      <c r="J1250" s="8" t="s">
        <v>497</v>
      </c>
      <c r="K1250" s="8" t="s">
        <v>56</v>
      </c>
      <c r="L1250" s="8" t="s">
        <v>64</v>
      </c>
      <c r="M1250" s="18">
        <v>46082</v>
      </c>
      <c r="N1250" s="18">
        <v>46086</v>
      </c>
      <c r="O1250" s="8" t="s">
        <v>454</v>
      </c>
      <c r="P1250" s="8" t="s">
        <v>17</v>
      </c>
      <c r="Q1250" s="8" t="s">
        <v>498</v>
      </c>
      <c r="R1250" s="8" t="str">
        <f t="shared" si="19"/>
        <v>252100A</v>
      </c>
      <c r="S1250" s="8" t="str">
        <f>IFERROR(VLOOKUP(R1250,'UNSG Projects'!$C$8:$D$305,2,FALSE),0)</f>
        <v>Mains - Blanket - King</v>
      </c>
      <c r="T1250" s="8" t="s">
        <v>497</v>
      </c>
      <c r="U1250" s="11">
        <v>1410.03</v>
      </c>
    </row>
    <row r="1251" spans="1:21" ht="20.399999999999999" x14ac:dyDescent="0.3">
      <c r="A1251" s="19">
        <v>202603</v>
      </c>
      <c r="B1251" s="8" t="s">
        <v>7</v>
      </c>
      <c r="C1251" s="8" t="s">
        <v>63</v>
      </c>
      <c r="D1251" s="8" t="s">
        <v>62</v>
      </c>
      <c r="E1251" s="8" t="s">
        <v>62</v>
      </c>
      <c r="F1251" s="8" t="s">
        <v>61</v>
      </c>
      <c r="G1251" s="8" t="s">
        <v>125</v>
      </c>
      <c r="H1251" s="8" t="s">
        <v>59</v>
      </c>
      <c r="I1251" s="8" t="s">
        <v>58</v>
      </c>
      <c r="J1251" s="8" t="s">
        <v>494</v>
      </c>
      <c r="K1251" s="8" t="s">
        <v>56</v>
      </c>
      <c r="L1251" s="8" t="s">
        <v>64</v>
      </c>
      <c r="M1251" s="18">
        <v>46082</v>
      </c>
      <c r="N1251" s="18">
        <v>46063</v>
      </c>
      <c r="O1251" s="8" t="s">
        <v>454</v>
      </c>
      <c r="P1251" s="8" t="s">
        <v>17</v>
      </c>
      <c r="Q1251" s="8" t="s">
        <v>496</v>
      </c>
      <c r="R1251" s="8" t="str">
        <f t="shared" si="19"/>
        <v>252100A</v>
      </c>
      <c r="S1251" s="8" t="str">
        <f>IFERROR(VLOOKUP(R1251,'UNSG Projects'!$C$8:$D$305,2,FALSE),0)</f>
        <v>Mains - Blanket - King</v>
      </c>
      <c r="T1251" s="8" t="s">
        <v>494</v>
      </c>
      <c r="U1251" s="11">
        <v>2753.16</v>
      </c>
    </row>
    <row r="1252" spans="1:21" ht="20.399999999999999" x14ac:dyDescent="0.3">
      <c r="A1252" s="19">
        <v>202603</v>
      </c>
      <c r="B1252" s="8" t="s">
        <v>7</v>
      </c>
      <c r="C1252" s="8" t="s">
        <v>63</v>
      </c>
      <c r="D1252" s="8" t="s">
        <v>62</v>
      </c>
      <c r="E1252" s="8" t="s">
        <v>62</v>
      </c>
      <c r="F1252" s="8" t="s">
        <v>61</v>
      </c>
      <c r="G1252" s="8" t="s">
        <v>125</v>
      </c>
      <c r="H1252" s="8" t="s">
        <v>59</v>
      </c>
      <c r="I1252" s="8" t="s">
        <v>58</v>
      </c>
      <c r="J1252" s="8" t="s">
        <v>494</v>
      </c>
      <c r="K1252" s="8" t="s">
        <v>56</v>
      </c>
      <c r="L1252" s="8" t="s">
        <v>64</v>
      </c>
      <c r="M1252" s="18">
        <v>46082</v>
      </c>
      <c r="N1252" s="18">
        <v>46079</v>
      </c>
      <c r="O1252" s="8" t="s">
        <v>454</v>
      </c>
      <c r="P1252" s="8" t="s">
        <v>17</v>
      </c>
      <c r="Q1252" s="8" t="s">
        <v>495</v>
      </c>
      <c r="R1252" s="8" t="str">
        <f t="shared" si="19"/>
        <v>252100A</v>
      </c>
      <c r="S1252" s="8" t="str">
        <f>IFERROR(VLOOKUP(R1252,'UNSG Projects'!$C$8:$D$305,2,FALSE),0)</f>
        <v>Mains - Blanket - King</v>
      </c>
      <c r="T1252" s="8" t="s">
        <v>494</v>
      </c>
      <c r="U1252" s="11">
        <v>17760.169999999998</v>
      </c>
    </row>
    <row r="1253" spans="1:21" ht="30.6" x14ac:dyDescent="0.3">
      <c r="A1253" s="19">
        <v>202603</v>
      </c>
      <c r="B1253" s="8" t="s">
        <v>7</v>
      </c>
      <c r="C1253" s="8" t="s">
        <v>63</v>
      </c>
      <c r="D1253" s="8" t="s">
        <v>62</v>
      </c>
      <c r="E1253" s="8" t="s">
        <v>62</v>
      </c>
      <c r="F1253" s="8" t="s">
        <v>61</v>
      </c>
      <c r="G1253" s="8" t="s">
        <v>125</v>
      </c>
      <c r="H1253" s="8" t="s">
        <v>59</v>
      </c>
      <c r="I1253" s="8" t="s">
        <v>58</v>
      </c>
      <c r="J1253" s="8" t="s">
        <v>492</v>
      </c>
      <c r="K1253" s="8" t="s">
        <v>56</v>
      </c>
      <c r="L1253" s="8" t="s">
        <v>64</v>
      </c>
      <c r="M1253" s="18">
        <v>46082</v>
      </c>
      <c r="N1253" s="18">
        <v>46092</v>
      </c>
      <c r="O1253" s="8" t="s">
        <v>454</v>
      </c>
      <c r="P1253" s="8" t="s">
        <v>17</v>
      </c>
      <c r="Q1253" s="8" t="s">
        <v>493</v>
      </c>
      <c r="R1253" s="8" t="str">
        <f t="shared" si="19"/>
        <v>252100A</v>
      </c>
      <c r="S1253" s="8" t="str">
        <f>IFERROR(VLOOKUP(R1253,'UNSG Projects'!$C$8:$D$305,2,FALSE),0)</f>
        <v>Mains - Blanket - King</v>
      </c>
      <c r="T1253" s="8" t="s">
        <v>492</v>
      </c>
      <c r="U1253" s="11">
        <v>623.57000000000005</v>
      </c>
    </row>
    <row r="1254" spans="1:21" ht="20.399999999999999" x14ac:dyDescent="0.3">
      <c r="A1254" s="19">
        <v>202603</v>
      </c>
      <c r="B1254" s="8" t="s">
        <v>7</v>
      </c>
      <c r="C1254" s="8" t="s">
        <v>63</v>
      </c>
      <c r="D1254" s="8" t="s">
        <v>62</v>
      </c>
      <c r="E1254" s="8" t="s">
        <v>62</v>
      </c>
      <c r="F1254" s="8" t="s">
        <v>61</v>
      </c>
      <c r="G1254" s="8" t="s">
        <v>125</v>
      </c>
      <c r="H1254" s="8" t="s">
        <v>59</v>
      </c>
      <c r="I1254" s="8" t="s">
        <v>58</v>
      </c>
      <c r="J1254" s="8" t="s">
        <v>490</v>
      </c>
      <c r="K1254" s="8" t="s">
        <v>56</v>
      </c>
      <c r="L1254" s="8" t="s">
        <v>64</v>
      </c>
      <c r="M1254" s="18">
        <v>46082</v>
      </c>
      <c r="N1254" s="18">
        <v>46083</v>
      </c>
      <c r="O1254" s="8" t="s">
        <v>454</v>
      </c>
      <c r="P1254" s="8" t="s">
        <v>17</v>
      </c>
      <c r="Q1254" s="8" t="s">
        <v>491</v>
      </c>
      <c r="R1254" s="8" t="str">
        <f t="shared" si="19"/>
        <v>252406S</v>
      </c>
      <c r="S1254" s="8" t="str">
        <f>IFERROR(VLOOKUP(R1254,'UNSG Projects'!$C$8:$D$305,2,FALSE),0)</f>
        <v>Mains PVC Replacement KNG</v>
      </c>
      <c r="T1254" s="8" t="s">
        <v>490</v>
      </c>
      <c r="U1254" s="11">
        <v>94398.18</v>
      </c>
    </row>
    <row r="1255" spans="1:21" ht="20.399999999999999" x14ac:dyDescent="0.3">
      <c r="A1255" s="19">
        <v>202603</v>
      </c>
      <c r="B1255" s="8" t="s">
        <v>7</v>
      </c>
      <c r="C1255" s="8" t="s">
        <v>63</v>
      </c>
      <c r="D1255" s="8" t="s">
        <v>62</v>
      </c>
      <c r="E1255" s="8" t="s">
        <v>62</v>
      </c>
      <c r="F1255" s="8" t="s">
        <v>61</v>
      </c>
      <c r="G1255" s="8" t="s">
        <v>125</v>
      </c>
      <c r="H1255" s="8" t="s">
        <v>59</v>
      </c>
      <c r="I1255" s="8" t="s">
        <v>58</v>
      </c>
      <c r="J1255" s="8" t="s">
        <v>488</v>
      </c>
      <c r="K1255" s="8" t="s">
        <v>56</v>
      </c>
      <c r="L1255" s="8" t="s">
        <v>64</v>
      </c>
      <c r="M1255" s="18">
        <v>46082</v>
      </c>
      <c r="N1255" s="18">
        <v>46044</v>
      </c>
      <c r="O1255" s="8" t="s">
        <v>454</v>
      </c>
      <c r="P1255" s="8" t="s">
        <v>17</v>
      </c>
      <c r="Q1255" s="8" t="s">
        <v>489</v>
      </c>
      <c r="R1255" s="8" t="str">
        <f t="shared" si="19"/>
        <v>252406S</v>
      </c>
      <c r="S1255" s="8" t="str">
        <f>IFERROR(VLOOKUP(R1255,'UNSG Projects'!$C$8:$D$305,2,FALSE),0)</f>
        <v>Mains PVC Replacement KNG</v>
      </c>
      <c r="T1255" s="8" t="s">
        <v>488</v>
      </c>
      <c r="U1255" s="11">
        <v>4303.28</v>
      </c>
    </row>
    <row r="1256" spans="1:21" ht="20.399999999999999" x14ac:dyDescent="0.3">
      <c r="A1256" s="19">
        <v>202603</v>
      </c>
      <c r="B1256" s="8" t="s">
        <v>7</v>
      </c>
      <c r="C1256" s="8" t="s">
        <v>63</v>
      </c>
      <c r="D1256" s="8" t="s">
        <v>62</v>
      </c>
      <c r="E1256" s="8" t="s">
        <v>62</v>
      </c>
      <c r="F1256" s="8" t="s">
        <v>61</v>
      </c>
      <c r="G1256" s="8" t="s">
        <v>125</v>
      </c>
      <c r="H1256" s="8" t="s">
        <v>59</v>
      </c>
      <c r="I1256" s="8" t="s">
        <v>58</v>
      </c>
      <c r="J1256" s="8" t="s">
        <v>486</v>
      </c>
      <c r="K1256" s="8" t="s">
        <v>56</v>
      </c>
      <c r="L1256" s="8" t="s">
        <v>64</v>
      </c>
      <c r="M1256" s="18">
        <v>46082</v>
      </c>
      <c r="N1256" s="18">
        <v>46045</v>
      </c>
      <c r="O1256" s="8" t="s">
        <v>454</v>
      </c>
      <c r="P1256" s="8" t="s">
        <v>17</v>
      </c>
      <c r="Q1256" s="8" t="s">
        <v>487</v>
      </c>
      <c r="R1256" s="8" t="str">
        <f t="shared" si="19"/>
        <v>255100A</v>
      </c>
      <c r="S1256" s="8" t="str">
        <f>IFERROR(VLOOKUP(R1256,'UNSG Projects'!$C$8:$D$305,2,FALSE),0)</f>
        <v>Mains - Blanket - Verde</v>
      </c>
      <c r="T1256" s="8" t="s">
        <v>486</v>
      </c>
      <c r="U1256" s="11">
        <v>234.79</v>
      </c>
    </row>
    <row r="1257" spans="1:21" ht="20.399999999999999" x14ac:dyDescent="0.3">
      <c r="A1257" s="19">
        <v>202603</v>
      </c>
      <c r="B1257" s="8" t="s">
        <v>7</v>
      </c>
      <c r="C1257" s="8" t="s">
        <v>63</v>
      </c>
      <c r="D1257" s="8" t="s">
        <v>62</v>
      </c>
      <c r="E1257" s="8" t="s">
        <v>62</v>
      </c>
      <c r="F1257" s="8" t="s">
        <v>61</v>
      </c>
      <c r="G1257" s="8" t="s">
        <v>125</v>
      </c>
      <c r="H1257" s="8" t="s">
        <v>59</v>
      </c>
      <c r="I1257" s="8" t="s">
        <v>58</v>
      </c>
      <c r="J1257" s="8" t="s">
        <v>336</v>
      </c>
      <c r="K1257" s="8" t="s">
        <v>56</v>
      </c>
      <c r="L1257" s="8" t="s">
        <v>64</v>
      </c>
      <c r="M1257" s="18">
        <v>46082</v>
      </c>
      <c r="N1257" s="18">
        <v>46087</v>
      </c>
      <c r="O1257" s="8" t="s">
        <v>454</v>
      </c>
      <c r="P1257" s="8" t="s">
        <v>17</v>
      </c>
      <c r="Q1257" s="8" t="s">
        <v>337</v>
      </c>
      <c r="R1257" s="8" t="str">
        <f t="shared" si="19"/>
        <v>255100A</v>
      </c>
      <c r="S1257" s="8" t="str">
        <f>IFERROR(VLOOKUP(R1257,'UNSG Projects'!$C$8:$D$305,2,FALSE),0)</f>
        <v>Mains - Blanket - Verde</v>
      </c>
      <c r="T1257" s="8" t="s">
        <v>336</v>
      </c>
      <c r="U1257" s="11">
        <v>23536.12</v>
      </c>
    </row>
    <row r="1258" spans="1:21" ht="20.399999999999999" x14ac:dyDescent="0.3">
      <c r="A1258" s="19">
        <v>202603</v>
      </c>
      <c r="B1258" s="8" t="s">
        <v>7</v>
      </c>
      <c r="C1258" s="8" t="s">
        <v>63</v>
      </c>
      <c r="D1258" s="8" t="s">
        <v>62</v>
      </c>
      <c r="E1258" s="8" t="s">
        <v>62</v>
      </c>
      <c r="F1258" s="8" t="s">
        <v>61</v>
      </c>
      <c r="G1258" s="8" t="s">
        <v>125</v>
      </c>
      <c r="H1258" s="8" t="s">
        <v>59</v>
      </c>
      <c r="I1258" s="8" t="s">
        <v>58</v>
      </c>
      <c r="J1258" s="8" t="s">
        <v>484</v>
      </c>
      <c r="K1258" s="8" t="s">
        <v>56</v>
      </c>
      <c r="L1258" s="8" t="s">
        <v>64</v>
      </c>
      <c r="M1258" s="18">
        <v>46082</v>
      </c>
      <c r="N1258" s="18">
        <v>46043</v>
      </c>
      <c r="O1258" s="8" t="s">
        <v>454</v>
      </c>
      <c r="P1258" s="8" t="s">
        <v>17</v>
      </c>
      <c r="Q1258" s="8" t="s">
        <v>485</v>
      </c>
      <c r="R1258" s="8" t="str">
        <f t="shared" si="19"/>
        <v>256100A</v>
      </c>
      <c r="S1258" s="8" t="str">
        <f>IFERROR(VLOOKUP(R1258,'UNSG Projects'!$C$8:$D$305,2,FALSE),0)</f>
        <v>Mains - Blanket - Nog</v>
      </c>
      <c r="T1258" s="8" t="s">
        <v>484</v>
      </c>
      <c r="U1258" s="11">
        <v>1188.72</v>
      </c>
    </row>
    <row r="1259" spans="1:21" ht="20.399999999999999" x14ac:dyDescent="0.3">
      <c r="A1259" s="19">
        <v>202603</v>
      </c>
      <c r="B1259" s="8" t="s">
        <v>7</v>
      </c>
      <c r="C1259" s="8" t="s">
        <v>63</v>
      </c>
      <c r="D1259" s="8" t="s">
        <v>62</v>
      </c>
      <c r="E1259" s="8" t="s">
        <v>62</v>
      </c>
      <c r="F1259" s="8" t="s">
        <v>61</v>
      </c>
      <c r="G1259" s="8" t="s">
        <v>125</v>
      </c>
      <c r="H1259" s="8" t="s">
        <v>59</v>
      </c>
      <c r="I1259" s="8" t="s">
        <v>58</v>
      </c>
      <c r="J1259" s="8" t="s">
        <v>334</v>
      </c>
      <c r="K1259" s="8" t="s">
        <v>56</v>
      </c>
      <c r="L1259" s="8" t="s">
        <v>64</v>
      </c>
      <c r="M1259" s="18">
        <v>46082</v>
      </c>
      <c r="N1259" s="18">
        <v>46029</v>
      </c>
      <c r="O1259" s="8" t="s">
        <v>454</v>
      </c>
      <c r="P1259" s="8" t="s">
        <v>17</v>
      </c>
      <c r="Q1259" s="8" t="s">
        <v>335</v>
      </c>
      <c r="R1259" s="8" t="str">
        <f t="shared" si="19"/>
        <v>251100A</v>
      </c>
      <c r="S1259" s="8" t="str">
        <f>IFERROR(VLOOKUP(R1259,'UNSG Projects'!$C$8:$D$305,2,FALSE),0)</f>
        <v>Mains - Blanket - Flag</v>
      </c>
      <c r="T1259" s="8" t="s">
        <v>334</v>
      </c>
      <c r="U1259" s="11">
        <v>7799.07</v>
      </c>
    </row>
    <row r="1260" spans="1:21" ht="20.399999999999999" x14ac:dyDescent="0.3">
      <c r="A1260" s="19">
        <v>202603</v>
      </c>
      <c r="B1260" s="8" t="s">
        <v>7</v>
      </c>
      <c r="C1260" s="8" t="s">
        <v>63</v>
      </c>
      <c r="D1260" s="8" t="s">
        <v>62</v>
      </c>
      <c r="E1260" s="8" t="s">
        <v>62</v>
      </c>
      <c r="F1260" s="8" t="s">
        <v>61</v>
      </c>
      <c r="G1260" s="8" t="s">
        <v>125</v>
      </c>
      <c r="H1260" s="8" t="s">
        <v>59</v>
      </c>
      <c r="I1260" s="8" t="s">
        <v>58</v>
      </c>
      <c r="J1260" s="8" t="s">
        <v>332</v>
      </c>
      <c r="K1260" s="8" t="s">
        <v>56</v>
      </c>
      <c r="L1260" s="8" t="s">
        <v>64</v>
      </c>
      <c r="M1260" s="18">
        <v>46082</v>
      </c>
      <c r="N1260" s="18">
        <v>46069</v>
      </c>
      <c r="O1260" s="8" t="s">
        <v>454</v>
      </c>
      <c r="P1260" s="8" t="s">
        <v>17</v>
      </c>
      <c r="Q1260" s="8" t="s">
        <v>333</v>
      </c>
      <c r="R1260" s="8" t="str">
        <f t="shared" si="19"/>
        <v>253500B</v>
      </c>
      <c r="S1260" s="8" t="str">
        <f>IFERROR(VLOOKUP(R1260,'UNSG Projects'!$C$8:$D$305,2,FALSE),0)</f>
        <v>PI Mains - Prescott</v>
      </c>
      <c r="T1260" s="8" t="s">
        <v>332</v>
      </c>
      <c r="U1260" s="11">
        <v>67033.14</v>
      </c>
    </row>
    <row r="1261" spans="1:21" ht="20.399999999999999" x14ac:dyDescent="0.3">
      <c r="A1261" s="19">
        <v>202603</v>
      </c>
      <c r="B1261" s="8" t="s">
        <v>7</v>
      </c>
      <c r="C1261" s="8" t="s">
        <v>63</v>
      </c>
      <c r="D1261" s="8" t="s">
        <v>62</v>
      </c>
      <c r="E1261" s="8" t="s">
        <v>62</v>
      </c>
      <c r="F1261" s="8" t="s">
        <v>61</v>
      </c>
      <c r="G1261" s="8" t="s">
        <v>125</v>
      </c>
      <c r="H1261" s="8" t="s">
        <v>59</v>
      </c>
      <c r="I1261" s="8" t="s">
        <v>58</v>
      </c>
      <c r="J1261" s="8" t="s">
        <v>300</v>
      </c>
      <c r="K1261" s="8" t="s">
        <v>56</v>
      </c>
      <c r="L1261" s="8" t="s">
        <v>64</v>
      </c>
      <c r="M1261" s="18">
        <v>46023</v>
      </c>
      <c r="N1261" s="18">
        <v>46023</v>
      </c>
      <c r="O1261" s="8" t="s">
        <v>454</v>
      </c>
      <c r="P1261" s="8" t="s">
        <v>17</v>
      </c>
      <c r="Q1261" s="8" t="s">
        <v>301</v>
      </c>
      <c r="R1261" s="8" t="str">
        <f t="shared" si="19"/>
        <v>252402S</v>
      </c>
      <c r="S1261" s="8" t="str">
        <f>IFERROR(VLOOKUP(R1261,'UNSG Projects'!$C$8:$D$305,2,FALSE),0)</f>
        <v>Drisco Pipe Replacement</v>
      </c>
      <c r="T1261" s="8" t="s">
        <v>300</v>
      </c>
      <c r="U1261" s="11">
        <v>135688.82999999999</v>
      </c>
    </row>
    <row r="1262" spans="1:21" ht="20.399999999999999" x14ac:dyDescent="0.3">
      <c r="A1262" s="19">
        <v>202603</v>
      </c>
      <c r="B1262" s="8" t="s">
        <v>7</v>
      </c>
      <c r="C1262" s="8" t="s">
        <v>63</v>
      </c>
      <c r="D1262" s="8" t="s">
        <v>62</v>
      </c>
      <c r="E1262" s="8" t="s">
        <v>62</v>
      </c>
      <c r="F1262" s="8" t="s">
        <v>61</v>
      </c>
      <c r="G1262" s="8" t="s">
        <v>125</v>
      </c>
      <c r="H1262" s="8" t="s">
        <v>59</v>
      </c>
      <c r="I1262" s="8" t="s">
        <v>58</v>
      </c>
      <c r="J1262" s="8" t="s">
        <v>330</v>
      </c>
      <c r="K1262" s="8" t="s">
        <v>56</v>
      </c>
      <c r="L1262" s="8" t="s">
        <v>64</v>
      </c>
      <c r="M1262" s="18">
        <v>46082</v>
      </c>
      <c r="N1262" s="18">
        <v>46051</v>
      </c>
      <c r="O1262" s="8" t="s">
        <v>454</v>
      </c>
      <c r="P1262" s="8" t="s">
        <v>17</v>
      </c>
      <c r="Q1262" s="8" t="s">
        <v>331</v>
      </c>
      <c r="R1262" s="8" t="str">
        <f t="shared" si="19"/>
        <v>253100A</v>
      </c>
      <c r="S1262" s="8" t="str">
        <f>IFERROR(VLOOKUP(R1262,'UNSG Projects'!$C$8:$D$305,2,FALSE),0)</f>
        <v>Mains - Blanket - Pres</v>
      </c>
      <c r="T1262" s="8" t="s">
        <v>330</v>
      </c>
      <c r="U1262" s="11">
        <v>32502.36</v>
      </c>
    </row>
    <row r="1263" spans="1:21" ht="20.399999999999999" x14ac:dyDescent="0.3">
      <c r="A1263" s="19">
        <v>202603</v>
      </c>
      <c r="B1263" s="8" t="s">
        <v>7</v>
      </c>
      <c r="C1263" s="8" t="s">
        <v>63</v>
      </c>
      <c r="D1263" s="8" t="s">
        <v>62</v>
      </c>
      <c r="E1263" s="8" t="s">
        <v>62</v>
      </c>
      <c r="F1263" s="8" t="s">
        <v>61</v>
      </c>
      <c r="G1263" s="8" t="s">
        <v>125</v>
      </c>
      <c r="H1263" s="8" t="s">
        <v>59</v>
      </c>
      <c r="I1263" s="8" t="s">
        <v>58</v>
      </c>
      <c r="J1263" s="8" t="s">
        <v>482</v>
      </c>
      <c r="K1263" s="8" t="s">
        <v>56</v>
      </c>
      <c r="L1263" s="8" t="s">
        <v>64</v>
      </c>
      <c r="M1263" s="18">
        <v>46082</v>
      </c>
      <c r="N1263" s="18">
        <v>46099</v>
      </c>
      <c r="O1263" s="8" t="s">
        <v>454</v>
      </c>
      <c r="P1263" s="8" t="s">
        <v>17</v>
      </c>
      <c r="Q1263" s="8" t="s">
        <v>483</v>
      </c>
      <c r="R1263" s="8" t="str">
        <f t="shared" si="19"/>
        <v>253100A</v>
      </c>
      <c r="S1263" s="8" t="str">
        <f>IFERROR(VLOOKUP(R1263,'UNSG Projects'!$C$8:$D$305,2,FALSE),0)</f>
        <v>Mains - Blanket - Pres</v>
      </c>
      <c r="T1263" s="8" t="s">
        <v>482</v>
      </c>
      <c r="U1263" s="11">
        <v>17390.28</v>
      </c>
    </row>
    <row r="1264" spans="1:21" ht="20.399999999999999" x14ac:dyDescent="0.3">
      <c r="A1264" s="19">
        <v>202603</v>
      </c>
      <c r="B1264" s="8" t="s">
        <v>7</v>
      </c>
      <c r="C1264" s="8" t="s">
        <v>63</v>
      </c>
      <c r="D1264" s="8" t="s">
        <v>62</v>
      </c>
      <c r="E1264" s="8" t="s">
        <v>62</v>
      </c>
      <c r="F1264" s="8" t="s">
        <v>61</v>
      </c>
      <c r="G1264" s="8" t="s">
        <v>125</v>
      </c>
      <c r="H1264" s="8" t="s">
        <v>59</v>
      </c>
      <c r="I1264" s="8" t="s">
        <v>58</v>
      </c>
      <c r="J1264" s="8" t="s">
        <v>480</v>
      </c>
      <c r="K1264" s="8" t="s">
        <v>56</v>
      </c>
      <c r="L1264" s="8" t="s">
        <v>64</v>
      </c>
      <c r="M1264" s="18">
        <v>46082</v>
      </c>
      <c r="N1264" s="18">
        <v>46017</v>
      </c>
      <c r="O1264" s="8" t="s">
        <v>454</v>
      </c>
      <c r="P1264" s="8" t="s">
        <v>17</v>
      </c>
      <c r="Q1264" s="8" t="s">
        <v>481</v>
      </c>
      <c r="R1264" s="8" t="str">
        <f t="shared" si="19"/>
        <v>251100A</v>
      </c>
      <c r="S1264" s="8" t="str">
        <f>IFERROR(VLOOKUP(R1264,'UNSG Projects'!$C$8:$D$305,2,FALSE),0)</f>
        <v>Mains - Blanket - Flag</v>
      </c>
      <c r="T1264" s="8" t="s">
        <v>480</v>
      </c>
      <c r="U1264" s="11">
        <v>3368.31</v>
      </c>
    </row>
    <row r="1265" spans="1:21" ht="20.399999999999999" x14ac:dyDescent="0.3">
      <c r="A1265" s="19">
        <v>202603</v>
      </c>
      <c r="B1265" s="8" t="s">
        <v>7</v>
      </c>
      <c r="C1265" s="8" t="s">
        <v>63</v>
      </c>
      <c r="D1265" s="8" t="s">
        <v>62</v>
      </c>
      <c r="E1265" s="8" t="s">
        <v>62</v>
      </c>
      <c r="F1265" s="8" t="s">
        <v>61</v>
      </c>
      <c r="G1265" s="8" t="s">
        <v>125</v>
      </c>
      <c r="H1265" s="8" t="s">
        <v>59</v>
      </c>
      <c r="I1265" s="8" t="s">
        <v>58</v>
      </c>
      <c r="J1265" s="8" t="s">
        <v>328</v>
      </c>
      <c r="K1265" s="8" t="s">
        <v>56</v>
      </c>
      <c r="L1265" s="8" t="s">
        <v>64</v>
      </c>
      <c r="M1265" s="18">
        <v>46082</v>
      </c>
      <c r="N1265" s="18">
        <v>46099</v>
      </c>
      <c r="O1265" s="8" t="s">
        <v>454</v>
      </c>
      <c r="P1265" s="8" t="s">
        <v>17</v>
      </c>
      <c r="Q1265" s="8" t="s">
        <v>329</v>
      </c>
      <c r="R1265" s="8" t="str">
        <f t="shared" si="19"/>
        <v>257100A</v>
      </c>
      <c r="S1265" s="8" t="str">
        <f>IFERROR(VLOOKUP(R1265,'UNSG Projects'!$C$8:$D$305,2,FALSE),0)</f>
        <v>Mains - Blanket - SL</v>
      </c>
      <c r="T1265" s="8" t="s">
        <v>328</v>
      </c>
      <c r="U1265" s="11">
        <v>14294.54</v>
      </c>
    </row>
    <row r="1266" spans="1:21" ht="20.399999999999999" x14ac:dyDescent="0.3">
      <c r="A1266" s="19">
        <v>202603</v>
      </c>
      <c r="B1266" s="8" t="s">
        <v>7</v>
      </c>
      <c r="C1266" s="8" t="s">
        <v>63</v>
      </c>
      <c r="D1266" s="8" t="s">
        <v>62</v>
      </c>
      <c r="E1266" s="8" t="s">
        <v>62</v>
      </c>
      <c r="F1266" s="8" t="s">
        <v>61</v>
      </c>
      <c r="G1266" s="8" t="s">
        <v>125</v>
      </c>
      <c r="H1266" s="8" t="s">
        <v>59</v>
      </c>
      <c r="I1266" s="8" t="s">
        <v>58</v>
      </c>
      <c r="J1266" s="8" t="s">
        <v>326</v>
      </c>
      <c r="K1266" s="8" t="s">
        <v>56</v>
      </c>
      <c r="L1266" s="8" t="s">
        <v>64</v>
      </c>
      <c r="M1266" s="18">
        <v>46082</v>
      </c>
      <c r="N1266" s="18">
        <v>46048</v>
      </c>
      <c r="O1266" s="8" t="s">
        <v>454</v>
      </c>
      <c r="P1266" s="8" t="s">
        <v>17</v>
      </c>
      <c r="Q1266" s="8" t="s">
        <v>327</v>
      </c>
      <c r="R1266" s="8" t="str">
        <f t="shared" si="19"/>
        <v>257100A</v>
      </c>
      <c r="S1266" s="8" t="str">
        <f>IFERROR(VLOOKUP(R1266,'UNSG Projects'!$C$8:$D$305,2,FALSE),0)</f>
        <v>Mains - Blanket - SL</v>
      </c>
      <c r="T1266" s="8" t="s">
        <v>326</v>
      </c>
      <c r="U1266" s="11">
        <v>3209.4</v>
      </c>
    </row>
    <row r="1267" spans="1:21" ht="20.399999999999999" x14ac:dyDescent="0.3">
      <c r="A1267" s="19">
        <v>202603</v>
      </c>
      <c r="B1267" s="8" t="s">
        <v>7</v>
      </c>
      <c r="C1267" s="8" t="s">
        <v>63</v>
      </c>
      <c r="D1267" s="8" t="s">
        <v>62</v>
      </c>
      <c r="E1267" s="8" t="s">
        <v>62</v>
      </c>
      <c r="F1267" s="8" t="s">
        <v>61</v>
      </c>
      <c r="G1267" s="8" t="s">
        <v>125</v>
      </c>
      <c r="H1267" s="8" t="s">
        <v>59</v>
      </c>
      <c r="I1267" s="8" t="s">
        <v>58</v>
      </c>
      <c r="J1267" s="8" t="s">
        <v>324</v>
      </c>
      <c r="K1267" s="8" t="s">
        <v>56</v>
      </c>
      <c r="L1267" s="8" t="s">
        <v>64</v>
      </c>
      <c r="M1267" s="18">
        <v>46082</v>
      </c>
      <c r="N1267" s="18">
        <v>46072</v>
      </c>
      <c r="O1267" s="8" t="s">
        <v>454</v>
      </c>
      <c r="P1267" s="8" t="s">
        <v>17</v>
      </c>
      <c r="Q1267" s="8" t="s">
        <v>325</v>
      </c>
      <c r="R1267" s="8" t="str">
        <f t="shared" si="19"/>
        <v>256100A</v>
      </c>
      <c r="S1267" s="8" t="str">
        <f>IFERROR(VLOOKUP(R1267,'UNSG Projects'!$C$8:$D$305,2,FALSE),0)</f>
        <v>Mains - Blanket - Nog</v>
      </c>
      <c r="T1267" s="8" t="s">
        <v>324</v>
      </c>
      <c r="U1267" s="11">
        <v>1523.75</v>
      </c>
    </row>
    <row r="1268" spans="1:21" ht="20.399999999999999" x14ac:dyDescent="0.3">
      <c r="A1268" s="19">
        <v>202603</v>
      </c>
      <c r="B1268" s="8" t="s">
        <v>7</v>
      </c>
      <c r="C1268" s="8" t="s">
        <v>63</v>
      </c>
      <c r="D1268" s="8" t="s">
        <v>62</v>
      </c>
      <c r="E1268" s="8" t="s">
        <v>62</v>
      </c>
      <c r="F1268" s="8" t="s">
        <v>61</v>
      </c>
      <c r="G1268" s="8" t="s">
        <v>125</v>
      </c>
      <c r="H1268" s="8" t="s">
        <v>59</v>
      </c>
      <c r="I1268" s="8" t="s">
        <v>58</v>
      </c>
      <c r="J1268" s="8" t="s">
        <v>322</v>
      </c>
      <c r="K1268" s="8" t="s">
        <v>56</v>
      </c>
      <c r="L1268" s="8" t="s">
        <v>64</v>
      </c>
      <c r="M1268" s="18">
        <v>46082</v>
      </c>
      <c r="N1268" s="18">
        <v>46077</v>
      </c>
      <c r="O1268" s="8" t="s">
        <v>454</v>
      </c>
      <c r="P1268" s="8" t="s">
        <v>17</v>
      </c>
      <c r="Q1268" s="8" t="s">
        <v>323</v>
      </c>
      <c r="R1268" s="8" t="str">
        <f t="shared" si="19"/>
        <v>256100A</v>
      </c>
      <c r="S1268" s="8" t="str">
        <f>IFERROR(VLOOKUP(R1268,'UNSG Projects'!$C$8:$D$305,2,FALSE),0)</f>
        <v>Mains - Blanket - Nog</v>
      </c>
      <c r="T1268" s="8" t="s">
        <v>322</v>
      </c>
      <c r="U1268" s="11">
        <v>4082.56</v>
      </c>
    </row>
    <row r="1269" spans="1:21" ht="20.399999999999999" x14ac:dyDescent="0.3">
      <c r="A1269" s="19">
        <v>202603</v>
      </c>
      <c r="B1269" s="8" t="s">
        <v>7</v>
      </c>
      <c r="C1269" s="8" t="s">
        <v>63</v>
      </c>
      <c r="D1269" s="8" t="s">
        <v>62</v>
      </c>
      <c r="E1269" s="8" t="s">
        <v>62</v>
      </c>
      <c r="F1269" s="8" t="s">
        <v>61</v>
      </c>
      <c r="G1269" s="8" t="s">
        <v>125</v>
      </c>
      <c r="H1269" s="8" t="s">
        <v>59</v>
      </c>
      <c r="I1269" s="8" t="s">
        <v>58</v>
      </c>
      <c r="J1269" s="8" t="s">
        <v>478</v>
      </c>
      <c r="K1269" s="8" t="s">
        <v>56</v>
      </c>
      <c r="L1269" s="8" t="s">
        <v>64</v>
      </c>
      <c r="M1269" s="18">
        <v>46023</v>
      </c>
      <c r="N1269" s="18">
        <v>46023</v>
      </c>
      <c r="O1269" s="8" t="s">
        <v>454</v>
      </c>
      <c r="P1269" s="8" t="s">
        <v>17</v>
      </c>
      <c r="Q1269" s="8" t="s">
        <v>479</v>
      </c>
      <c r="R1269" s="8" t="str">
        <f t="shared" si="19"/>
        <v>252387A</v>
      </c>
      <c r="S1269" s="8" t="str">
        <f>IFERROR(VLOOKUP(R1269,'UNSG Projects'!$C$8:$D$305,2,FALSE),0)</f>
        <v>Other Distr Eq CP-Bl - King</v>
      </c>
      <c r="T1269" s="8" t="s">
        <v>478</v>
      </c>
      <c r="U1269" s="11">
        <v>400</v>
      </c>
    </row>
    <row r="1270" spans="1:21" ht="20.399999999999999" x14ac:dyDescent="0.3">
      <c r="A1270" s="19">
        <v>202603</v>
      </c>
      <c r="B1270" s="8" t="s">
        <v>7</v>
      </c>
      <c r="C1270" s="8" t="s">
        <v>63</v>
      </c>
      <c r="D1270" s="8" t="s">
        <v>62</v>
      </c>
      <c r="E1270" s="8" t="s">
        <v>62</v>
      </c>
      <c r="F1270" s="8" t="s">
        <v>61</v>
      </c>
      <c r="G1270" s="8" t="s">
        <v>125</v>
      </c>
      <c r="H1270" s="8" t="s">
        <v>59</v>
      </c>
      <c r="I1270" s="8" t="s">
        <v>58</v>
      </c>
      <c r="J1270" s="8" t="s">
        <v>476</v>
      </c>
      <c r="K1270" s="8" t="s">
        <v>56</v>
      </c>
      <c r="L1270" s="8" t="s">
        <v>64</v>
      </c>
      <c r="M1270" s="18">
        <v>46082</v>
      </c>
      <c r="N1270" s="18">
        <v>46086</v>
      </c>
      <c r="O1270" s="8" t="s">
        <v>454</v>
      </c>
      <c r="P1270" s="8" t="s">
        <v>17</v>
      </c>
      <c r="Q1270" s="8" t="s">
        <v>477</v>
      </c>
      <c r="R1270" s="8" t="str">
        <f t="shared" si="19"/>
        <v>252500B</v>
      </c>
      <c r="S1270" s="8" t="str">
        <f>IFERROR(VLOOKUP(R1270,'UNSG Projects'!$C$8:$D$305,2,FALSE),0)</f>
        <v>PI Mains - Kingman</v>
      </c>
      <c r="T1270" s="8" t="s">
        <v>476</v>
      </c>
      <c r="U1270" s="11">
        <v>10049.870000000001</v>
      </c>
    </row>
    <row r="1271" spans="1:21" ht="20.399999999999999" x14ac:dyDescent="0.3">
      <c r="A1271" s="19">
        <v>202603</v>
      </c>
      <c r="B1271" s="8" t="s">
        <v>7</v>
      </c>
      <c r="C1271" s="8" t="s">
        <v>63</v>
      </c>
      <c r="D1271" s="8" t="s">
        <v>62</v>
      </c>
      <c r="E1271" s="8" t="s">
        <v>62</v>
      </c>
      <c r="F1271" s="8" t="s">
        <v>61</v>
      </c>
      <c r="G1271" s="8" t="s">
        <v>125</v>
      </c>
      <c r="H1271" s="8" t="s">
        <v>59</v>
      </c>
      <c r="I1271" s="8" t="s">
        <v>58</v>
      </c>
      <c r="J1271" s="8" t="s">
        <v>474</v>
      </c>
      <c r="K1271" s="8" t="s">
        <v>56</v>
      </c>
      <c r="L1271" s="8" t="s">
        <v>64</v>
      </c>
      <c r="M1271" s="18">
        <v>46082</v>
      </c>
      <c r="N1271" s="18">
        <v>46093</v>
      </c>
      <c r="O1271" s="8" t="s">
        <v>454</v>
      </c>
      <c r="P1271" s="8" t="s">
        <v>17</v>
      </c>
      <c r="Q1271" s="8" t="s">
        <v>475</v>
      </c>
      <c r="R1271" s="8" t="str">
        <f t="shared" si="19"/>
        <v>252500B</v>
      </c>
      <c r="S1271" s="8" t="str">
        <f>IFERROR(VLOOKUP(R1271,'UNSG Projects'!$C$8:$D$305,2,FALSE),0)</f>
        <v>PI Mains - Kingman</v>
      </c>
      <c r="T1271" s="8" t="s">
        <v>474</v>
      </c>
      <c r="U1271" s="11">
        <v>9466.98</v>
      </c>
    </row>
    <row r="1272" spans="1:21" ht="20.399999999999999" x14ac:dyDescent="0.3">
      <c r="A1272" s="19">
        <v>202603</v>
      </c>
      <c r="B1272" s="8" t="s">
        <v>7</v>
      </c>
      <c r="C1272" s="8" t="s">
        <v>63</v>
      </c>
      <c r="D1272" s="8" t="s">
        <v>62</v>
      </c>
      <c r="E1272" s="8" t="s">
        <v>62</v>
      </c>
      <c r="F1272" s="8" t="s">
        <v>61</v>
      </c>
      <c r="G1272" s="8" t="s">
        <v>125</v>
      </c>
      <c r="H1272" s="8" t="s">
        <v>59</v>
      </c>
      <c r="I1272" s="8" t="s">
        <v>58</v>
      </c>
      <c r="J1272" s="8" t="s">
        <v>472</v>
      </c>
      <c r="K1272" s="8" t="s">
        <v>56</v>
      </c>
      <c r="L1272" s="8" t="s">
        <v>64</v>
      </c>
      <c r="M1272" s="18">
        <v>46082</v>
      </c>
      <c r="N1272" s="18">
        <v>45999</v>
      </c>
      <c r="O1272" s="8" t="s">
        <v>454</v>
      </c>
      <c r="P1272" s="8" t="s">
        <v>17</v>
      </c>
      <c r="Q1272" s="8" t="s">
        <v>473</v>
      </c>
      <c r="R1272" s="8" t="str">
        <f t="shared" si="19"/>
        <v>253100A</v>
      </c>
      <c r="S1272" s="8" t="str">
        <f>IFERROR(VLOOKUP(R1272,'UNSG Projects'!$C$8:$D$305,2,FALSE),0)</f>
        <v>Mains - Blanket - Pres</v>
      </c>
      <c r="T1272" s="8" t="s">
        <v>472</v>
      </c>
      <c r="U1272" s="11">
        <v>0</v>
      </c>
    </row>
    <row r="1273" spans="1:21" ht="20.399999999999999" x14ac:dyDescent="0.3">
      <c r="A1273" s="19">
        <v>202603</v>
      </c>
      <c r="B1273" s="8" t="s">
        <v>7</v>
      </c>
      <c r="C1273" s="8" t="s">
        <v>63</v>
      </c>
      <c r="D1273" s="8" t="s">
        <v>62</v>
      </c>
      <c r="E1273" s="8" t="s">
        <v>62</v>
      </c>
      <c r="F1273" s="8" t="s">
        <v>61</v>
      </c>
      <c r="G1273" s="8" t="s">
        <v>125</v>
      </c>
      <c r="H1273" s="8" t="s">
        <v>59</v>
      </c>
      <c r="I1273" s="8" t="s">
        <v>58</v>
      </c>
      <c r="J1273" s="8" t="s">
        <v>306</v>
      </c>
      <c r="K1273" s="8" t="s">
        <v>56</v>
      </c>
      <c r="L1273" s="8" t="s">
        <v>64</v>
      </c>
      <c r="M1273" s="18">
        <v>46082</v>
      </c>
      <c r="N1273" s="18">
        <v>46099</v>
      </c>
      <c r="O1273" s="8" t="s">
        <v>454</v>
      </c>
      <c r="P1273" s="8" t="s">
        <v>17</v>
      </c>
      <c r="Q1273" s="8" t="s">
        <v>307</v>
      </c>
      <c r="R1273" s="8" t="str">
        <f t="shared" si="19"/>
        <v>253100A</v>
      </c>
      <c r="S1273" s="8" t="str">
        <f>IFERROR(VLOOKUP(R1273,'UNSG Projects'!$C$8:$D$305,2,FALSE),0)</f>
        <v>Mains - Blanket - Pres</v>
      </c>
      <c r="T1273" s="8" t="s">
        <v>306</v>
      </c>
      <c r="U1273" s="11">
        <v>82698.990000000005</v>
      </c>
    </row>
    <row r="1274" spans="1:21" ht="20.399999999999999" x14ac:dyDescent="0.3">
      <c r="A1274" s="19">
        <v>202603</v>
      </c>
      <c r="B1274" s="8" t="s">
        <v>7</v>
      </c>
      <c r="C1274" s="8" t="s">
        <v>63</v>
      </c>
      <c r="D1274" s="8" t="s">
        <v>62</v>
      </c>
      <c r="E1274" s="8" t="s">
        <v>62</v>
      </c>
      <c r="F1274" s="8" t="s">
        <v>61</v>
      </c>
      <c r="G1274" s="8" t="s">
        <v>125</v>
      </c>
      <c r="H1274" s="8" t="s">
        <v>59</v>
      </c>
      <c r="I1274" s="8" t="s">
        <v>58</v>
      </c>
      <c r="J1274" s="8" t="s">
        <v>470</v>
      </c>
      <c r="K1274" s="8" t="s">
        <v>56</v>
      </c>
      <c r="L1274" s="8" t="s">
        <v>64</v>
      </c>
      <c r="M1274" s="18">
        <v>46082</v>
      </c>
      <c r="N1274" s="18">
        <v>46042</v>
      </c>
      <c r="O1274" s="8" t="s">
        <v>454</v>
      </c>
      <c r="P1274" s="8" t="s">
        <v>17</v>
      </c>
      <c r="Q1274" s="8" t="s">
        <v>471</v>
      </c>
      <c r="R1274" s="8" t="str">
        <f t="shared" si="19"/>
        <v>253100A</v>
      </c>
      <c r="S1274" s="8" t="str">
        <f>IFERROR(VLOOKUP(R1274,'UNSG Projects'!$C$8:$D$305,2,FALSE),0)</f>
        <v>Mains - Blanket - Pres</v>
      </c>
      <c r="T1274" s="8" t="s">
        <v>470</v>
      </c>
      <c r="U1274" s="11">
        <v>2263.38</v>
      </c>
    </row>
    <row r="1275" spans="1:21" ht="20.399999999999999" x14ac:dyDescent="0.3">
      <c r="A1275" s="19">
        <v>202603</v>
      </c>
      <c r="B1275" s="8" t="s">
        <v>7</v>
      </c>
      <c r="C1275" s="8" t="s">
        <v>63</v>
      </c>
      <c r="D1275" s="8" t="s">
        <v>62</v>
      </c>
      <c r="E1275" s="8" t="s">
        <v>62</v>
      </c>
      <c r="F1275" s="8" t="s">
        <v>61</v>
      </c>
      <c r="G1275" s="8" t="s">
        <v>125</v>
      </c>
      <c r="H1275" s="8" t="s">
        <v>59</v>
      </c>
      <c r="I1275" s="8" t="s">
        <v>58</v>
      </c>
      <c r="J1275" s="8" t="s">
        <v>57</v>
      </c>
      <c r="K1275" s="8" t="s">
        <v>56</v>
      </c>
      <c r="L1275" s="8" t="s">
        <v>55</v>
      </c>
      <c r="M1275" s="18">
        <v>45962</v>
      </c>
      <c r="N1275" s="18">
        <v>45965</v>
      </c>
      <c r="O1275" s="8" t="s">
        <v>454</v>
      </c>
      <c r="P1275" s="8" t="s">
        <v>17</v>
      </c>
      <c r="Q1275" s="8" t="s">
        <v>291</v>
      </c>
      <c r="R1275" s="8" t="str">
        <f t="shared" si="19"/>
        <v>252100A</v>
      </c>
      <c r="S1275" s="8" t="str">
        <f>IFERROR(VLOOKUP(R1275,'UNSG Projects'!$C$8:$D$305,2,FALSE),0)</f>
        <v>Mains - Blanket - King</v>
      </c>
      <c r="T1275" s="8" t="s">
        <v>290</v>
      </c>
      <c r="U1275" s="11">
        <v>-38302.35</v>
      </c>
    </row>
    <row r="1276" spans="1:21" ht="20.399999999999999" x14ac:dyDescent="0.3">
      <c r="A1276" s="19">
        <v>202603</v>
      </c>
      <c r="B1276" s="8" t="s">
        <v>7</v>
      </c>
      <c r="C1276" s="8" t="s">
        <v>63</v>
      </c>
      <c r="D1276" s="8" t="s">
        <v>62</v>
      </c>
      <c r="E1276" s="8" t="s">
        <v>62</v>
      </c>
      <c r="F1276" s="8" t="s">
        <v>61</v>
      </c>
      <c r="G1276" s="8" t="s">
        <v>125</v>
      </c>
      <c r="H1276" s="8" t="s">
        <v>59</v>
      </c>
      <c r="I1276" s="8" t="s">
        <v>58</v>
      </c>
      <c r="J1276" s="8" t="s">
        <v>57</v>
      </c>
      <c r="K1276" s="8" t="s">
        <v>56</v>
      </c>
      <c r="L1276" s="8" t="s">
        <v>55</v>
      </c>
      <c r="M1276" s="18">
        <v>45992</v>
      </c>
      <c r="N1276" s="18">
        <v>46001</v>
      </c>
      <c r="O1276" s="8" t="s">
        <v>454</v>
      </c>
      <c r="P1276" s="8" t="s">
        <v>17</v>
      </c>
      <c r="Q1276" s="8" t="s">
        <v>289</v>
      </c>
      <c r="R1276" s="8" t="str">
        <f t="shared" si="19"/>
        <v>252100A</v>
      </c>
      <c r="S1276" s="8" t="str">
        <f>IFERROR(VLOOKUP(R1276,'UNSG Projects'!$C$8:$D$305,2,FALSE),0)</f>
        <v>Mains - Blanket - King</v>
      </c>
      <c r="T1276" s="8" t="s">
        <v>288</v>
      </c>
      <c r="U1276" s="11">
        <v>-75248.58</v>
      </c>
    </row>
    <row r="1277" spans="1:21" ht="20.399999999999999" x14ac:dyDescent="0.3">
      <c r="A1277" s="19">
        <v>202603</v>
      </c>
      <c r="B1277" s="8" t="s">
        <v>7</v>
      </c>
      <c r="C1277" s="8" t="s">
        <v>63</v>
      </c>
      <c r="D1277" s="8" t="s">
        <v>62</v>
      </c>
      <c r="E1277" s="8" t="s">
        <v>62</v>
      </c>
      <c r="F1277" s="8" t="s">
        <v>61</v>
      </c>
      <c r="G1277" s="8" t="s">
        <v>125</v>
      </c>
      <c r="H1277" s="8" t="s">
        <v>59</v>
      </c>
      <c r="I1277" s="8" t="s">
        <v>58</v>
      </c>
      <c r="J1277" s="8" t="s">
        <v>57</v>
      </c>
      <c r="K1277" s="8" t="s">
        <v>56</v>
      </c>
      <c r="L1277" s="8" t="s">
        <v>55</v>
      </c>
      <c r="M1277" s="18">
        <v>45992</v>
      </c>
      <c r="N1277" s="18">
        <v>46002</v>
      </c>
      <c r="O1277" s="8" t="s">
        <v>454</v>
      </c>
      <c r="P1277" s="8" t="s">
        <v>17</v>
      </c>
      <c r="Q1277" s="8" t="s">
        <v>460</v>
      </c>
      <c r="R1277" s="8" t="str">
        <f t="shared" si="19"/>
        <v>252406S</v>
      </c>
      <c r="S1277" s="8" t="str">
        <f>IFERROR(VLOOKUP(R1277,'UNSG Projects'!$C$8:$D$305,2,FALSE),0)</f>
        <v>Mains PVC Replacement KNG</v>
      </c>
      <c r="T1277" s="8" t="s">
        <v>459</v>
      </c>
      <c r="U1277" s="11">
        <v>-82548.69</v>
      </c>
    </row>
    <row r="1278" spans="1:21" ht="20.399999999999999" x14ac:dyDescent="0.3">
      <c r="A1278" s="19">
        <v>202603</v>
      </c>
      <c r="B1278" s="8" t="s">
        <v>7</v>
      </c>
      <c r="C1278" s="8" t="s">
        <v>63</v>
      </c>
      <c r="D1278" s="8" t="s">
        <v>62</v>
      </c>
      <c r="E1278" s="8" t="s">
        <v>62</v>
      </c>
      <c r="F1278" s="8" t="s">
        <v>61</v>
      </c>
      <c r="G1278" s="8" t="s">
        <v>125</v>
      </c>
      <c r="H1278" s="8" t="s">
        <v>59</v>
      </c>
      <c r="I1278" s="8" t="s">
        <v>58</v>
      </c>
      <c r="J1278" s="8" t="s">
        <v>57</v>
      </c>
      <c r="K1278" s="8" t="s">
        <v>56</v>
      </c>
      <c r="L1278" s="8" t="s">
        <v>55</v>
      </c>
      <c r="M1278" s="18">
        <v>45992</v>
      </c>
      <c r="N1278" s="18">
        <v>46003</v>
      </c>
      <c r="O1278" s="8" t="s">
        <v>454</v>
      </c>
      <c r="P1278" s="8" t="s">
        <v>17</v>
      </c>
      <c r="Q1278" s="8" t="s">
        <v>469</v>
      </c>
      <c r="R1278" s="8" t="str">
        <f t="shared" si="19"/>
        <v>252100A</v>
      </c>
      <c r="S1278" s="8" t="str">
        <f>IFERROR(VLOOKUP(R1278,'UNSG Projects'!$C$8:$D$305,2,FALSE),0)</f>
        <v>Mains - Blanket - King</v>
      </c>
      <c r="T1278" s="8" t="s">
        <v>468</v>
      </c>
      <c r="U1278" s="11">
        <v>-7412.05</v>
      </c>
    </row>
    <row r="1279" spans="1:21" ht="20.399999999999999" x14ac:dyDescent="0.3">
      <c r="A1279" s="19">
        <v>202603</v>
      </c>
      <c r="B1279" s="8" t="s">
        <v>7</v>
      </c>
      <c r="C1279" s="8" t="s">
        <v>63</v>
      </c>
      <c r="D1279" s="8" t="s">
        <v>62</v>
      </c>
      <c r="E1279" s="8" t="s">
        <v>62</v>
      </c>
      <c r="F1279" s="8" t="s">
        <v>61</v>
      </c>
      <c r="G1279" s="8" t="s">
        <v>125</v>
      </c>
      <c r="H1279" s="8" t="s">
        <v>59</v>
      </c>
      <c r="I1279" s="8" t="s">
        <v>58</v>
      </c>
      <c r="J1279" s="8" t="s">
        <v>57</v>
      </c>
      <c r="K1279" s="8" t="s">
        <v>56</v>
      </c>
      <c r="L1279" s="8" t="s">
        <v>55</v>
      </c>
      <c r="M1279" s="18">
        <v>45992</v>
      </c>
      <c r="N1279" s="18">
        <v>46004</v>
      </c>
      <c r="O1279" s="8" t="s">
        <v>454</v>
      </c>
      <c r="P1279" s="8" t="s">
        <v>17</v>
      </c>
      <c r="Q1279" s="8" t="s">
        <v>467</v>
      </c>
      <c r="R1279" s="8" t="str">
        <f t="shared" si="19"/>
        <v>251100A</v>
      </c>
      <c r="S1279" s="8" t="str">
        <f>IFERROR(VLOOKUP(R1279,'UNSG Projects'!$C$8:$D$305,2,FALSE),0)</f>
        <v>Mains - Blanket - Flag</v>
      </c>
      <c r="T1279" s="8" t="s">
        <v>466</v>
      </c>
      <c r="U1279" s="11">
        <v>-10761.41</v>
      </c>
    </row>
    <row r="1280" spans="1:21" ht="20.399999999999999" x14ac:dyDescent="0.3">
      <c r="A1280" s="19">
        <v>202603</v>
      </c>
      <c r="B1280" s="8" t="s">
        <v>7</v>
      </c>
      <c r="C1280" s="8" t="s">
        <v>63</v>
      </c>
      <c r="D1280" s="8" t="s">
        <v>62</v>
      </c>
      <c r="E1280" s="8" t="s">
        <v>62</v>
      </c>
      <c r="F1280" s="8" t="s">
        <v>61</v>
      </c>
      <c r="G1280" s="8" t="s">
        <v>125</v>
      </c>
      <c r="H1280" s="8" t="s">
        <v>59</v>
      </c>
      <c r="I1280" s="8" t="s">
        <v>58</v>
      </c>
      <c r="J1280" s="8" t="s">
        <v>57</v>
      </c>
      <c r="K1280" s="8" t="s">
        <v>56</v>
      </c>
      <c r="L1280" s="8" t="s">
        <v>55</v>
      </c>
      <c r="M1280" s="18">
        <v>45992</v>
      </c>
      <c r="N1280" s="18">
        <v>46007</v>
      </c>
      <c r="O1280" s="8" t="s">
        <v>454</v>
      </c>
      <c r="P1280" s="8" t="s">
        <v>17</v>
      </c>
      <c r="Q1280" s="8" t="s">
        <v>465</v>
      </c>
      <c r="R1280" s="8" t="str">
        <f t="shared" si="19"/>
        <v>256101A</v>
      </c>
      <c r="S1280" s="8" t="str">
        <f>IFERROR(VLOOKUP(R1280,'UNSG Projects'!$C$8:$D$305,2,FALSE),0)</f>
        <v>Valve Replacement Nogales</v>
      </c>
      <c r="T1280" s="8" t="s">
        <v>457</v>
      </c>
      <c r="U1280" s="11">
        <v>-5743.31</v>
      </c>
    </row>
    <row r="1281" spans="1:21" ht="20.399999999999999" x14ac:dyDescent="0.3">
      <c r="A1281" s="19">
        <v>202603</v>
      </c>
      <c r="B1281" s="8" t="s">
        <v>7</v>
      </c>
      <c r="C1281" s="8" t="s">
        <v>63</v>
      </c>
      <c r="D1281" s="8" t="s">
        <v>62</v>
      </c>
      <c r="E1281" s="8" t="s">
        <v>62</v>
      </c>
      <c r="F1281" s="8" t="s">
        <v>61</v>
      </c>
      <c r="G1281" s="8" t="s">
        <v>125</v>
      </c>
      <c r="H1281" s="8" t="s">
        <v>59</v>
      </c>
      <c r="I1281" s="8" t="s">
        <v>58</v>
      </c>
      <c r="J1281" s="8" t="s">
        <v>57</v>
      </c>
      <c r="K1281" s="8" t="s">
        <v>56</v>
      </c>
      <c r="L1281" s="8" t="s">
        <v>55</v>
      </c>
      <c r="M1281" s="18">
        <v>46023</v>
      </c>
      <c r="N1281" s="18">
        <v>45999</v>
      </c>
      <c r="O1281" s="8" t="s">
        <v>454</v>
      </c>
      <c r="P1281" s="8" t="s">
        <v>17</v>
      </c>
      <c r="Q1281" s="8" t="s">
        <v>464</v>
      </c>
      <c r="R1281" s="8" t="str">
        <f t="shared" si="19"/>
        <v>252100A</v>
      </c>
      <c r="S1281" s="8" t="str">
        <f>IFERROR(VLOOKUP(R1281,'UNSG Projects'!$C$8:$D$305,2,FALSE),0)</f>
        <v>Mains - Blanket - King</v>
      </c>
      <c r="T1281" s="8" t="s">
        <v>463</v>
      </c>
      <c r="U1281" s="11">
        <v>-2423.89</v>
      </c>
    </row>
    <row r="1282" spans="1:21" ht="20.399999999999999" x14ac:dyDescent="0.3">
      <c r="A1282" s="19">
        <v>202603</v>
      </c>
      <c r="B1282" s="8" t="s">
        <v>7</v>
      </c>
      <c r="C1282" s="8" t="s">
        <v>63</v>
      </c>
      <c r="D1282" s="8" t="s">
        <v>62</v>
      </c>
      <c r="E1282" s="8" t="s">
        <v>62</v>
      </c>
      <c r="F1282" s="8" t="s">
        <v>61</v>
      </c>
      <c r="G1282" s="8" t="s">
        <v>125</v>
      </c>
      <c r="H1282" s="8" t="s">
        <v>59</v>
      </c>
      <c r="I1282" s="8" t="s">
        <v>58</v>
      </c>
      <c r="J1282" s="8" t="s">
        <v>57</v>
      </c>
      <c r="K1282" s="8" t="s">
        <v>56</v>
      </c>
      <c r="L1282" s="8" t="s">
        <v>55</v>
      </c>
      <c r="M1282" s="18">
        <v>46023</v>
      </c>
      <c r="N1282" s="18">
        <v>46002</v>
      </c>
      <c r="O1282" s="8" t="s">
        <v>454</v>
      </c>
      <c r="P1282" s="8" t="s">
        <v>17</v>
      </c>
      <c r="Q1282" s="8" t="s">
        <v>462</v>
      </c>
      <c r="R1282" s="8" t="str">
        <f t="shared" si="19"/>
        <v>252100A</v>
      </c>
      <c r="S1282" s="8" t="str">
        <f>IFERROR(VLOOKUP(R1282,'UNSG Projects'!$C$8:$D$305,2,FALSE),0)</f>
        <v>Mains - Blanket - King</v>
      </c>
      <c r="T1282" s="8" t="s">
        <v>461</v>
      </c>
      <c r="U1282" s="11">
        <v>-1634.79</v>
      </c>
    </row>
    <row r="1283" spans="1:21" ht="20.399999999999999" x14ac:dyDescent="0.3">
      <c r="A1283" s="19">
        <v>202603</v>
      </c>
      <c r="B1283" s="8" t="s">
        <v>7</v>
      </c>
      <c r="C1283" s="8" t="s">
        <v>63</v>
      </c>
      <c r="D1283" s="8" t="s">
        <v>62</v>
      </c>
      <c r="E1283" s="8" t="s">
        <v>62</v>
      </c>
      <c r="F1283" s="8" t="s">
        <v>61</v>
      </c>
      <c r="G1283" s="8" t="s">
        <v>125</v>
      </c>
      <c r="H1283" s="8" t="s">
        <v>59</v>
      </c>
      <c r="I1283" s="8" t="s">
        <v>58</v>
      </c>
      <c r="J1283" s="8" t="s">
        <v>57</v>
      </c>
      <c r="K1283" s="8" t="s">
        <v>56</v>
      </c>
      <c r="L1283" s="8" t="s">
        <v>55</v>
      </c>
      <c r="M1283" s="18">
        <v>46023</v>
      </c>
      <c r="N1283" s="18">
        <v>46013</v>
      </c>
      <c r="O1283" s="8" t="s">
        <v>454</v>
      </c>
      <c r="P1283" s="8" t="s">
        <v>17</v>
      </c>
      <c r="Q1283" s="8" t="s">
        <v>458</v>
      </c>
      <c r="R1283" s="8" t="str">
        <f t="shared" si="19"/>
        <v>256101A</v>
      </c>
      <c r="S1283" s="8" t="str">
        <f>IFERROR(VLOOKUP(R1283,'UNSG Projects'!$C$8:$D$305,2,FALSE),0)</f>
        <v>Valve Replacement Nogales</v>
      </c>
      <c r="T1283" s="8" t="s">
        <v>457</v>
      </c>
      <c r="U1283" s="11">
        <v>-2468.31</v>
      </c>
    </row>
    <row r="1284" spans="1:21" ht="20.399999999999999" x14ac:dyDescent="0.3">
      <c r="A1284" s="19">
        <v>202603</v>
      </c>
      <c r="B1284" s="8" t="s">
        <v>7</v>
      </c>
      <c r="C1284" s="8" t="s">
        <v>63</v>
      </c>
      <c r="D1284" s="8" t="s">
        <v>62</v>
      </c>
      <c r="E1284" s="8" t="s">
        <v>62</v>
      </c>
      <c r="F1284" s="8" t="s">
        <v>61</v>
      </c>
      <c r="G1284" s="8" t="s">
        <v>125</v>
      </c>
      <c r="H1284" s="8" t="s">
        <v>59</v>
      </c>
      <c r="I1284" s="8" t="s">
        <v>58</v>
      </c>
      <c r="J1284" s="8" t="s">
        <v>57</v>
      </c>
      <c r="K1284" s="8" t="s">
        <v>56</v>
      </c>
      <c r="L1284" s="8" t="s">
        <v>55</v>
      </c>
      <c r="M1284" s="18">
        <v>46023</v>
      </c>
      <c r="N1284" s="18">
        <v>46023</v>
      </c>
      <c r="O1284" s="8" t="s">
        <v>454</v>
      </c>
      <c r="P1284" s="8" t="s">
        <v>17</v>
      </c>
      <c r="Q1284" s="8" t="s">
        <v>301</v>
      </c>
      <c r="R1284" s="8" t="str">
        <f t="shared" si="19"/>
        <v>252402S</v>
      </c>
      <c r="S1284" s="8" t="str">
        <f>IFERROR(VLOOKUP(R1284,'UNSG Projects'!$C$8:$D$305,2,FALSE),0)</f>
        <v>Drisco Pipe Replacement</v>
      </c>
      <c r="T1284" s="8" t="s">
        <v>300</v>
      </c>
      <c r="U1284" s="11">
        <v>-129720.5</v>
      </c>
    </row>
    <row r="1285" spans="1:21" ht="20.399999999999999" x14ac:dyDescent="0.3">
      <c r="A1285" s="19">
        <v>202603</v>
      </c>
      <c r="B1285" s="8" t="s">
        <v>7</v>
      </c>
      <c r="C1285" s="8" t="s">
        <v>63</v>
      </c>
      <c r="D1285" s="8" t="s">
        <v>62</v>
      </c>
      <c r="E1285" s="8" t="s">
        <v>62</v>
      </c>
      <c r="F1285" s="8" t="s">
        <v>61</v>
      </c>
      <c r="G1285" s="8" t="s">
        <v>125</v>
      </c>
      <c r="H1285" s="8" t="s">
        <v>59</v>
      </c>
      <c r="I1285" s="8" t="s">
        <v>58</v>
      </c>
      <c r="J1285" s="8" t="s">
        <v>57</v>
      </c>
      <c r="K1285" s="8" t="s">
        <v>56</v>
      </c>
      <c r="L1285" s="8" t="s">
        <v>55</v>
      </c>
      <c r="M1285" s="18">
        <v>46023</v>
      </c>
      <c r="N1285" s="18">
        <v>46027</v>
      </c>
      <c r="O1285" s="8" t="s">
        <v>454</v>
      </c>
      <c r="P1285" s="8" t="s">
        <v>17</v>
      </c>
      <c r="Q1285" s="8" t="s">
        <v>286</v>
      </c>
      <c r="R1285" s="8" t="str">
        <f t="shared" si="19"/>
        <v>252100A</v>
      </c>
      <c r="S1285" s="8" t="str">
        <f>IFERROR(VLOOKUP(R1285,'UNSG Projects'!$C$8:$D$305,2,FALSE),0)</f>
        <v>Mains - Blanket - King</v>
      </c>
      <c r="T1285" s="8" t="s">
        <v>285</v>
      </c>
      <c r="U1285" s="11">
        <v>-16627.88</v>
      </c>
    </row>
    <row r="1286" spans="1:21" ht="20.399999999999999" x14ac:dyDescent="0.3">
      <c r="A1286" s="19">
        <v>202603</v>
      </c>
      <c r="B1286" s="8" t="s">
        <v>7</v>
      </c>
      <c r="C1286" s="8" t="s">
        <v>63</v>
      </c>
      <c r="D1286" s="8" t="s">
        <v>62</v>
      </c>
      <c r="E1286" s="8" t="s">
        <v>62</v>
      </c>
      <c r="F1286" s="8" t="s">
        <v>61</v>
      </c>
      <c r="G1286" s="8" t="s">
        <v>125</v>
      </c>
      <c r="H1286" s="8" t="s">
        <v>59</v>
      </c>
      <c r="I1286" s="8" t="s">
        <v>58</v>
      </c>
      <c r="J1286" s="8" t="s">
        <v>57</v>
      </c>
      <c r="K1286" s="8" t="s">
        <v>56</v>
      </c>
      <c r="L1286" s="8" t="s">
        <v>55</v>
      </c>
      <c r="M1286" s="18">
        <v>46054</v>
      </c>
      <c r="N1286" s="18">
        <v>45965</v>
      </c>
      <c r="O1286" s="8" t="s">
        <v>454</v>
      </c>
      <c r="P1286" s="8" t="s">
        <v>17</v>
      </c>
      <c r="Q1286" s="8" t="s">
        <v>291</v>
      </c>
      <c r="R1286" s="8" t="str">
        <f t="shared" si="19"/>
        <v>252100A</v>
      </c>
      <c r="S1286" s="8" t="str">
        <f>IFERROR(VLOOKUP(R1286,'UNSG Projects'!$C$8:$D$305,2,FALSE),0)</f>
        <v>Mains - Blanket - King</v>
      </c>
      <c r="T1286" s="8" t="s">
        <v>290</v>
      </c>
      <c r="U1286" s="11">
        <v>-1985.77</v>
      </c>
    </row>
    <row r="1287" spans="1:21" ht="20.399999999999999" x14ac:dyDescent="0.3">
      <c r="A1287" s="19">
        <v>202603</v>
      </c>
      <c r="B1287" s="8" t="s">
        <v>7</v>
      </c>
      <c r="C1287" s="8" t="s">
        <v>63</v>
      </c>
      <c r="D1287" s="8" t="s">
        <v>62</v>
      </c>
      <c r="E1287" s="8" t="s">
        <v>62</v>
      </c>
      <c r="F1287" s="8" t="s">
        <v>61</v>
      </c>
      <c r="G1287" s="8" t="s">
        <v>125</v>
      </c>
      <c r="H1287" s="8" t="s">
        <v>59</v>
      </c>
      <c r="I1287" s="8" t="s">
        <v>58</v>
      </c>
      <c r="J1287" s="8" t="s">
        <v>57</v>
      </c>
      <c r="K1287" s="8" t="s">
        <v>56</v>
      </c>
      <c r="L1287" s="8" t="s">
        <v>55</v>
      </c>
      <c r="M1287" s="18">
        <v>46054</v>
      </c>
      <c r="N1287" s="18">
        <v>45999</v>
      </c>
      <c r="O1287" s="8" t="s">
        <v>454</v>
      </c>
      <c r="P1287" s="8" t="s">
        <v>17</v>
      </c>
      <c r="Q1287" s="8" t="s">
        <v>464</v>
      </c>
      <c r="R1287" s="8" t="str">
        <f t="shared" si="19"/>
        <v>252100A</v>
      </c>
      <c r="S1287" s="8" t="str">
        <f>IFERROR(VLOOKUP(R1287,'UNSG Projects'!$C$8:$D$305,2,FALSE),0)</f>
        <v>Mains - Blanket - King</v>
      </c>
      <c r="T1287" s="8" t="s">
        <v>463</v>
      </c>
      <c r="U1287" s="11">
        <v>-2445.39</v>
      </c>
    </row>
    <row r="1288" spans="1:21" ht="20.399999999999999" x14ac:dyDescent="0.3">
      <c r="A1288" s="19">
        <v>202603</v>
      </c>
      <c r="B1288" s="8" t="s">
        <v>7</v>
      </c>
      <c r="C1288" s="8" t="s">
        <v>63</v>
      </c>
      <c r="D1288" s="8" t="s">
        <v>62</v>
      </c>
      <c r="E1288" s="8" t="s">
        <v>62</v>
      </c>
      <c r="F1288" s="8" t="s">
        <v>61</v>
      </c>
      <c r="G1288" s="8" t="s">
        <v>125</v>
      </c>
      <c r="H1288" s="8" t="s">
        <v>59</v>
      </c>
      <c r="I1288" s="8" t="s">
        <v>58</v>
      </c>
      <c r="J1288" s="8" t="s">
        <v>57</v>
      </c>
      <c r="K1288" s="8" t="s">
        <v>56</v>
      </c>
      <c r="L1288" s="8" t="s">
        <v>55</v>
      </c>
      <c r="M1288" s="18">
        <v>46054</v>
      </c>
      <c r="N1288" s="18">
        <v>46001</v>
      </c>
      <c r="O1288" s="8" t="s">
        <v>454</v>
      </c>
      <c r="P1288" s="8" t="s">
        <v>17</v>
      </c>
      <c r="Q1288" s="8" t="s">
        <v>289</v>
      </c>
      <c r="R1288" s="8" t="str">
        <f t="shared" si="19"/>
        <v>252100A</v>
      </c>
      <c r="S1288" s="8" t="str">
        <f>IFERROR(VLOOKUP(R1288,'UNSG Projects'!$C$8:$D$305,2,FALSE),0)</f>
        <v>Mains - Blanket - King</v>
      </c>
      <c r="T1288" s="8" t="s">
        <v>288</v>
      </c>
      <c r="U1288" s="11">
        <v>-2163.1799999999998</v>
      </c>
    </row>
    <row r="1289" spans="1:21" ht="20.399999999999999" x14ac:dyDescent="0.3">
      <c r="A1289" s="19">
        <v>202603</v>
      </c>
      <c r="B1289" s="8" t="s">
        <v>7</v>
      </c>
      <c r="C1289" s="8" t="s">
        <v>63</v>
      </c>
      <c r="D1289" s="8" t="s">
        <v>62</v>
      </c>
      <c r="E1289" s="8" t="s">
        <v>62</v>
      </c>
      <c r="F1289" s="8" t="s">
        <v>61</v>
      </c>
      <c r="G1289" s="8" t="s">
        <v>125</v>
      </c>
      <c r="H1289" s="8" t="s">
        <v>59</v>
      </c>
      <c r="I1289" s="8" t="s">
        <v>58</v>
      </c>
      <c r="J1289" s="8" t="s">
        <v>57</v>
      </c>
      <c r="K1289" s="8" t="s">
        <v>56</v>
      </c>
      <c r="L1289" s="8" t="s">
        <v>55</v>
      </c>
      <c r="M1289" s="18">
        <v>46054</v>
      </c>
      <c r="N1289" s="18">
        <v>46002</v>
      </c>
      <c r="O1289" s="8" t="s">
        <v>454</v>
      </c>
      <c r="P1289" s="8" t="s">
        <v>17</v>
      </c>
      <c r="Q1289" s="8" t="s">
        <v>462</v>
      </c>
      <c r="R1289" s="8" t="str">
        <f t="shared" si="19"/>
        <v>252100A</v>
      </c>
      <c r="S1289" s="8" t="str">
        <f>IFERROR(VLOOKUP(R1289,'UNSG Projects'!$C$8:$D$305,2,FALSE),0)</f>
        <v>Mains - Blanket - King</v>
      </c>
      <c r="T1289" s="8" t="s">
        <v>461</v>
      </c>
      <c r="U1289" s="11">
        <v>-1085.3800000000001</v>
      </c>
    </row>
    <row r="1290" spans="1:21" ht="20.399999999999999" x14ac:dyDescent="0.3">
      <c r="A1290" s="19">
        <v>202603</v>
      </c>
      <c r="B1290" s="8" t="s">
        <v>7</v>
      </c>
      <c r="C1290" s="8" t="s">
        <v>63</v>
      </c>
      <c r="D1290" s="8" t="s">
        <v>62</v>
      </c>
      <c r="E1290" s="8" t="s">
        <v>62</v>
      </c>
      <c r="F1290" s="8" t="s">
        <v>61</v>
      </c>
      <c r="G1290" s="8" t="s">
        <v>125</v>
      </c>
      <c r="H1290" s="8" t="s">
        <v>59</v>
      </c>
      <c r="I1290" s="8" t="s">
        <v>58</v>
      </c>
      <c r="J1290" s="8" t="s">
        <v>57</v>
      </c>
      <c r="K1290" s="8" t="s">
        <v>56</v>
      </c>
      <c r="L1290" s="8" t="s">
        <v>55</v>
      </c>
      <c r="M1290" s="18">
        <v>46054</v>
      </c>
      <c r="N1290" s="18">
        <v>46002</v>
      </c>
      <c r="O1290" s="8" t="s">
        <v>454</v>
      </c>
      <c r="P1290" s="8" t="s">
        <v>17</v>
      </c>
      <c r="Q1290" s="8" t="s">
        <v>460</v>
      </c>
      <c r="R1290" s="8" t="str">
        <f t="shared" ref="R1290:R1353" si="20">RIGHT(Q1290,7)</f>
        <v>252406S</v>
      </c>
      <c r="S1290" s="8" t="str">
        <f>IFERROR(VLOOKUP(R1290,'UNSG Projects'!$C$8:$D$305,2,FALSE),0)</f>
        <v>Mains PVC Replacement KNG</v>
      </c>
      <c r="T1290" s="8" t="s">
        <v>459</v>
      </c>
      <c r="U1290" s="11">
        <v>-5440.47</v>
      </c>
    </row>
    <row r="1291" spans="1:21" ht="20.399999999999999" x14ac:dyDescent="0.3">
      <c r="A1291" s="19">
        <v>202603</v>
      </c>
      <c r="B1291" s="8" t="s">
        <v>7</v>
      </c>
      <c r="C1291" s="8" t="s">
        <v>63</v>
      </c>
      <c r="D1291" s="8" t="s">
        <v>62</v>
      </c>
      <c r="E1291" s="8" t="s">
        <v>62</v>
      </c>
      <c r="F1291" s="8" t="s">
        <v>61</v>
      </c>
      <c r="G1291" s="8" t="s">
        <v>125</v>
      </c>
      <c r="H1291" s="8" t="s">
        <v>59</v>
      </c>
      <c r="I1291" s="8" t="s">
        <v>58</v>
      </c>
      <c r="J1291" s="8" t="s">
        <v>57</v>
      </c>
      <c r="K1291" s="8" t="s">
        <v>56</v>
      </c>
      <c r="L1291" s="8" t="s">
        <v>55</v>
      </c>
      <c r="M1291" s="18">
        <v>46054</v>
      </c>
      <c r="N1291" s="18">
        <v>46013</v>
      </c>
      <c r="O1291" s="8" t="s">
        <v>454</v>
      </c>
      <c r="P1291" s="8" t="s">
        <v>17</v>
      </c>
      <c r="Q1291" s="8" t="s">
        <v>458</v>
      </c>
      <c r="R1291" s="8" t="str">
        <f t="shared" si="20"/>
        <v>256101A</v>
      </c>
      <c r="S1291" s="8" t="str">
        <f>IFERROR(VLOOKUP(R1291,'UNSG Projects'!$C$8:$D$305,2,FALSE),0)</f>
        <v>Valve Replacement Nogales</v>
      </c>
      <c r="T1291" s="8" t="s">
        <v>457</v>
      </c>
      <c r="U1291" s="11">
        <v>-712.63</v>
      </c>
    </row>
    <row r="1292" spans="1:21" ht="20.399999999999999" x14ac:dyDescent="0.3">
      <c r="A1292" s="19">
        <v>202603</v>
      </c>
      <c r="B1292" s="8" t="s">
        <v>7</v>
      </c>
      <c r="C1292" s="8" t="s">
        <v>63</v>
      </c>
      <c r="D1292" s="8" t="s">
        <v>62</v>
      </c>
      <c r="E1292" s="8" t="s">
        <v>62</v>
      </c>
      <c r="F1292" s="8" t="s">
        <v>61</v>
      </c>
      <c r="G1292" s="8" t="s">
        <v>125</v>
      </c>
      <c r="H1292" s="8" t="s">
        <v>59</v>
      </c>
      <c r="I1292" s="8" t="s">
        <v>58</v>
      </c>
      <c r="J1292" s="8" t="s">
        <v>57</v>
      </c>
      <c r="K1292" s="8" t="s">
        <v>56</v>
      </c>
      <c r="L1292" s="8" t="s">
        <v>55</v>
      </c>
      <c r="M1292" s="18">
        <v>46054</v>
      </c>
      <c r="N1292" s="18">
        <v>46017</v>
      </c>
      <c r="O1292" s="8" t="s">
        <v>454</v>
      </c>
      <c r="P1292" s="8" t="s">
        <v>17</v>
      </c>
      <c r="Q1292" s="8" t="s">
        <v>456</v>
      </c>
      <c r="R1292" s="8" t="str">
        <f t="shared" si="20"/>
        <v>251500B</v>
      </c>
      <c r="S1292" s="8" t="str">
        <f>IFERROR(VLOOKUP(R1292,'UNSG Projects'!$C$8:$D$305,2,FALSE),0)</f>
        <v>PI Mains - Flagstaff</v>
      </c>
      <c r="T1292" s="8" t="s">
        <v>455</v>
      </c>
      <c r="U1292" s="11">
        <v>-22847.45</v>
      </c>
    </row>
    <row r="1293" spans="1:21" ht="20.399999999999999" x14ac:dyDescent="0.3">
      <c r="A1293" s="19">
        <v>202603</v>
      </c>
      <c r="B1293" s="8" t="s">
        <v>7</v>
      </c>
      <c r="C1293" s="8" t="s">
        <v>63</v>
      </c>
      <c r="D1293" s="8" t="s">
        <v>62</v>
      </c>
      <c r="E1293" s="8" t="s">
        <v>62</v>
      </c>
      <c r="F1293" s="8" t="s">
        <v>61</v>
      </c>
      <c r="G1293" s="8" t="s">
        <v>125</v>
      </c>
      <c r="H1293" s="8" t="s">
        <v>59</v>
      </c>
      <c r="I1293" s="8" t="s">
        <v>58</v>
      </c>
      <c r="J1293" s="8" t="s">
        <v>57</v>
      </c>
      <c r="K1293" s="8" t="s">
        <v>56</v>
      </c>
      <c r="L1293" s="8" t="s">
        <v>55</v>
      </c>
      <c r="M1293" s="18">
        <v>46054</v>
      </c>
      <c r="N1293" s="18">
        <v>46027</v>
      </c>
      <c r="O1293" s="8" t="s">
        <v>454</v>
      </c>
      <c r="P1293" s="8" t="s">
        <v>17</v>
      </c>
      <c r="Q1293" s="8" t="s">
        <v>286</v>
      </c>
      <c r="R1293" s="8" t="str">
        <f t="shared" si="20"/>
        <v>252100A</v>
      </c>
      <c r="S1293" s="8" t="str">
        <f>IFERROR(VLOOKUP(R1293,'UNSG Projects'!$C$8:$D$305,2,FALSE),0)</f>
        <v>Mains - Blanket - King</v>
      </c>
      <c r="T1293" s="8" t="s">
        <v>285</v>
      </c>
      <c r="U1293" s="11">
        <v>-5597.43</v>
      </c>
    </row>
    <row r="1294" spans="1:21" ht="20.399999999999999" x14ac:dyDescent="0.3">
      <c r="A1294" s="19">
        <v>202603</v>
      </c>
      <c r="B1294" s="8" t="s">
        <v>7</v>
      </c>
      <c r="C1294" s="8" t="s">
        <v>63</v>
      </c>
      <c r="D1294" s="8" t="s">
        <v>62</v>
      </c>
      <c r="E1294" s="8" t="s">
        <v>62</v>
      </c>
      <c r="F1294" s="8" t="s">
        <v>61</v>
      </c>
      <c r="G1294" s="8" t="s">
        <v>125</v>
      </c>
      <c r="H1294" s="8" t="s">
        <v>59</v>
      </c>
      <c r="I1294" s="8" t="s">
        <v>58</v>
      </c>
      <c r="J1294" s="8" t="s">
        <v>57</v>
      </c>
      <c r="K1294" s="8" t="s">
        <v>56</v>
      </c>
      <c r="L1294" s="8" t="s">
        <v>55</v>
      </c>
      <c r="M1294" s="18">
        <v>46054</v>
      </c>
      <c r="N1294" s="18">
        <v>46054</v>
      </c>
      <c r="O1294" s="8" t="s">
        <v>454</v>
      </c>
      <c r="P1294" s="8" t="s">
        <v>17</v>
      </c>
      <c r="Q1294" s="8" t="s">
        <v>453</v>
      </c>
      <c r="R1294" s="8" t="str">
        <f t="shared" si="20"/>
        <v>257387A</v>
      </c>
      <c r="S1294" s="8" t="str">
        <f>IFERROR(VLOOKUP(R1294,'UNSG Projects'!$C$8:$D$305,2,FALSE),0)</f>
        <v>Other Distr Equip CP-Bl - SL</v>
      </c>
      <c r="T1294" s="8" t="s">
        <v>452</v>
      </c>
      <c r="U1294" s="11">
        <v>-2402.33</v>
      </c>
    </row>
    <row r="1295" spans="1:21" ht="30.6" x14ac:dyDescent="0.3">
      <c r="A1295" s="19">
        <v>202507</v>
      </c>
      <c r="B1295" s="8" t="s">
        <v>7</v>
      </c>
      <c r="C1295" s="8" t="s">
        <v>63</v>
      </c>
      <c r="D1295" s="8" t="s">
        <v>62</v>
      </c>
      <c r="E1295" s="8" t="s">
        <v>62</v>
      </c>
      <c r="F1295" s="8" t="s">
        <v>61</v>
      </c>
      <c r="G1295" s="8" t="s">
        <v>125</v>
      </c>
      <c r="H1295" s="8" t="s">
        <v>59</v>
      </c>
      <c r="I1295" s="8" t="s">
        <v>58</v>
      </c>
      <c r="J1295" s="8" t="s">
        <v>440</v>
      </c>
      <c r="K1295" s="8" t="s">
        <v>56</v>
      </c>
      <c r="L1295" s="8" t="s">
        <v>64</v>
      </c>
      <c r="M1295" s="18">
        <v>45839</v>
      </c>
      <c r="N1295" s="18">
        <v>45860</v>
      </c>
      <c r="O1295" s="8" t="s">
        <v>425</v>
      </c>
      <c r="P1295" s="8" t="s">
        <v>18</v>
      </c>
      <c r="Q1295" s="8" t="s">
        <v>441</v>
      </c>
      <c r="R1295" s="8" t="str">
        <f t="shared" si="20"/>
        <v>253378A</v>
      </c>
      <c r="S1295" s="8" t="str">
        <f>IFERROR(VLOOKUP(R1295,'UNSG Projects'!$C$8:$D$305,2,FALSE),0)</f>
        <v>Meas&amp;Reg Sta Distribution-Pres</v>
      </c>
      <c r="T1295" s="8" t="s">
        <v>440</v>
      </c>
      <c r="U1295" s="11">
        <v>6747.19</v>
      </c>
    </row>
    <row r="1296" spans="1:21" ht="30.6" x14ac:dyDescent="0.3">
      <c r="A1296" s="19">
        <v>202507</v>
      </c>
      <c r="B1296" s="8" t="s">
        <v>7</v>
      </c>
      <c r="C1296" s="8" t="s">
        <v>63</v>
      </c>
      <c r="D1296" s="8" t="s">
        <v>62</v>
      </c>
      <c r="E1296" s="8" t="s">
        <v>62</v>
      </c>
      <c r="F1296" s="8" t="s">
        <v>61</v>
      </c>
      <c r="G1296" s="8" t="s">
        <v>125</v>
      </c>
      <c r="H1296" s="8" t="s">
        <v>59</v>
      </c>
      <c r="I1296" s="8" t="s">
        <v>58</v>
      </c>
      <c r="J1296" s="8" t="s">
        <v>448</v>
      </c>
      <c r="K1296" s="8" t="s">
        <v>56</v>
      </c>
      <c r="L1296" s="8" t="s">
        <v>64</v>
      </c>
      <c r="M1296" s="18">
        <v>45778</v>
      </c>
      <c r="N1296" s="18">
        <v>45756</v>
      </c>
      <c r="O1296" s="8" t="s">
        <v>425</v>
      </c>
      <c r="P1296" s="8" t="s">
        <v>18</v>
      </c>
      <c r="Q1296" s="8" t="s">
        <v>449</v>
      </c>
      <c r="R1296" s="8" t="str">
        <f t="shared" si="20"/>
        <v>251378A</v>
      </c>
      <c r="S1296" s="8" t="str">
        <f>IFERROR(VLOOKUP(R1296,'UNSG Projects'!$C$8:$D$305,2,FALSE),0)</f>
        <v>Meas&amp;Reg Sta Distribution-Flag</v>
      </c>
      <c r="T1296" s="8" t="s">
        <v>448</v>
      </c>
      <c r="U1296" s="11">
        <v>6.19</v>
      </c>
    </row>
    <row r="1297" spans="1:21" ht="30.6" x14ac:dyDescent="0.3">
      <c r="A1297" s="19">
        <v>202507</v>
      </c>
      <c r="B1297" s="8" t="s">
        <v>7</v>
      </c>
      <c r="C1297" s="8" t="s">
        <v>63</v>
      </c>
      <c r="D1297" s="8" t="s">
        <v>62</v>
      </c>
      <c r="E1297" s="8" t="s">
        <v>62</v>
      </c>
      <c r="F1297" s="8" t="s">
        <v>61</v>
      </c>
      <c r="G1297" s="8" t="s">
        <v>125</v>
      </c>
      <c r="H1297" s="8" t="s">
        <v>59</v>
      </c>
      <c r="I1297" s="8" t="s">
        <v>58</v>
      </c>
      <c r="J1297" s="8" t="s">
        <v>444</v>
      </c>
      <c r="K1297" s="8" t="s">
        <v>56</v>
      </c>
      <c r="L1297" s="8" t="s">
        <v>64</v>
      </c>
      <c r="M1297" s="18">
        <v>45809</v>
      </c>
      <c r="N1297" s="18">
        <v>45796</v>
      </c>
      <c r="O1297" s="8" t="s">
        <v>425</v>
      </c>
      <c r="P1297" s="8" t="s">
        <v>18</v>
      </c>
      <c r="Q1297" s="8" t="s">
        <v>445</v>
      </c>
      <c r="R1297" s="8" t="str">
        <f t="shared" si="20"/>
        <v>255378A</v>
      </c>
      <c r="S1297" s="8" t="str">
        <f>IFERROR(VLOOKUP(R1297,'UNSG Projects'!$C$8:$D$305,2,FALSE),0)</f>
        <v>Meas&amp;Reg Sta DistributionVerde</v>
      </c>
      <c r="T1297" s="8" t="s">
        <v>444</v>
      </c>
      <c r="U1297" s="11">
        <v>-97.63</v>
      </c>
    </row>
    <row r="1298" spans="1:21" ht="30.6" x14ac:dyDescent="0.3">
      <c r="A1298" s="19">
        <v>202507</v>
      </c>
      <c r="B1298" s="8" t="s">
        <v>7</v>
      </c>
      <c r="C1298" s="8" t="s">
        <v>63</v>
      </c>
      <c r="D1298" s="8" t="s">
        <v>62</v>
      </c>
      <c r="E1298" s="8" t="s">
        <v>62</v>
      </c>
      <c r="F1298" s="8" t="s">
        <v>61</v>
      </c>
      <c r="G1298" s="8" t="s">
        <v>125</v>
      </c>
      <c r="H1298" s="8" t="s">
        <v>59</v>
      </c>
      <c r="I1298" s="8" t="s">
        <v>58</v>
      </c>
      <c r="J1298" s="8" t="s">
        <v>442</v>
      </c>
      <c r="K1298" s="8" t="s">
        <v>56</v>
      </c>
      <c r="L1298" s="8" t="s">
        <v>64</v>
      </c>
      <c r="M1298" s="18">
        <v>45839</v>
      </c>
      <c r="N1298" s="18">
        <v>45868</v>
      </c>
      <c r="O1298" s="8" t="s">
        <v>425</v>
      </c>
      <c r="P1298" s="8" t="s">
        <v>18</v>
      </c>
      <c r="Q1298" s="8" t="s">
        <v>443</v>
      </c>
      <c r="R1298" s="8" t="str">
        <f t="shared" si="20"/>
        <v>256378A</v>
      </c>
      <c r="S1298" s="8" t="str">
        <f>IFERROR(VLOOKUP(R1298,'UNSG Projects'!$C$8:$D$305,2,FALSE),0)</f>
        <v>Meas&amp;Reg Sta Distribution-Nog</v>
      </c>
      <c r="T1298" s="8" t="s">
        <v>442</v>
      </c>
      <c r="U1298" s="11">
        <v>13196.35</v>
      </c>
    </row>
    <row r="1299" spans="1:21" ht="30.6" x14ac:dyDescent="0.3">
      <c r="A1299" s="19">
        <v>202507</v>
      </c>
      <c r="B1299" s="8" t="s">
        <v>7</v>
      </c>
      <c r="C1299" s="8" t="s">
        <v>63</v>
      </c>
      <c r="D1299" s="8" t="s">
        <v>62</v>
      </c>
      <c r="E1299" s="8" t="s">
        <v>62</v>
      </c>
      <c r="F1299" s="8" t="s">
        <v>61</v>
      </c>
      <c r="G1299" s="8" t="s">
        <v>125</v>
      </c>
      <c r="H1299" s="8" t="s">
        <v>59</v>
      </c>
      <c r="I1299" s="8" t="s">
        <v>58</v>
      </c>
      <c r="J1299" s="8" t="s">
        <v>57</v>
      </c>
      <c r="K1299" s="8" t="s">
        <v>56</v>
      </c>
      <c r="L1299" s="8" t="s">
        <v>55</v>
      </c>
      <c r="M1299" s="18">
        <v>45717</v>
      </c>
      <c r="N1299" s="18">
        <v>45720</v>
      </c>
      <c r="O1299" s="8" t="s">
        <v>425</v>
      </c>
      <c r="P1299" s="8" t="s">
        <v>18</v>
      </c>
      <c r="Q1299" s="8" t="s">
        <v>451</v>
      </c>
      <c r="R1299" s="8" t="str">
        <f t="shared" si="20"/>
        <v>256378A</v>
      </c>
      <c r="S1299" s="8" t="str">
        <f>IFERROR(VLOOKUP(R1299,'UNSG Projects'!$C$8:$D$305,2,FALSE),0)</f>
        <v>Meas&amp;Reg Sta Distribution-Nog</v>
      </c>
      <c r="T1299" s="8" t="s">
        <v>450</v>
      </c>
      <c r="U1299" s="11">
        <v>-36810.75</v>
      </c>
    </row>
    <row r="1300" spans="1:21" ht="30.6" x14ac:dyDescent="0.3">
      <c r="A1300" s="19">
        <v>202508</v>
      </c>
      <c r="B1300" s="8" t="s">
        <v>7</v>
      </c>
      <c r="C1300" s="8" t="s">
        <v>63</v>
      </c>
      <c r="D1300" s="8" t="s">
        <v>62</v>
      </c>
      <c r="E1300" s="8" t="s">
        <v>62</v>
      </c>
      <c r="F1300" s="8" t="s">
        <v>61</v>
      </c>
      <c r="G1300" s="8" t="s">
        <v>125</v>
      </c>
      <c r="H1300" s="8" t="s">
        <v>59</v>
      </c>
      <c r="I1300" s="8" t="s">
        <v>58</v>
      </c>
      <c r="J1300" s="8" t="s">
        <v>440</v>
      </c>
      <c r="K1300" s="8" t="s">
        <v>56</v>
      </c>
      <c r="L1300" s="8" t="s">
        <v>64</v>
      </c>
      <c r="M1300" s="18">
        <v>45839</v>
      </c>
      <c r="N1300" s="18">
        <v>45860</v>
      </c>
      <c r="O1300" s="8" t="s">
        <v>425</v>
      </c>
      <c r="P1300" s="8" t="s">
        <v>18</v>
      </c>
      <c r="Q1300" s="8" t="s">
        <v>441</v>
      </c>
      <c r="R1300" s="8" t="str">
        <f t="shared" si="20"/>
        <v>253378A</v>
      </c>
      <c r="S1300" s="8" t="str">
        <f>IFERROR(VLOOKUP(R1300,'UNSG Projects'!$C$8:$D$305,2,FALSE),0)</f>
        <v>Meas&amp;Reg Sta Distribution-Pres</v>
      </c>
      <c r="T1300" s="8" t="s">
        <v>440</v>
      </c>
      <c r="U1300" s="11">
        <v>1016.88</v>
      </c>
    </row>
    <row r="1301" spans="1:21" ht="30.6" x14ac:dyDescent="0.3">
      <c r="A1301" s="19">
        <v>202508</v>
      </c>
      <c r="B1301" s="8" t="s">
        <v>7</v>
      </c>
      <c r="C1301" s="8" t="s">
        <v>63</v>
      </c>
      <c r="D1301" s="8" t="s">
        <v>62</v>
      </c>
      <c r="E1301" s="8" t="s">
        <v>62</v>
      </c>
      <c r="F1301" s="8" t="s">
        <v>61</v>
      </c>
      <c r="G1301" s="8" t="s">
        <v>125</v>
      </c>
      <c r="H1301" s="8" t="s">
        <v>59</v>
      </c>
      <c r="I1301" s="8" t="s">
        <v>58</v>
      </c>
      <c r="J1301" s="8" t="s">
        <v>442</v>
      </c>
      <c r="K1301" s="8" t="s">
        <v>56</v>
      </c>
      <c r="L1301" s="8" t="s">
        <v>64</v>
      </c>
      <c r="M1301" s="18">
        <v>45839</v>
      </c>
      <c r="N1301" s="18">
        <v>45868</v>
      </c>
      <c r="O1301" s="8" t="s">
        <v>425</v>
      </c>
      <c r="P1301" s="8" t="s">
        <v>18</v>
      </c>
      <c r="Q1301" s="8" t="s">
        <v>443</v>
      </c>
      <c r="R1301" s="8" t="str">
        <f t="shared" si="20"/>
        <v>256378A</v>
      </c>
      <c r="S1301" s="8" t="str">
        <f>IFERROR(VLOOKUP(R1301,'UNSG Projects'!$C$8:$D$305,2,FALSE),0)</f>
        <v>Meas&amp;Reg Sta Distribution-Nog</v>
      </c>
      <c r="T1301" s="8" t="s">
        <v>442</v>
      </c>
      <c r="U1301" s="11">
        <v>2293.2199999999998</v>
      </c>
    </row>
    <row r="1302" spans="1:21" ht="30.6" x14ac:dyDescent="0.3">
      <c r="A1302" s="19">
        <v>202508</v>
      </c>
      <c r="B1302" s="8" t="s">
        <v>7</v>
      </c>
      <c r="C1302" s="8" t="s">
        <v>63</v>
      </c>
      <c r="D1302" s="8" t="s">
        <v>62</v>
      </c>
      <c r="E1302" s="8" t="s">
        <v>62</v>
      </c>
      <c r="F1302" s="8" t="s">
        <v>61</v>
      </c>
      <c r="G1302" s="8" t="s">
        <v>125</v>
      </c>
      <c r="H1302" s="8" t="s">
        <v>59</v>
      </c>
      <c r="I1302" s="8" t="s">
        <v>58</v>
      </c>
      <c r="J1302" s="8" t="s">
        <v>57</v>
      </c>
      <c r="K1302" s="8" t="s">
        <v>56</v>
      </c>
      <c r="L1302" s="8" t="s">
        <v>55</v>
      </c>
      <c r="M1302" s="18">
        <v>45778</v>
      </c>
      <c r="N1302" s="18">
        <v>45756</v>
      </c>
      <c r="O1302" s="8" t="s">
        <v>425</v>
      </c>
      <c r="P1302" s="8" t="s">
        <v>18</v>
      </c>
      <c r="Q1302" s="8" t="s">
        <v>449</v>
      </c>
      <c r="R1302" s="8" t="str">
        <f t="shared" si="20"/>
        <v>251378A</v>
      </c>
      <c r="S1302" s="8" t="str">
        <f>IFERROR(VLOOKUP(R1302,'UNSG Projects'!$C$8:$D$305,2,FALSE),0)</f>
        <v>Meas&amp;Reg Sta Distribution-Flag</v>
      </c>
      <c r="T1302" s="8" t="s">
        <v>448</v>
      </c>
      <c r="U1302" s="11">
        <v>-27055.279999999999</v>
      </c>
    </row>
    <row r="1303" spans="1:21" ht="30.6" x14ac:dyDescent="0.3">
      <c r="A1303" s="19">
        <v>202508</v>
      </c>
      <c r="B1303" s="8" t="s">
        <v>7</v>
      </c>
      <c r="C1303" s="8" t="s">
        <v>63</v>
      </c>
      <c r="D1303" s="8" t="s">
        <v>62</v>
      </c>
      <c r="E1303" s="8" t="s">
        <v>62</v>
      </c>
      <c r="F1303" s="8" t="s">
        <v>61</v>
      </c>
      <c r="G1303" s="8" t="s">
        <v>125</v>
      </c>
      <c r="H1303" s="8" t="s">
        <v>59</v>
      </c>
      <c r="I1303" s="8" t="s">
        <v>58</v>
      </c>
      <c r="J1303" s="8" t="s">
        <v>57</v>
      </c>
      <c r="K1303" s="8" t="s">
        <v>56</v>
      </c>
      <c r="L1303" s="8" t="s">
        <v>55</v>
      </c>
      <c r="M1303" s="18">
        <v>45778</v>
      </c>
      <c r="N1303" s="18">
        <v>45784</v>
      </c>
      <c r="O1303" s="8" t="s">
        <v>425</v>
      </c>
      <c r="P1303" s="8" t="s">
        <v>18</v>
      </c>
      <c r="Q1303" s="8" t="s">
        <v>447</v>
      </c>
      <c r="R1303" s="8" t="str">
        <f t="shared" si="20"/>
        <v>251378A</v>
      </c>
      <c r="S1303" s="8" t="str">
        <f>IFERROR(VLOOKUP(R1303,'UNSG Projects'!$C$8:$D$305,2,FALSE),0)</f>
        <v>Meas&amp;Reg Sta Distribution-Flag</v>
      </c>
      <c r="T1303" s="8" t="s">
        <v>446</v>
      </c>
      <c r="U1303" s="11">
        <v>-18604.91</v>
      </c>
    </row>
    <row r="1304" spans="1:21" ht="30.6" x14ac:dyDescent="0.3">
      <c r="A1304" s="19">
        <v>202508</v>
      </c>
      <c r="B1304" s="8" t="s">
        <v>7</v>
      </c>
      <c r="C1304" s="8" t="s">
        <v>63</v>
      </c>
      <c r="D1304" s="8" t="s">
        <v>62</v>
      </c>
      <c r="E1304" s="8" t="s">
        <v>62</v>
      </c>
      <c r="F1304" s="8" t="s">
        <v>61</v>
      </c>
      <c r="G1304" s="8" t="s">
        <v>125</v>
      </c>
      <c r="H1304" s="8" t="s">
        <v>59</v>
      </c>
      <c r="I1304" s="8" t="s">
        <v>58</v>
      </c>
      <c r="J1304" s="8" t="s">
        <v>57</v>
      </c>
      <c r="K1304" s="8" t="s">
        <v>56</v>
      </c>
      <c r="L1304" s="8" t="s">
        <v>55</v>
      </c>
      <c r="M1304" s="18">
        <v>45809</v>
      </c>
      <c r="N1304" s="18">
        <v>45796</v>
      </c>
      <c r="O1304" s="8" t="s">
        <v>425</v>
      </c>
      <c r="P1304" s="8" t="s">
        <v>18</v>
      </c>
      <c r="Q1304" s="8" t="s">
        <v>445</v>
      </c>
      <c r="R1304" s="8" t="str">
        <f t="shared" si="20"/>
        <v>255378A</v>
      </c>
      <c r="S1304" s="8" t="str">
        <f>IFERROR(VLOOKUP(R1304,'UNSG Projects'!$C$8:$D$305,2,FALSE),0)</f>
        <v>Meas&amp;Reg Sta DistributionVerde</v>
      </c>
      <c r="T1304" s="8" t="s">
        <v>444</v>
      </c>
      <c r="U1304" s="11">
        <v>-9892.91</v>
      </c>
    </row>
    <row r="1305" spans="1:21" ht="30.6" x14ac:dyDescent="0.3">
      <c r="A1305" s="19">
        <v>202509</v>
      </c>
      <c r="B1305" s="8" t="s">
        <v>7</v>
      </c>
      <c r="C1305" s="8" t="s">
        <v>63</v>
      </c>
      <c r="D1305" s="8" t="s">
        <v>62</v>
      </c>
      <c r="E1305" s="8" t="s">
        <v>62</v>
      </c>
      <c r="F1305" s="8" t="s">
        <v>61</v>
      </c>
      <c r="G1305" s="8" t="s">
        <v>125</v>
      </c>
      <c r="H1305" s="8" t="s">
        <v>59</v>
      </c>
      <c r="I1305" s="8" t="s">
        <v>58</v>
      </c>
      <c r="J1305" s="8" t="s">
        <v>440</v>
      </c>
      <c r="K1305" s="8" t="s">
        <v>56</v>
      </c>
      <c r="L1305" s="8" t="s">
        <v>64</v>
      </c>
      <c r="M1305" s="18">
        <v>45901</v>
      </c>
      <c r="N1305" s="18">
        <v>45860</v>
      </c>
      <c r="O1305" s="8" t="s">
        <v>425</v>
      </c>
      <c r="P1305" s="8" t="s">
        <v>18</v>
      </c>
      <c r="Q1305" s="8" t="s">
        <v>441</v>
      </c>
      <c r="R1305" s="8" t="str">
        <f t="shared" si="20"/>
        <v>253378A</v>
      </c>
      <c r="S1305" s="8" t="str">
        <f>IFERROR(VLOOKUP(R1305,'UNSG Projects'!$C$8:$D$305,2,FALSE),0)</f>
        <v>Meas&amp;Reg Sta Distribution-Pres</v>
      </c>
      <c r="T1305" s="8" t="s">
        <v>440</v>
      </c>
      <c r="U1305" s="11">
        <v>280.64999999999998</v>
      </c>
    </row>
    <row r="1306" spans="1:21" ht="30.6" x14ac:dyDescent="0.3">
      <c r="A1306" s="19">
        <v>202509</v>
      </c>
      <c r="B1306" s="8" t="s">
        <v>7</v>
      </c>
      <c r="C1306" s="8" t="s">
        <v>63</v>
      </c>
      <c r="D1306" s="8" t="s">
        <v>62</v>
      </c>
      <c r="E1306" s="8" t="s">
        <v>62</v>
      </c>
      <c r="F1306" s="8" t="s">
        <v>61</v>
      </c>
      <c r="G1306" s="8" t="s">
        <v>125</v>
      </c>
      <c r="H1306" s="8" t="s">
        <v>59</v>
      </c>
      <c r="I1306" s="8" t="s">
        <v>58</v>
      </c>
      <c r="J1306" s="8" t="s">
        <v>442</v>
      </c>
      <c r="K1306" s="8" t="s">
        <v>56</v>
      </c>
      <c r="L1306" s="8" t="s">
        <v>64</v>
      </c>
      <c r="M1306" s="18">
        <v>45901</v>
      </c>
      <c r="N1306" s="18">
        <v>45868</v>
      </c>
      <c r="O1306" s="8" t="s">
        <v>425</v>
      </c>
      <c r="P1306" s="8" t="s">
        <v>18</v>
      </c>
      <c r="Q1306" s="8" t="s">
        <v>443</v>
      </c>
      <c r="R1306" s="8" t="str">
        <f t="shared" si="20"/>
        <v>256378A</v>
      </c>
      <c r="S1306" s="8" t="str">
        <f>IFERROR(VLOOKUP(R1306,'UNSG Projects'!$C$8:$D$305,2,FALSE),0)</f>
        <v>Meas&amp;Reg Sta Distribution-Nog</v>
      </c>
      <c r="T1306" s="8" t="s">
        <v>442</v>
      </c>
      <c r="U1306" s="11">
        <v>582.87</v>
      </c>
    </row>
    <row r="1307" spans="1:21" ht="30.6" x14ac:dyDescent="0.3">
      <c r="A1307" s="19">
        <v>202509</v>
      </c>
      <c r="B1307" s="8" t="s">
        <v>7</v>
      </c>
      <c r="C1307" s="8" t="s">
        <v>63</v>
      </c>
      <c r="D1307" s="8" t="s">
        <v>62</v>
      </c>
      <c r="E1307" s="8" t="s">
        <v>62</v>
      </c>
      <c r="F1307" s="8" t="s">
        <v>61</v>
      </c>
      <c r="G1307" s="8" t="s">
        <v>125</v>
      </c>
      <c r="H1307" s="8" t="s">
        <v>59</v>
      </c>
      <c r="I1307" s="8" t="s">
        <v>58</v>
      </c>
      <c r="J1307" s="8" t="s">
        <v>57</v>
      </c>
      <c r="K1307" s="8" t="s">
        <v>56</v>
      </c>
      <c r="L1307" s="8" t="s">
        <v>55</v>
      </c>
      <c r="M1307" s="18">
        <v>45778</v>
      </c>
      <c r="N1307" s="18">
        <v>45778</v>
      </c>
      <c r="O1307" s="8" t="s">
        <v>425</v>
      </c>
      <c r="P1307" s="8" t="s">
        <v>18</v>
      </c>
      <c r="Q1307" s="8" t="s">
        <v>431</v>
      </c>
      <c r="R1307" s="8" t="str">
        <f t="shared" si="20"/>
        <v>257385A</v>
      </c>
      <c r="S1307" s="8" t="str">
        <f>IFERROR(VLOOKUP(R1307,'UNSG Projects'!$C$8:$D$305,2,FALSE),0)</f>
        <v>Industrial Metering-Show Low</v>
      </c>
      <c r="T1307" s="8" t="s">
        <v>430</v>
      </c>
      <c r="U1307" s="11">
        <v>-1953.94</v>
      </c>
    </row>
    <row r="1308" spans="1:21" ht="30.6" x14ac:dyDescent="0.3">
      <c r="A1308" s="19">
        <v>202510</v>
      </c>
      <c r="B1308" s="8" t="s">
        <v>7</v>
      </c>
      <c r="C1308" s="8" t="s">
        <v>63</v>
      </c>
      <c r="D1308" s="8" t="s">
        <v>62</v>
      </c>
      <c r="E1308" s="8" t="s">
        <v>62</v>
      </c>
      <c r="F1308" s="8" t="s">
        <v>61</v>
      </c>
      <c r="G1308" s="8" t="s">
        <v>125</v>
      </c>
      <c r="H1308" s="8" t="s">
        <v>59</v>
      </c>
      <c r="I1308" s="8" t="s">
        <v>58</v>
      </c>
      <c r="J1308" s="8" t="s">
        <v>430</v>
      </c>
      <c r="K1308" s="8" t="s">
        <v>56</v>
      </c>
      <c r="L1308" s="8" t="s">
        <v>64</v>
      </c>
      <c r="M1308" s="18">
        <v>45778</v>
      </c>
      <c r="N1308" s="18">
        <v>45778</v>
      </c>
      <c r="O1308" s="8" t="s">
        <v>425</v>
      </c>
      <c r="P1308" s="8" t="s">
        <v>18</v>
      </c>
      <c r="Q1308" s="8" t="s">
        <v>431</v>
      </c>
      <c r="R1308" s="8" t="str">
        <f t="shared" si="20"/>
        <v>257385A</v>
      </c>
      <c r="S1308" s="8" t="str">
        <f>IFERROR(VLOOKUP(R1308,'UNSG Projects'!$C$8:$D$305,2,FALSE),0)</f>
        <v>Industrial Metering-Show Low</v>
      </c>
      <c r="T1308" s="8" t="s">
        <v>430</v>
      </c>
      <c r="U1308" s="11">
        <v>1259.45</v>
      </c>
    </row>
    <row r="1309" spans="1:21" ht="30.6" x14ac:dyDescent="0.3">
      <c r="A1309" s="19">
        <v>202510</v>
      </c>
      <c r="B1309" s="8" t="s">
        <v>7</v>
      </c>
      <c r="C1309" s="8" t="s">
        <v>63</v>
      </c>
      <c r="D1309" s="8" t="s">
        <v>62</v>
      </c>
      <c r="E1309" s="8" t="s">
        <v>62</v>
      </c>
      <c r="F1309" s="8" t="s">
        <v>61</v>
      </c>
      <c r="G1309" s="8" t="s">
        <v>125</v>
      </c>
      <c r="H1309" s="8" t="s">
        <v>59</v>
      </c>
      <c r="I1309" s="8" t="s">
        <v>58</v>
      </c>
      <c r="J1309" s="8" t="s">
        <v>438</v>
      </c>
      <c r="K1309" s="8" t="s">
        <v>56</v>
      </c>
      <c r="L1309" s="8" t="s">
        <v>64</v>
      </c>
      <c r="M1309" s="18">
        <v>45931</v>
      </c>
      <c r="N1309" s="18">
        <v>45917</v>
      </c>
      <c r="O1309" s="8" t="s">
        <v>425</v>
      </c>
      <c r="P1309" s="8" t="s">
        <v>18</v>
      </c>
      <c r="Q1309" s="8" t="s">
        <v>439</v>
      </c>
      <c r="R1309" s="8" t="str">
        <f t="shared" si="20"/>
        <v>251378A</v>
      </c>
      <c r="S1309" s="8" t="str">
        <f>IFERROR(VLOOKUP(R1309,'UNSG Projects'!$C$8:$D$305,2,FALSE),0)</f>
        <v>Meas&amp;Reg Sta Distribution-Flag</v>
      </c>
      <c r="T1309" s="8" t="s">
        <v>438</v>
      </c>
      <c r="U1309" s="11">
        <v>11028.03</v>
      </c>
    </row>
    <row r="1310" spans="1:21" ht="30.6" x14ac:dyDescent="0.3">
      <c r="A1310" s="19">
        <v>202510</v>
      </c>
      <c r="B1310" s="8" t="s">
        <v>7</v>
      </c>
      <c r="C1310" s="8" t="s">
        <v>63</v>
      </c>
      <c r="D1310" s="8" t="s">
        <v>62</v>
      </c>
      <c r="E1310" s="8" t="s">
        <v>62</v>
      </c>
      <c r="F1310" s="8" t="s">
        <v>61</v>
      </c>
      <c r="G1310" s="8" t="s">
        <v>125</v>
      </c>
      <c r="H1310" s="8" t="s">
        <v>59</v>
      </c>
      <c r="I1310" s="8" t="s">
        <v>58</v>
      </c>
      <c r="J1310" s="8" t="s">
        <v>57</v>
      </c>
      <c r="K1310" s="8" t="s">
        <v>56</v>
      </c>
      <c r="L1310" s="8" t="s">
        <v>55</v>
      </c>
      <c r="M1310" s="18">
        <v>45839</v>
      </c>
      <c r="N1310" s="18">
        <v>45868</v>
      </c>
      <c r="O1310" s="8" t="s">
        <v>425</v>
      </c>
      <c r="P1310" s="8" t="s">
        <v>18</v>
      </c>
      <c r="Q1310" s="8" t="s">
        <v>443</v>
      </c>
      <c r="R1310" s="8" t="str">
        <f t="shared" si="20"/>
        <v>256378A</v>
      </c>
      <c r="S1310" s="8" t="str">
        <f>IFERROR(VLOOKUP(R1310,'UNSG Projects'!$C$8:$D$305,2,FALSE),0)</f>
        <v>Meas&amp;Reg Sta Distribution-Nog</v>
      </c>
      <c r="T1310" s="8" t="s">
        <v>442</v>
      </c>
      <c r="U1310" s="11">
        <v>-15489.57</v>
      </c>
    </row>
    <row r="1311" spans="1:21" ht="30.6" x14ac:dyDescent="0.3">
      <c r="A1311" s="19">
        <v>202510</v>
      </c>
      <c r="B1311" s="8" t="s">
        <v>7</v>
      </c>
      <c r="C1311" s="8" t="s">
        <v>63</v>
      </c>
      <c r="D1311" s="8" t="s">
        <v>62</v>
      </c>
      <c r="E1311" s="8" t="s">
        <v>62</v>
      </c>
      <c r="F1311" s="8" t="s">
        <v>61</v>
      </c>
      <c r="G1311" s="8" t="s">
        <v>125</v>
      </c>
      <c r="H1311" s="8" t="s">
        <v>59</v>
      </c>
      <c r="I1311" s="8" t="s">
        <v>58</v>
      </c>
      <c r="J1311" s="8" t="s">
        <v>57</v>
      </c>
      <c r="K1311" s="8" t="s">
        <v>56</v>
      </c>
      <c r="L1311" s="8" t="s">
        <v>55</v>
      </c>
      <c r="M1311" s="18">
        <v>45901</v>
      </c>
      <c r="N1311" s="18">
        <v>45868</v>
      </c>
      <c r="O1311" s="8" t="s">
        <v>425</v>
      </c>
      <c r="P1311" s="8" t="s">
        <v>18</v>
      </c>
      <c r="Q1311" s="8" t="s">
        <v>443</v>
      </c>
      <c r="R1311" s="8" t="str">
        <f t="shared" si="20"/>
        <v>256378A</v>
      </c>
      <c r="S1311" s="8" t="str">
        <f>IFERROR(VLOOKUP(R1311,'UNSG Projects'!$C$8:$D$305,2,FALSE),0)</f>
        <v>Meas&amp;Reg Sta Distribution-Nog</v>
      </c>
      <c r="T1311" s="8" t="s">
        <v>442</v>
      </c>
      <c r="U1311" s="11">
        <v>-582.87</v>
      </c>
    </row>
    <row r="1312" spans="1:21" ht="30.6" x14ac:dyDescent="0.3">
      <c r="A1312" s="19">
        <v>202511</v>
      </c>
      <c r="B1312" s="8" t="s">
        <v>7</v>
      </c>
      <c r="C1312" s="8" t="s">
        <v>63</v>
      </c>
      <c r="D1312" s="8" t="s">
        <v>62</v>
      </c>
      <c r="E1312" s="8" t="s">
        <v>62</v>
      </c>
      <c r="F1312" s="8" t="s">
        <v>61</v>
      </c>
      <c r="G1312" s="8" t="s">
        <v>125</v>
      </c>
      <c r="H1312" s="8" t="s">
        <v>59</v>
      </c>
      <c r="I1312" s="8" t="s">
        <v>58</v>
      </c>
      <c r="J1312" s="8" t="s">
        <v>432</v>
      </c>
      <c r="K1312" s="8" t="s">
        <v>56</v>
      </c>
      <c r="L1312" s="8" t="s">
        <v>64</v>
      </c>
      <c r="M1312" s="18">
        <v>45962</v>
      </c>
      <c r="N1312" s="18">
        <v>45974</v>
      </c>
      <c r="O1312" s="8" t="s">
        <v>425</v>
      </c>
      <c r="P1312" s="8" t="s">
        <v>18</v>
      </c>
      <c r="Q1312" s="8" t="s">
        <v>433</v>
      </c>
      <c r="R1312" s="8" t="str">
        <f t="shared" si="20"/>
        <v>251378A</v>
      </c>
      <c r="S1312" s="8" t="str">
        <f>IFERROR(VLOOKUP(R1312,'UNSG Projects'!$C$8:$D$305,2,FALSE),0)</f>
        <v>Meas&amp;Reg Sta Distribution-Flag</v>
      </c>
      <c r="T1312" s="8" t="s">
        <v>432</v>
      </c>
      <c r="U1312" s="11">
        <v>5679.15</v>
      </c>
    </row>
    <row r="1313" spans="1:21" ht="30.6" x14ac:dyDescent="0.3">
      <c r="A1313" s="19">
        <v>202511</v>
      </c>
      <c r="B1313" s="8" t="s">
        <v>7</v>
      </c>
      <c r="C1313" s="8" t="s">
        <v>63</v>
      </c>
      <c r="D1313" s="8" t="s">
        <v>62</v>
      </c>
      <c r="E1313" s="8" t="s">
        <v>62</v>
      </c>
      <c r="F1313" s="8" t="s">
        <v>61</v>
      </c>
      <c r="G1313" s="8" t="s">
        <v>125</v>
      </c>
      <c r="H1313" s="8" t="s">
        <v>59</v>
      </c>
      <c r="I1313" s="8" t="s">
        <v>58</v>
      </c>
      <c r="J1313" s="8" t="s">
        <v>430</v>
      </c>
      <c r="K1313" s="8" t="s">
        <v>56</v>
      </c>
      <c r="L1313" s="8" t="s">
        <v>64</v>
      </c>
      <c r="M1313" s="18">
        <v>45778</v>
      </c>
      <c r="N1313" s="18">
        <v>45778</v>
      </c>
      <c r="O1313" s="8" t="s">
        <v>425</v>
      </c>
      <c r="P1313" s="8" t="s">
        <v>18</v>
      </c>
      <c r="Q1313" s="8" t="s">
        <v>431</v>
      </c>
      <c r="R1313" s="8" t="str">
        <f t="shared" si="20"/>
        <v>257385A</v>
      </c>
      <c r="S1313" s="8" t="str">
        <f>IFERROR(VLOOKUP(R1313,'UNSG Projects'!$C$8:$D$305,2,FALSE),0)</f>
        <v>Industrial Metering-Show Low</v>
      </c>
      <c r="T1313" s="8" t="s">
        <v>430</v>
      </c>
      <c r="U1313" s="11">
        <v>6.61</v>
      </c>
    </row>
    <row r="1314" spans="1:21" ht="30.6" x14ac:dyDescent="0.3">
      <c r="A1314" s="19">
        <v>202511</v>
      </c>
      <c r="B1314" s="8" t="s">
        <v>7</v>
      </c>
      <c r="C1314" s="8" t="s">
        <v>63</v>
      </c>
      <c r="D1314" s="8" t="s">
        <v>62</v>
      </c>
      <c r="E1314" s="8" t="s">
        <v>62</v>
      </c>
      <c r="F1314" s="8" t="s">
        <v>61</v>
      </c>
      <c r="G1314" s="8" t="s">
        <v>125</v>
      </c>
      <c r="H1314" s="8" t="s">
        <v>59</v>
      </c>
      <c r="I1314" s="8" t="s">
        <v>58</v>
      </c>
      <c r="J1314" s="8" t="s">
        <v>434</v>
      </c>
      <c r="K1314" s="8" t="s">
        <v>56</v>
      </c>
      <c r="L1314" s="8" t="s">
        <v>64</v>
      </c>
      <c r="M1314" s="18">
        <v>45962</v>
      </c>
      <c r="N1314" s="18">
        <v>45964</v>
      </c>
      <c r="O1314" s="8" t="s">
        <v>425</v>
      </c>
      <c r="P1314" s="8" t="s">
        <v>18</v>
      </c>
      <c r="Q1314" s="8" t="s">
        <v>435</v>
      </c>
      <c r="R1314" s="8" t="str">
        <f t="shared" si="20"/>
        <v>255378A</v>
      </c>
      <c r="S1314" s="8" t="str">
        <f>IFERROR(VLOOKUP(R1314,'UNSG Projects'!$C$8:$D$305,2,FALSE),0)</f>
        <v>Meas&amp;Reg Sta DistributionVerde</v>
      </c>
      <c r="T1314" s="8" t="s">
        <v>434</v>
      </c>
      <c r="U1314" s="11">
        <v>2789.89</v>
      </c>
    </row>
    <row r="1315" spans="1:21" ht="30.6" x14ac:dyDescent="0.3">
      <c r="A1315" s="19">
        <v>202511</v>
      </c>
      <c r="B1315" s="8" t="s">
        <v>7</v>
      </c>
      <c r="C1315" s="8" t="s">
        <v>63</v>
      </c>
      <c r="D1315" s="8" t="s">
        <v>62</v>
      </c>
      <c r="E1315" s="8" t="s">
        <v>62</v>
      </c>
      <c r="F1315" s="8" t="s">
        <v>61</v>
      </c>
      <c r="G1315" s="8" t="s">
        <v>125</v>
      </c>
      <c r="H1315" s="8" t="s">
        <v>59</v>
      </c>
      <c r="I1315" s="8" t="s">
        <v>58</v>
      </c>
      <c r="J1315" s="8" t="s">
        <v>436</v>
      </c>
      <c r="K1315" s="8" t="s">
        <v>56</v>
      </c>
      <c r="L1315" s="8" t="s">
        <v>64</v>
      </c>
      <c r="M1315" s="18">
        <v>45962</v>
      </c>
      <c r="N1315" s="18">
        <v>45960</v>
      </c>
      <c r="O1315" s="8" t="s">
        <v>425</v>
      </c>
      <c r="P1315" s="8" t="s">
        <v>18</v>
      </c>
      <c r="Q1315" s="8" t="s">
        <v>437</v>
      </c>
      <c r="R1315" s="8" t="str">
        <f t="shared" si="20"/>
        <v>255378A</v>
      </c>
      <c r="S1315" s="8" t="str">
        <f>IFERROR(VLOOKUP(R1315,'UNSG Projects'!$C$8:$D$305,2,FALSE),0)</f>
        <v>Meas&amp;Reg Sta DistributionVerde</v>
      </c>
      <c r="T1315" s="8" t="s">
        <v>436</v>
      </c>
      <c r="U1315" s="11">
        <v>2673.87</v>
      </c>
    </row>
    <row r="1316" spans="1:21" ht="30.6" x14ac:dyDescent="0.3">
      <c r="A1316" s="19">
        <v>202511</v>
      </c>
      <c r="B1316" s="8" t="s">
        <v>7</v>
      </c>
      <c r="C1316" s="8" t="s">
        <v>63</v>
      </c>
      <c r="D1316" s="8" t="s">
        <v>62</v>
      </c>
      <c r="E1316" s="8" t="s">
        <v>62</v>
      </c>
      <c r="F1316" s="8" t="s">
        <v>61</v>
      </c>
      <c r="G1316" s="8" t="s">
        <v>125</v>
      </c>
      <c r="H1316" s="8" t="s">
        <v>59</v>
      </c>
      <c r="I1316" s="8" t="s">
        <v>58</v>
      </c>
      <c r="J1316" s="8" t="s">
        <v>438</v>
      </c>
      <c r="K1316" s="8" t="s">
        <v>56</v>
      </c>
      <c r="L1316" s="8" t="s">
        <v>64</v>
      </c>
      <c r="M1316" s="18">
        <v>45931</v>
      </c>
      <c r="N1316" s="18">
        <v>45917</v>
      </c>
      <c r="O1316" s="8" t="s">
        <v>425</v>
      </c>
      <c r="P1316" s="8" t="s">
        <v>18</v>
      </c>
      <c r="Q1316" s="8" t="s">
        <v>439</v>
      </c>
      <c r="R1316" s="8" t="str">
        <f t="shared" si="20"/>
        <v>251378A</v>
      </c>
      <c r="S1316" s="8" t="str">
        <f>IFERROR(VLOOKUP(R1316,'UNSG Projects'!$C$8:$D$305,2,FALSE),0)</f>
        <v>Meas&amp;Reg Sta Distribution-Flag</v>
      </c>
      <c r="T1316" s="8" t="s">
        <v>438</v>
      </c>
      <c r="U1316" s="11">
        <v>4836.34</v>
      </c>
    </row>
    <row r="1317" spans="1:21" ht="30.6" x14ac:dyDescent="0.3">
      <c r="A1317" s="19">
        <v>202511</v>
      </c>
      <c r="B1317" s="8" t="s">
        <v>7</v>
      </c>
      <c r="C1317" s="8" t="s">
        <v>63</v>
      </c>
      <c r="D1317" s="8" t="s">
        <v>62</v>
      </c>
      <c r="E1317" s="8" t="s">
        <v>62</v>
      </c>
      <c r="F1317" s="8" t="s">
        <v>61</v>
      </c>
      <c r="G1317" s="8" t="s">
        <v>125</v>
      </c>
      <c r="H1317" s="8" t="s">
        <v>59</v>
      </c>
      <c r="I1317" s="8" t="s">
        <v>58</v>
      </c>
      <c r="J1317" s="8" t="s">
        <v>57</v>
      </c>
      <c r="K1317" s="8" t="s">
        <v>56</v>
      </c>
      <c r="L1317" s="8" t="s">
        <v>55</v>
      </c>
      <c r="M1317" s="18">
        <v>45839</v>
      </c>
      <c r="N1317" s="18">
        <v>45860</v>
      </c>
      <c r="O1317" s="8" t="s">
        <v>425</v>
      </c>
      <c r="P1317" s="8" t="s">
        <v>18</v>
      </c>
      <c r="Q1317" s="8" t="s">
        <v>441</v>
      </c>
      <c r="R1317" s="8" t="str">
        <f t="shared" si="20"/>
        <v>253378A</v>
      </c>
      <c r="S1317" s="8" t="str">
        <f>IFERROR(VLOOKUP(R1317,'UNSG Projects'!$C$8:$D$305,2,FALSE),0)</f>
        <v>Meas&amp;Reg Sta Distribution-Pres</v>
      </c>
      <c r="T1317" s="8" t="s">
        <v>440</v>
      </c>
      <c r="U1317" s="11">
        <v>-7764.07</v>
      </c>
    </row>
    <row r="1318" spans="1:21" ht="30.6" x14ac:dyDescent="0.3">
      <c r="A1318" s="19">
        <v>202511</v>
      </c>
      <c r="B1318" s="8" t="s">
        <v>7</v>
      </c>
      <c r="C1318" s="8" t="s">
        <v>63</v>
      </c>
      <c r="D1318" s="8" t="s">
        <v>62</v>
      </c>
      <c r="E1318" s="8" t="s">
        <v>62</v>
      </c>
      <c r="F1318" s="8" t="s">
        <v>61</v>
      </c>
      <c r="G1318" s="8" t="s">
        <v>125</v>
      </c>
      <c r="H1318" s="8" t="s">
        <v>59</v>
      </c>
      <c r="I1318" s="8" t="s">
        <v>58</v>
      </c>
      <c r="J1318" s="8" t="s">
        <v>57</v>
      </c>
      <c r="K1318" s="8" t="s">
        <v>56</v>
      </c>
      <c r="L1318" s="8" t="s">
        <v>55</v>
      </c>
      <c r="M1318" s="18">
        <v>45901</v>
      </c>
      <c r="N1318" s="18">
        <v>45860</v>
      </c>
      <c r="O1318" s="8" t="s">
        <v>425</v>
      </c>
      <c r="P1318" s="8" t="s">
        <v>18</v>
      </c>
      <c r="Q1318" s="8" t="s">
        <v>441</v>
      </c>
      <c r="R1318" s="8" t="str">
        <f t="shared" si="20"/>
        <v>253378A</v>
      </c>
      <c r="S1318" s="8" t="str">
        <f>IFERROR(VLOOKUP(R1318,'UNSG Projects'!$C$8:$D$305,2,FALSE),0)</f>
        <v>Meas&amp;Reg Sta Distribution-Pres</v>
      </c>
      <c r="T1318" s="8" t="s">
        <v>440</v>
      </c>
      <c r="U1318" s="11">
        <v>-280.64999999999998</v>
      </c>
    </row>
    <row r="1319" spans="1:21" ht="30.6" x14ac:dyDescent="0.3">
      <c r="A1319" s="19">
        <v>202512</v>
      </c>
      <c r="B1319" s="8" t="s">
        <v>7</v>
      </c>
      <c r="C1319" s="8" t="s">
        <v>63</v>
      </c>
      <c r="D1319" s="8" t="s">
        <v>62</v>
      </c>
      <c r="E1319" s="8" t="s">
        <v>62</v>
      </c>
      <c r="F1319" s="8" t="s">
        <v>61</v>
      </c>
      <c r="G1319" s="8" t="s">
        <v>125</v>
      </c>
      <c r="H1319" s="8" t="s">
        <v>59</v>
      </c>
      <c r="I1319" s="8" t="s">
        <v>58</v>
      </c>
      <c r="J1319" s="8" t="s">
        <v>432</v>
      </c>
      <c r="K1319" s="8" t="s">
        <v>56</v>
      </c>
      <c r="L1319" s="8" t="s">
        <v>64</v>
      </c>
      <c r="M1319" s="18">
        <v>45962</v>
      </c>
      <c r="N1319" s="18">
        <v>45974</v>
      </c>
      <c r="O1319" s="8" t="s">
        <v>425</v>
      </c>
      <c r="P1319" s="8" t="s">
        <v>18</v>
      </c>
      <c r="Q1319" s="8" t="s">
        <v>433</v>
      </c>
      <c r="R1319" s="8" t="str">
        <f t="shared" si="20"/>
        <v>251378A</v>
      </c>
      <c r="S1319" s="8" t="str">
        <f>IFERROR(VLOOKUP(R1319,'UNSG Projects'!$C$8:$D$305,2,FALSE),0)</f>
        <v>Meas&amp;Reg Sta Distribution-Flag</v>
      </c>
      <c r="T1319" s="8" t="s">
        <v>432</v>
      </c>
      <c r="U1319" s="11">
        <v>145.43</v>
      </c>
    </row>
    <row r="1320" spans="1:21" ht="30.6" x14ac:dyDescent="0.3">
      <c r="A1320" s="19">
        <v>202512</v>
      </c>
      <c r="B1320" s="8" t="s">
        <v>7</v>
      </c>
      <c r="C1320" s="8" t="s">
        <v>63</v>
      </c>
      <c r="D1320" s="8" t="s">
        <v>62</v>
      </c>
      <c r="E1320" s="8" t="s">
        <v>62</v>
      </c>
      <c r="F1320" s="8" t="s">
        <v>61</v>
      </c>
      <c r="G1320" s="8" t="s">
        <v>125</v>
      </c>
      <c r="H1320" s="8" t="s">
        <v>59</v>
      </c>
      <c r="I1320" s="8" t="s">
        <v>58</v>
      </c>
      <c r="J1320" s="8" t="s">
        <v>426</v>
      </c>
      <c r="K1320" s="8" t="s">
        <v>56</v>
      </c>
      <c r="L1320" s="8" t="s">
        <v>64</v>
      </c>
      <c r="M1320" s="18">
        <v>45992</v>
      </c>
      <c r="N1320" s="18">
        <v>46000</v>
      </c>
      <c r="O1320" s="8" t="s">
        <v>425</v>
      </c>
      <c r="P1320" s="8" t="s">
        <v>18</v>
      </c>
      <c r="Q1320" s="8" t="s">
        <v>427</v>
      </c>
      <c r="R1320" s="8" t="str">
        <f t="shared" si="20"/>
        <v>256378A</v>
      </c>
      <c r="S1320" s="8" t="str">
        <f>IFERROR(VLOOKUP(R1320,'UNSG Projects'!$C$8:$D$305,2,FALSE),0)</f>
        <v>Meas&amp;Reg Sta Distribution-Nog</v>
      </c>
      <c r="T1320" s="8" t="s">
        <v>426</v>
      </c>
      <c r="U1320" s="11">
        <v>132542.35999999999</v>
      </c>
    </row>
    <row r="1321" spans="1:21" ht="30.6" x14ac:dyDescent="0.3">
      <c r="A1321" s="19">
        <v>202512</v>
      </c>
      <c r="B1321" s="8" t="s">
        <v>7</v>
      </c>
      <c r="C1321" s="8" t="s">
        <v>63</v>
      </c>
      <c r="D1321" s="8" t="s">
        <v>62</v>
      </c>
      <c r="E1321" s="8" t="s">
        <v>62</v>
      </c>
      <c r="F1321" s="8" t="s">
        <v>61</v>
      </c>
      <c r="G1321" s="8" t="s">
        <v>125</v>
      </c>
      <c r="H1321" s="8" t="s">
        <v>59</v>
      </c>
      <c r="I1321" s="8" t="s">
        <v>58</v>
      </c>
      <c r="J1321" s="8" t="s">
        <v>434</v>
      </c>
      <c r="K1321" s="8" t="s">
        <v>56</v>
      </c>
      <c r="L1321" s="8" t="s">
        <v>64</v>
      </c>
      <c r="M1321" s="18">
        <v>45962</v>
      </c>
      <c r="N1321" s="18">
        <v>45964</v>
      </c>
      <c r="O1321" s="8" t="s">
        <v>425</v>
      </c>
      <c r="P1321" s="8" t="s">
        <v>18</v>
      </c>
      <c r="Q1321" s="8" t="s">
        <v>435</v>
      </c>
      <c r="R1321" s="8" t="str">
        <f t="shared" si="20"/>
        <v>255378A</v>
      </c>
      <c r="S1321" s="8" t="str">
        <f>IFERROR(VLOOKUP(R1321,'UNSG Projects'!$C$8:$D$305,2,FALSE),0)</f>
        <v>Meas&amp;Reg Sta DistributionVerde</v>
      </c>
      <c r="T1321" s="8" t="s">
        <v>434</v>
      </c>
      <c r="U1321" s="11">
        <v>826.08</v>
      </c>
    </row>
    <row r="1322" spans="1:21" ht="30.6" x14ac:dyDescent="0.3">
      <c r="A1322" s="19">
        <v>202512</v>
      </c>
      <c r="B1322" s="8" t="s">
        <v>7</v>
      </c>
      <c r="C1322" s="8" t="s">
        <v>63</v>
      </c>
      <c r="D1322" s="8" t="s">
        <v>62</v>
      </c>
      <c r="E1322" s="8" t="s">
        <v>62</v>
      </c>
      <c r="F1322" s="8" t="s">
        <v>61</v>
      </c>
      <c r="G1322" s="8" t="s">
        <v>125</v>
      </c>
      <c r="H1322" s="8" t="s">
        <v>59</v>
      </c>
      <c r="I1322" s="8" t="s">
        <v>58</v>
      </c>
      <c r="J1322" s="8" t="s">
        <v>436</v>
      </c>
      <c r="K1322" s="8" t="s">
        <v>56</v>
      </c>
      <c r="L1322" s="8" t="s">
        <v>64</v>
      </c>
      <c r="M1322" s="18">
        <v>45962</v>
      </c>
      <c r="N1322" s="18">
        <v>45960</v>
      </c>
      <c r="O1322" s="8" t="s">
        <v>425</v>
      </c>
      <c r="P1322" s="8" t="s">
        <v>18</v>
      </c>
      <c r="Q1322" s="8" t="s">
        <v>437</v>
      </c>
      <c r="R1322" s="8" t="str">
        <f t="shared" si="20"/>
        <v>255378A</v>
      </c>
      <c r="S1322" s="8" t="str">
        <f>IFERROR(VLOOKUP(R1322,'UNSG Projects'!$C$8:$D$305,2,FALSE),0)</f>
        <v>Meas&amp;Reg Sta DistributionVerde</v>
      </c>
      <c r="T1322" s="8" t="s">
        <v>436</v>
      </c>
      <c r="U1322" s="11">
        <v>763.9</v>
      </c>
    </row>
    <row r="1323" spans="1:21" ht="30.6" x14ac:dyDescent="0.3">
      <c r="A1323" s="19">
        <v>202512</v>
      </c>
      <c r="B1323" s="8" t="s">
        <v>7</v>
      </c>
      <c r="C1323" s="8" t="s">
        <v>63</v>
      </c>
      <c r="D1323" s="8" t="s">
        <v>62</v>
      </c>
      <c r="E1323" s="8" t="s">
        <v>62</v>
      </c>
      <c r="F1323" s="8" t="s">
        <v>61</v>
      </c>
      <c r="G1323" s="8" t="s">
        <v>125</v>
      </c>
      <c r="H1323" s="8" t="s">
        <v>59</v>
      </c>
      <c r="I1323" s="8" t="s">
        <v>58</v>
      </c>
      <c r="J1323" s="8" t="s">
        <v>438</v>
      </c>
      <c r="K1323" s="8" t="s">
        <v>56</v>
      </c>
      <c r="L1323" s="8" t="s">
        <v>64</v>
      </c>
      <c r="M1323" s="18">
        <v>45931</v>
      </c>
      <c r="N1323" s="18">
        <v>45917</v>
      </c>
      <c r="O1323" s="8" t="s">
        <v>425</v>
      </c>
      <c r="P1323" s="8" t="s">
        <v>18</v>
      </c>
      <c r="Q1323" s="8" t="s">
        <v>439</v>
      </c>
      <c r="R1323" s="8" t="str">
        <f t="shared" si="20"/>
        <v>251378A</v>
      </c>
      <c r="S1323" s="8" t="str">
        <f>IFERROR(VLOOKUP(R1323,'UNSG Projects'!$C$8:$D$305,2,FALSE),0)</f>
        <v>Meas&amp;Reg Sta Distribution-Flag</v>
      </c>
      <c r="T1323" s="8" t="s">
        <v>438</v>
      </c>
      <c r="U1323" s="11">
        <v>562.63</v>
      </c>
    </row>
    <row r="1324" spans="1:21" ht="30.6" x14ac:dyDescent="0.3">
      <c r="A1324" s="19">
        <v>202512</v>
      </c>
      <c r="B1324" s="8" t="s">
        <v>7</v>
      </c>
      <c r="C1324" s="8" t="s">
        <v>63</v>
      </c>
      <c r="D1324" s="8" t="s">
        <v>62</v>
      </c>
      <c r="E1324" s="8" t="s">
        <v>62</v>
      </c>
      <c r="F1324" s="8" t="s">
        <v>61</v>
      </c>
      <c r="G1324" s="8" t="s">
        <v>125</v>
      </c>
      <c r="H1324" s="8" t="s">
        <v>59</v>
      </c>
      <c r="I1324" s="8" t="s">
        <v>58</v>
      </c>
      <c r="J1324" s="8" t="s">
        <v>423</v>
      </c>
      <c r="K1324" s="8" t="s">
        <v>56</v>
      </c>
      <c r="L1324" s="8" t="s">
        <v>64</v>
      </c>
      <c r="M1324" s="18">
        <v>45992</v>
      </c>
      <c r="N1324" s="18">
        <v>46010</v>
      </c>
      <c r="O1324" s="8" t="s">
        <v>425</v>
      </c>
      <c r="P1324" s="8" t="s">
        <v>18</v>
      </c>
      <c r="Q1324" s="8" t="s">
        <v>424</v>
      </c>
      <c r="R1324" s="8" t="str">
        <f t="shared" si="20"/>
        <v>251378A</v>
      </c>
      <c r="S1324" s="8" t="str">
        <f>IFERROR(VLOOKUP(R1324,'UNSG Projects'!$C$8:$D$305,2,FALSE),0)</f>
        <v>Meas&amp;Reg Sta Distribution-Flag</v>
      </c>
      <c r="T1324" s="8" t="s">
        <v>423</v>
      </c>
      <c r="U1324" s="11">
        <v>7366.51</v>
      </c>
    </row>
    <row r="1325" spans="1:21" ht="30.6" x14ac:dyDescent="0.3">
      <c r="A1325" s="19">
        <v>202601</v>
      </c>
      <c r="B1325" s="8" t="s">
        <v>7</v>
      </c>
      <c r="C1325" s="8" t="s">
        <v>63</v>
      </c>
      <c r="D1325" s="8" t="s">
        <v>62</v>
      </c>
      <c r="E1325" s="8" t="s">
        <v>62</v>
      </c>
      <c r="F1325" s="8" t="s">
        <v>61</v>
      </c>
      <c r="G1325" s="8" t="s">
        <v>125</v>
      </c>
      <c r="H1325" s="8" t="s">
        <v>59</v>
      </c>
      <c r="I1325" s="8" t="s">
        <v>58</v>
      </c>
      <c r="J1325" s="8" t="s">
        <v>432</v>
      </c>
      <c r="K1325" s="8" t="s">
        <v>56</v>
      </c>
      <c r="L1325" s="8" t="s">
        <v>64</v>
      </c>
      <c r="M1325" s="18">
        <v>45962</v>
      </c>
      <c r="N1325" s="18">
        <v>45974</v>
      </c>
      <c r="O1325" s="8" t="s">
        <v>425</v>
      </c>
      <c r="P1325" s="8" t="s">
        <v>18</v>
      </c>
      <c r="Q1325" s="8" t="s">
        <v>433</v>
      </c>
      <c r="R1325" s="8" t="str">
        <f t="shared" si="20"/>
        <v>251378A</v>
      </c>
      <c r="S1325" s="8" t="str">
        <f>IFERROR(VLOOKUP(R1325,'UNSG Projects'!$C$8:$D$305,2,FALSE),0)</f>
        <v>Meas&amp;Reg Sta Distribution-Flag</v>
      </c>
      <c r="T1325" s="8" t="s">
        <v>432</v>
      </c>
      <c r="U1325" s="11">
        <v>57.27</v>
      </c>
    </row>
    <row r="1326" spans="1:21" ht="30.6" x14ac:dyDescent="0.3">
      <c r="A1326" s="19">
        <v>202601</v>
      </c>
      <c r="B1326" s="8" t="s">
        <v>7</v>
      </c>
      <c r="C1326" s="8" t="s">
        <v>63</v>
      </c>
      <c r="D1326" s="8" t="s">
        <v>62</v>
      </c>
      <c r="E1326" s="8" t="s">
        <v>62</v>
      </c>
      <c r="F1326" s="8" t="s">
        <v>61</v>
      </c>
      <c r="G1326" s="8" t="s">
        <v>125</v>
      </c>
      <c r="H1326" s="8" t="s">
        <v>59</v>
      </c>
      <c r="I1326" s="8" t="s">
        <v>58</v>
      </c>
      <c r="J1326" s="8" t="s">
        <v>426</v>
      </c>
      <c r="K1326" s="8" t="s">
        <v>56</v>
      </c>
      <c r="L1326" s="8" t="s">
        <v>64</v>
      </c>
      <c r="M1326" s="18">
        <v>45992</v>
      </c>
      <c r="N1326" s="18">
        <v>46000</v>
      </c>
      <c r="O1326" s="8" t="s">
        <v>425</v>
      </c>
      <c r="P1326" s="8" t="s">
        <v>18</v>
      </c>
      <c r="Q1326" s="8" t="s">
        <v>427</v>
      </c>
      <c r="R1326" s="8" t="str">
        <f t="shared" si="20"/>
        <v>256378A</v>
      </c>
      <c r="S1326" s="8" t="str">
        <f>IFERROR(VLOOKUP(R1326,'UNSG Projects'!$C$8:$D$305,2,FALSE),0)</f>
        <v>Meas&amp;Reg Sta Distribution-Nog</v>
      </c>
      <c r="T1326" s="8" t="s">
        <v>426</v>
      </c>
      <c r="U1326" s="11">
        <v>18911.7</v>
      </c>
    </row>
    <row r="1327" spans="1:21" ht="30.6" x14ac:dyDescent="0.3">
      <c r="A1327" s="19">
        <v>202601</v>
      </c>
      <c r="B1327" s="8" t="s">
        <v>7</v>
      </c>
      <c r="C1327" s="8" t="s">
        <v>63</v>
      </c>
      <c r="D1327" s="8" t="s">
        <v>62</v>
      </c>
      <c r="E1327" s="8" t="s">
        <v>62</v>
      </c>
      <c r="F1327" s="8" t="s">
        <v>61</v>
      </c>
      <c r="G1327" s="8" t="s">
        <v>125</v>
      </c>
      <c r="H1327" s="8" t="s">
        <v>59</v>
      </c>
      <c r="I1327" s="8" t="s">
        <v>58</v>
      </c>
      <c r="J1327" s="8" t="s">
        <v>436</v>
      </c>
      <c r="K1327" s="8" t="s">
        <v>56</v>
      </c>
      <c r="L1327" s="8" t="s">
        <v>64</v>
      </c>
      <c r="M1327" s="18">
        <v>45962</v>
      </c>
      <c r="N1327" s="18">
        <v>45960</v>
      </c>
      <c r="O1327" s="8" t="s">
        <v>425</v>
      </c>
      <c r="P1327" s="8" t="s">
        <v>18</v>
      </c>
      <c r="Q1327" s="8" t="s">
        <v>437</v>
      </c>
      <c r="R1327" s="8" t="str">
        <f t="shared" si="20"/>
        <v>255378A</v>
      </c>
      <c r="S1327" s="8" t="str">
        <f>IFERROR(VLOOKUP(R1327,'UNSG Projects'!$C$8:$D$305,2,FALSE),0)</f>
        <v>Meas&amp;Reg Sta DistributionVerde</v>
      </c>
      <c r="T1327" s="8" t="s">
        <v>436</v>
      </c>
      <c r="U1327" s="11">
        <v>1.26</v>
      </c>
    </row>
    <row r="1328" spans="1:21" ht="30.6" x14ac:dyDescent="0.3">
      <c r="A1328" s="19">
        <v>202601</v>
      </c>
      <c r="B1328" s="8" t="s">
        <v>7</v>
      </c>
      <c r="C1328" s="8" t="s">
        <v>63</v>
      </c>
      <c r="D1328" s="8" t="s">
        <v>62</v>
      </c>
      <c r="E1328" s="8" t="s">
        <v>62</v>
      </c>
      <c r="F1328" s="8" t="s">
        <v>61</v>
      </c>
      <c r="G1328" s="8" t="s">
        <v>125</v>
      </c>
      <c r="H1328" s="8" t="s">
        <v>59</v>
      </c>
      <c r="I1328" s="8" t="s">
        <v>58</v>
      </c>
      <c r="J1328" s="8" t="s">
        <v>57</v>
      </c>
      <c r="K1328" s="8" t="s">
        <v>56</v>
      </c>
      <c r="L1328" s="8" t="s">
        <v>55</v>
      </c>
      <c r="M1328" s="18">
        <v>45931</v>
      </c>
      <c r="N1328" s="18">
        <v>45917</v>
      </c>
      <c r="O1328" s="8" t="s">
        <v>425</v>
      </c>
      <c r="P1328" s="8" t="s">
        <v>18</v>
      </c>
      <c r="Q1328" s="8" t="s">
        <v>439</v>
      </c>
      <c r="R1328" s="8" t="str">
        <f t="shared" si="20"/>
        <v>251378A</v>
      </c>
      <c r="S1328" s="8" t="str">
        <f>IFERROR(VLOOKUP(R1328,'UNSG Projects'!$C$8:$D$305,2,FALSE),0)</f>
        <v>Meas&amp;Reg Sta Distribution-Flag</v>
      </c>
      <c r="T1328" s="8" t="s">
        <v>438</v>
      </c>
      <c r="U1328" s="11">
        <v>-16427</v>
      </c>
    </row>
    <row r="1329" spans="1:21" ht="30.6" x14ac:dyDescent="0.3">
      <c r="A1329" s="19">
        <v>202601</v>
      </c>
      <c r="B1329" s="8" t="s">
        <v>7</v>
      </c>
      <c r="C1329" s="8" t="s">
        <v>63</v>
      </c>
      <c r="D1329" s="8" t="s">
        <v>62</v>
      </c>
      <c r="E1329" s="8" t="s">
        <v>62</v>
      </c>
      <c r="F1329" s="8" t="s">
        <v>61</v>
      </c>
      <c r="G1329" s="8" t="s">
        <v>125</v>
      </c>
      <c r="H1329" s="8" t="s">
        <v>59</v>
      </c>
      <c r="I1329" s="8" t="s">
        <v>58</v>
      </c>
      <c r="J1329" s="8" t="s">
        <v>423</v>
      </c>
      <c r="K1329" s="8" t="s">
        <v>56</v>
      </c>
      <c r="L1329" s="8" t="s">
        <v>64</v>
      </c>
      <c r="M1329" s="18">
        <v>45992</v>
      </c>
      <c r="N1329" s="18">
        <v>46010</v>
      </c>
      <c r="O1329" s="8" t="s">
        <v>425</v>
      </c>
      <c r="P1329" s="8" t="s">
        <v>18</v>
      </c>
      <c r="Q1329" s="8" t="s">
        <v>424</v>
      </c>
      <c r="R1329" s="8" t="str">
        <f t="shared" si="20"/>
        <v>251378A</v>
      </c>
      <c r="S1329" s="8" t="str">
        <f>IFERROR(VLOOKUP(R1329,'UNSG Projects'!$C$8:$D$305,2,FALSE),0)</f>
        <v>Meas&amp;Reg Sta Distribution-Flag</v>
      </c>
      <c r="T1329" s="8" t="s">
        <v>423</v>
      </c>
      <c r="U1329" s="11">
        <v>117.59</v>
      </c>
    </row>
    <row r="1330" spans="1:21" ht="30.6" x14ac:dyDescent="0.3">
      <c r="A1330" s="19">
        <v>202602</v>
      </c>
      <c r="B1330" s="8" t="s">
        <v>7</v>
      </c>
      <c r="C1330" s="8" t="s">
        <v>63</v>
      </c>
      <c r="D1330" s="8" t="s">
        <v>62</v>
      </c>
      <c r="E1330" s="8" t="s">
        <v>62</v>
      </c>
      <c r="F1330" s="8" t="s">
        <v>61</v>
      </c>
      <c r="G1330" s="8" t="s">
        <v>125</v>
      </c>
      <c r="H1330" s="8" t="s">
        <v>59</v>
      </c>
      <c r="I1330" s="8" t="s">
        <v>58</v>
      </c>
      <c r="J1330" s="8" t="s">
        <v>426</v>
      </c>
      <c r="K1330" s="8" t="s">
        <v>56</v>
      </c>
      <c r="L1330" s="8" t="s">
        <v>64</v>
      </c>
      <c r="M1330" s="18">
        <v>46054</v>
      </c>
      <c r="N1330" s="18">
        <v>46000</v>
      </c>
      <c r="O1330" s="8" t="s">
        <v>425</v>
      </c>
      <c r="P1330" s="8" t="s">
        <v>18</v>
      </c>
      <c r="Q1330" s="8" t="s">
        <v>427</v>
      </c>
      <c r="R1330" s="8" t="str">
        <f t="shared" si="20"/>
        <v>256378A</v>
      </c>
      <c r="S1330" s="8" t="str">
        <f>IFERROR(VLOOKUP(R1330,'UNSG Projects'!$C$8:$D$305,2,FALSE),0)</f>
        <v>Meas&amp;Reg Sta Distribution-Nog</v>
      </c>
      <c r="T1330" s="8" t="s">
        <v>426</v>
      </c>
      <c r="U1330" s="11">
        <v>-131.31</v>
      </c>
    </row>
    <row r="1331" spans="1:21" ht="30.6" x14ac:dyDescent="0.3">
      <c r="A1331" s="19">
        <v>202602</v>
      </c>
      <c r="B1331" s="8" t="s">
        <v>7</v>
      </c>
      <c r="C1331" s="8" t="s">
        <v>63</v>
      </c>
      <c r="D1331" s="8" t="s">
        <v>62</v>
      </c>
      <c r="E1331" s="8" t="s">
        <v>62</v>
      </c>
      <c r="F1331" s="8" t="s">
        <v>61</v>
      </c>
      <c r="G1331" s="8" t="s">
        <v>125</v>
      </c>
      <c r="H1331" s="8" t="s">
        <v>59</v>
      </c>
      <c r="I1331" s="8" t="s">
        <v>58</v>
      </c>
      <c r="J1331" s="8" t="s">
        <v>57</v>
      </c>
      <c r="K1331" s="8" t="s">
        <v>56</v>
      </c>
      <c r="L1331" s="8" t="s">
        <v>55</v>
      </c>
      <c r="M1331" s="18">
        <v>45778</v>
      </c>
      <c r="N1331" s="18">
        <v>45778</v>
      </c>
      <c r="O1331" s="8" t="s">
        <v>425</v>
      </c>
      <c r="P1331" s="8" t="s">
        <v>18</v>
      </c>
      <c r="Q1331" s="8" t="s">
        <v>431</v>
      </c>
      <c r="R1331" s="8" t="str">
        <f t="shared" si="20"/>
        <v>257385A</v>
      </c>
      <c r="S1331" s="8" t="str">
        <f>IFERROR(VLOOKUP(R1331,'UNSG Projects'!$C$8:$D$305,2,FALSE),0)</f>
        <v>Industrial Metering-Show Low</v>
      </c>
      <c r="T1331" s="8" t="s">
        <v>430</v>
      </c>
      <c r="U1331" s="11">
        <v>-1266.06</v>
      </c>
    </row>
    <row r="1332" spans="1:21" ht="30.6" x14ac:dyDescent="0.3">
      <c r="A1332" s="19">
        <v>202602</v>
      </c>
      <c r="B1332" s="8" t="s">
        <v>7</v>
      </c>
      <c r="C1332" s="8" t="s">
        <v>63</v>
      </c>
      <c r="D1332" s="8" t="s">
        <v>62</v>
      </c>
      <c r="E1332" s="8" t="s">
        <v>62</v>
      </c>
      <c r="F1332" s="8" t="s">
        <v>61</v>
      </c>
      <c r="G1332" s="8" t="s">
        <v>125</v>
      </c>
      <c r="H1332" s="8" t="s">
        <v>59</v>
      </c>
      <c r="I1332" s="8" t="s">
        <v>58</v>
      </c>
      <c r="J1332" s="8" t="s">
        <v>57</v>
      </c>
      <c r="K1332" s="8" t="s">
        <v>56</v>
      </c>
      <c r="L1332" s="8" t="s">
        <v>55</v>
      </c>
      <c r="M1332" s="18">
        <v>45962</v>
      </c>
      <c r="N1332" s="18">
        <v>45960</v>
      </c>
      <c r="O1332" s="8" t="s">
        <v>425</v>
      </c>
      <c r="P1332" s="8" t="s">
        <v>18</v>
      </c>
      <c r="Q1332" s="8" t="s">
        <v>437</v>
      </c>
      <c r="R1332" s="8" t="str">
        <f t="shared" si="20"/>
        <v>255378A</v>
      </c>
      <c r="S1332" s="8" t="str">
        <f>IFERROR(VLOOKUP(R1332,'UNSG Projects'!$C$8:$D$305,2,FALSE),0)</f>
        <v>Meas&amp;Reg Sta DistributionVerde</v>
      </c>
      <c r="T1332" s="8" t="s">
        <v>436</v>
      </c>
      <c r="U1332" s="11">
        <v>-3439.03</v>
      </c>
    </row>
    <row r="1333" spans="1:21" ht="30.6" x14ac:dyDescent="0.3">
      <c r="A1333" s="19">
        <v>202602</v>
      </c>
      <c r="B1333" s="8" t="s">
        <v>7</v>
      </c>
      <c r="C1333" s="8" t="s">
        <v>63</v>
      </c>
      <c r="D1333" s="8" t="s">
        <v>62</v>
      </c>
      <c r="E1333" s="8" t="s">
        <v>62</v>
      </c>
      <c r="F1333" s="8" t="s">
        <v>61</v>
      </c>
      <c r="G1333" s="8" t="s">
        <v>125</v>
      </c>
      <c r="H1333" s="8" t="s">
        <v>59</v>
      </c>
      <c r="I1333" s="8" t="s">
        <v>58</v>
      </c>
      <c r="J1333" s="8" t="s">
        <v>57</v>
      </c>
      <c r="K1333" s="8" t="s">
        <v>56</v>
      </c>
      <c r="L1333" s="8" t="s">
        <v>55</v>
      </c>
      <c r="M1333" s="18">
        <v>45962</v>
      </c>
      <c r="N1333" s="18">
        <v>45964</v>
      </c>
      <c r="O1333" s="8" t="s">
        <v>425</v>
      </c>
      <c r="P1333" s="8" t="s">
        <v>18</v>
      </c>
      <c r="Q1333" s="8" t="s">
        <v>435</v>
      </c>
      <c r="R1333" s="8" t="str">
        <f t="shared" si="20"/>
        <v>255378A</v>
      </c>
      <c r="S1333" s="8" t="str">
        <f>IFERROR(VLOOKUP(R1333,'UNSG Projects'!$C$8:$D$305,2,FALSE),0)</f>
        <v>Meas&amp;Reg Sta DistributionVerde</v>
      </c>
      <c r="T1333" s="8" t="s">
        <v>434</v>
      </c>
      <c r="U1333" s="11">
        <v>-3615.97</v>
      </c>
    </row>
    <row r="1334" spans="1:21" ht="30.6" x14ac:dyDescent="0.3">
      <c r="A1334" s="19">
        <v>202602</v>
      </c>
      <c r="B1334" s="8" t="s">
        <v>7</v>
      </c>
      <c r="C1334" s="8" t="s">
        <v>63</v>
      </c>
      <c r="D1334" s="8" t="s">
        <v>62</v>
      </c>
      <c r="E1334" s="8" t="s">
        <v>62</v>
      </c>
      <c r="F1334" s="8" t="s">
        <v>61</v>
      </c>
      <c r="G1334" s="8" t="s">
        <v>125</v>
      </c>
      <c r="H1334" s="8" t="s">
        <v>59</v>
      </c>
      <c r="I1334" s="8" t="s">
        <v>58</v>
      </c>
      <c r="J1334" s="8" t="s">
        <v>57</v>
      </c>
      <c r="K1334" s="8" t="s">
        <v>56</v>
      </c>
      <c r="L1334" s="8" t="s">
        <v>55</v>
      </c>
      <c r="M1334" s="18">
        <v>45962</v>
      </c>
      <c r="N1334" s="18">
        <v>45974</v>
      </c>
      <c r="O1334" s="8" t="s">
        <v>425</v>
      </c>
      <c r="P1334" s="8" t="s">
        <v>18</v>
      </c>
      <c r="Q1334" s="8" t="s">
        <v>433</v>
      </c>
      <c r="R1334" s="8" t="str">
        <f t="shared" si="20"/>
        <v>251378A</v>
      </c>
      <c r="S1334" s="8" t="str">
        <f>IFERROR(VLOOKUP(R1334,'UNSG Projects'!$C$8:$D$305,2,FALSE),0)</f>
        <v>Meas&amp;Reg Sta Distribution-Flag</v>
      </c>
      <c r="T1334" s="8" t="s">
        <v>432</v>
      </c>
      <c r="U1334" s="11">
        <v>-5881.85</v>
      </c>
    </row>
    <row r="1335" spans="1:21" ht="30.6" x14ac:dyDescent="0.3">
      <c r="A1335" s="19">
        <v>202602</v>
      </c>
      <c r="B1335" s="8" t="s">
        <v>7</v>
      </c>
      <c r="C1335" s="8" t="s">
        <v>63</v>
      </c>
      <c r="D1335" s="8" t="s">
        <v>62</v>
      </c>
      <c r="E1335" s="8" t="s">
        <v>62</v>
      </c>
      <c r="F1335" s="8" t="s">
        <v>61</v>
      </c>
      <c r="G1335" s="8" t="s">
        <v>125</v>
      </c>
      <c r="H1335" s="8" t="s">
        <v>59</v>
      </c>
      <c r="I1335" s="8" t="s">
        <v>58</v>
      </c>
      <c r="J1335" s="8" t="s">
        <v>423</v>
      </c>
      <c r="K1335" s="8" t="s">
        <v>56</v>
      </c>
      <c r="L1335" s="8" t="s">
        <v>64</v>
      </c>
      <c r="M1335" s="18">
        <v>46054</v>
      </c>
      <c r="N1335" s="18">
        <v>46010</v>
      </c>
      <c r="O1335" s="8" t="s">
        <v>425</v>
      </c>
      <c r="P1335" s="8" t="s">
        <v>18</v>
      </c>
      <c r="Q1335" s="8" t="s">
        <v>424</v>
      </c>
      <c r="R1335" s="8" t="str">
        <f t="shared" si="20"/>
        <v>251378A</v>
      </c>
      <c r="S1335" s="8" t="str">
        <f>IFERROR(VLOOKUP(R1335,'UNSG Projects'!$C$8:$D$305,2,FALSE),0)</f>
        <v>Meas&amp;Reg Sta Distribution-Flag</v>
      </c>
      <c r="T1335" s="8" t="s">
        <v>423</v>
      </c>
      <c r="U1335" s="11">
        <v>-208.93</v>
      </c>
    </row>
    <row r="1336" spans="1:21" ht="30.6" x14ac:dyDescent="0.3">
      <c r="A1336" s="19">
        <v>202603</v>
      </c>
      <c r="B1336" s="8" t="s">
        <v>7</v>
      </c>
      <c r="C1336" s="8" t="s">
        <v>63</v>
      </c>
      <c r="D1336" s="8" t="s">
        <v>62</v>
      </c>
      <c r="E1336" s="8" t="s">
        <v>62</v>
      </c>
      <c r="F1336" s="8" t="s">
        <v>61</v>
      </c>
      <c r="G1336" s="8" t="s">
        <v>125</v>
      </c>
      <c r="H1336" s="8" t="s">
        <v>59</v>
      </c>
      <c r="I1336" s="8" t="s">
        <v>58</v>
      </c>
      <c r="J1336" s="8" t="s">
        <v>430</v>
      </c>
      <c r="K1336" s="8" t="s">
        <v>56</v>
      </c>
      <c r="L1336" s="8" t="s">
        <v>64</v>
      </c>
      <c r="M1336" s="18">
        <v>46082</v>
      </c>
      <c r="N1336" s="18">
        <v>46082</v>
      </c>
      <c r="O1336" s="8" t="s">
        <v>425</v>
      </c>
      <c r="P1336" s="8" t="s">
        <v>18</v>
      </c>
      <c r="Q1336" s="8" t="s">
        <v>431</v>
      </c>
      <c r="R1336" s="8" t="str">
        <f t="shared" si="20"/>
        <v>257385A</v>
      </c>
      <c r="S1336" s="8" t="str">
        <f>IFERROR(VLOOKUP(R1336,'UNSG Projects'!$C$8:$D$305,2,FALSE),0)</f>
        <v>Industrial Metering-Show Low</v>
      </c>
      <c r="T1336" s="8" t="s">
        <v>430</v>
      </c>
      <c r="U1336" s="11">
        <v>390.08</v>
      </c>
    </row>
    <row r="1337" spans="1:21" ht="30.6" x14ac:dyDescent="0.3">
      <c r="A1337" s="19">
        <v>202603</v>
      </c>
      <c r="B1337" s="8" t="s">
        <v>7</v>
      </c>
      <c r="C1337" s="8" t="s">
        <v>63</v>
      </c>
      <c r="D1337" s="8" t="s">
        <v>62</v>
      </c>
      <c r="E1337" s="8" t="s">
        <v>62</v>
      </c>
      <c r="F1337" s="8" t="s">
        <v>61</v>
      </c>
      <c r="G1337" s="8" t="s">
        <v>125</v>
      </c>
      <c r="H1337" s="8" t="s">
        <v>59</v>
      </c>
      <c r="I1337" s="8" t="s">
        <v>58</v>
      </c>
      <c r="J1337" s="8" t="s">
        <v>428</v>
      </c>
      <c r="K1337" s="8" t="s">
        <v>56</v>
      </c>
      <c r="L1337" s="8" t="s">
        <v>64</v>
      </c>
      <c r="M1337" s="18">
        <v>46082</v>
      </c>
      <c r="N1337" s="18">
        <v>46104</v>
      </c>
      <c r="O1337" s="8" t="s">
        <v>425</v>
      </c>
      <c r="P1337" s="8" t="s">
        <v>18</v>
      </c>
      <c r="Q1337" s="8" t="s">
        <v>429</v>
      </c>
      <c r="R1337" s="8" t="str">
        <f t="shared" si="20"/>
        <v>253378A</v>
      </c>
      <c r="S1337" s="8" t="str">
        <f>IFERROR(VLOOKUP(R1337,'UNSG Projects'!$C$8:$D$305,2,FALSE),0)</f>
        <v>Meas&amp;Reg Sta Distribution-Pres</v>
      </c>
      <c r="T1337" s="8" t="s">
        <v>428</v>
      </c>
      <c r="U1337" s="11">
        <v>7954.32</v>
      </c>
    </row>
    <row r="1338" spans="1:21" ht="30.6" x14ac:dyDescent="0.3">
      <c r="A1338" s="19">
        <v>202603</v>
      </c>
      <c r="B1338" s="8" t="s">
        <v>7</v>
      </c>
      <c r="C1338" s="8" t="s">
        <v>63</v>
      </c>
      <c r="D1338" s="8" t="s">
        <v>62</v>
      </c>
      <c r="E1338" s="8" t="s">
        <v>62</v>
      </c>
      <c r="F1338" s="8" t="s">
        <v>61</v>
      </c>
      <c r="G1338" s="8" t="s">
        <v>125</v>
      </c>
      <c r="H1338" s="8" t="s">
        <v>59</v>
      </c>
      <c r="I1338" s="8" t="s">
        <v>58</v>
      </c>
      <c r="J1338" s="8" t="s">
        <v>57</v>
      </c>
      <c r="K1338" s="8" t="s">
        <v>56</v>
      </c>
      <c r="L1338" s="8" t="s">
        <v>55</v>
      </c>
      <c r="M1338" s="18">
        <v>45992</v>
      </c>
      <c r="N1338" s="18">
        <v>46000</v>
      </c>
      <c r="O1338" s="8" t="s">
        <v>425</v>
      </c>
      <c r="P1338" s="8" t="s">
        <v>18</v>
      </c>
      <c r="Q1338" s="8" t="s">
        <v>427</v>
      </c>
      <c r="R1338" s="8" t="str">
        <f t="shared" si="20"/>
        <v>256378A</v>
      </c>
      <c r="S1338" s="8" t="str">
        <f>IFERROR(VLOOKUP(R1338,'UNSG Projects'!$C$8:$D$305,2,FALSE),0)</f>
        <v>Meas&amp;Reg Sta Distribution-Nog</v>
      </c>
      <c r="T1338" s="8" t="s">
        <v>426</v>
      </c>
      <c r="U1338" s="11">
        <v>-151454.06</v>
      </c>
    </row>
    <row r="1339" spans="1:21" ht="30.6" x14ac:dyDescent="0.3">
      <c r="A1339" s="19">
        <v>202603</v>
      </c>
      <c r="B1339" s="8" t="s">
        <v>7</v>
      </c>
      <c r="C1339" s="8" t="s">
        <v>63</v>
      </c>
      <c r="D1339" s="8" t="s">
        <v>62</v>
      </c>
      <c r="E1339" s="8" t="s">
        <v>62</v>
      </c>
      <c r="F1339" s="8" t="s">
        <v>61</v>
      </c>
      <c r="G1339" s="8" t="s">
        <v>125</v>
      </c>
      <c r="H1339" s="8" t="s">
        <v>59</v>
      </c>
      <c r="I1339" s="8" t="s">
        <v>58</v>
      </c>
      <c r="J1339" s="8" t="s">
        <v>57</v>
      </c>
      <c r="K1339" s="8" t="s">
        <v>56</v>
      </c>
      <c r="L1339" s="8" t="s">
        <v>55</v>
      </c>
      <c r="M1339" s="18">
        <v>45992</v>
      </c>
      <c r="N1339" s="18">
        <v>46010</v>
      </c>
      <c r="O1339" s="8" t="s">
        <v>425</v>
      </c>
      <c r="P1339" s="8" t="s">
        <v>18</v>
      </c>
      <c r="Q1339" s="8" t="s">
        <v>424</v>
      </c>
      <c r="R1339" s="8" t="str">
        <f t="shared" si="20"/>
        <v>251378A</v>
      </c>
      <c r="S1339" s="8" t="str">
        <f>IFERROR(VLOOKUP(R1339,'UNSG Projects'!$C$8:$D$305,2,FALSE),0)</f>
        <v>Meas&amp;Reg Sta Distribution-Flag</v>
      </c>
      <c r="T1339" s="8" t="s">
        <v>423</v>
      </c>
      <c r="U1339" s="11">
        <v>-7484.1</v>
      </c>
    </row>
    <row r="1340" spans="1:21" ht="30.6" x14ac:dyDescent="0.3">
      <c r="A1340" s="19">
        <v>202603</v>
      </c>
      <c r="B1340" s="8" t="s">
        <v>7</v>
      </c>
      <c r="C1340" s="8" t="s">
        <v>63</v>
      </c>
      <c r="D1340" s="8" t="s">
        <v>62</v>
      </c>
      <c r="E1340" s="8" t="s">
        <v>62</v>
      </c>
      <c r="F1340" s="8" t="s">
        <v>61</v>
      </c>
      <c r="G1340" s="8" t="s">
        <v>125</v>
      </c>
      <c r="H1340" s="8" t="s">
        <v>59</v>
      </c>
      <c r="I1340" s="8" t="s">
        <v>58</v>
      </c>
      <c r="J1340" s="8" t="s">
        <v>57</v>
      </c>
      <c r="K1340" s="8" t="s">
        <v>56</v>
      </c>
      <c r="L1340" s="8" t="s">
        <v>55</v>
      </c>
      <c r="M1340" s="18">
        <v>46054</v>
      </c>
      <c r="N1340" s="18">
        <v>46000</v>
      </c>
      <c r="O1340" s="8" t="s">
        <v>425</v>
      </c>
      <c r="P1340" s="8" t="s">
        <v>18</v>
      </c>
      <c r="Q1340" s="8" t="s">
        <v>427</v>
      </c>
      <c r="R1340" s="8" t="str">
        <f t="shared" si="20"/>
        <v>256378A</v>
      </c>
      <c r="S1340" s="8" t="str">
        <f>IFERROR(VLOOKUP(R1340,'UNSG Projects'!$C$8:$D$305,2,FALSE),0)</f>
        <v>Meas&amp;Reg Sta Distribution-Nog</v>
      </c>
      <c r="T1340" s="8" t="s">
        <v>426</v>
      </c>
      <c r="U1340" s="11">
        <v>131.31</v>
      </c>
    </row>
    <row r="1341" spans="1:21" ht="30.6" x14ac:dyDescent="0.3">
      <c r="A1341" s="19">
        <v>202603</v>
      </c>
      <c r="B1341" s="8" t="s">
        <v>7</v>
      </c>
      <c r="C1341" s="8" t="s">
        <v>63</v>
      </c>
      <c r="D1341" s="8" t="s">
        <v>62</v>
      </c>
      <c r="E1341" s="8" t="s">
        <v>62</v>
      </c>
      <c r="F1341" s="8" t="s">
        <v>61</v>
      </c>
      <c r="G1341" s="8" t="s">
        <v>125</v>
      </c>
      <c r="H1341" s="8" t="s">
        <v>59</v>
      </c>
      <c r="I1341" s="8" t="s">
        <v>58</v>
      </c>
      <c r="J1341" s="8" t="s">
        <v>57</v>
      </c>
      <c r="K1341" s="8" t="s">
        <v>56</v>
      </c>
      <c r="L1341" s="8" t="s">
        <v>55</v>
      </c>
      <c r="M1341" s="18">
        <v>46054</v>
      </c>
      <c r="N1341" s="18">
        <v>46010</v>
      </c>
      <c r="O1341" s="8" t="s">
        <v>425</v>
      </c>
      <c r="P1341" s="8" t="s">
        <v>18</v>
      </c>
      <c r="Q1341" s="8" t="s">
        <v>424</v>
      </c>
      <c r="R1341" s="8" t="str">
        <f t="shared" si="20"/>
        <v>251378A</v>
      </c>
      <c r="S1341" s="8" t="str">
        <f>IFERROR(VLOOKUP(R1341,'UNSG Projects'!$C$8:$D$305,2,FALSE),0)</f>
        <v>Meas&amp;Reg Sta Distribution-Flag</v>
      </c>
      <c r="T1341" s="8" t="s">
        <v>423</v>
      </c>
      <c r="U1341" s="11">
        <v>208.93</v>
      </c>
    </row>
    <row r="1342" spans="1:21" ht="20.399999999999999" x14ac:dyDescent="0.3">
      <c r="A1342" s="19">
        <v>202508</v>
      </c>
      <c r="B1342" s="8" t="s">
        <v>7</v>
      </c>
      <c r="C1342" s="8" t="s">
        <v>63</v>
      </c>
      <c r="D1342" s="8" t="s">
        <v>62</v>
      </c>
      <c r="E1342" s="8" t="s">
        <v>62</v>
      </c>
      <c r="F1342" s="8" t="s">
        <v>61</v>
      </c>
      <c r="G1342" s="8" t="s">
        <v>125</v>
      </c>
      <c r="H1342" s="8" t="s">
        <v>59</v>
      </c>
      <c r="I1342" s="8" t="s">
        <v>58</v>
      </c>
      <c r="J1342" s="8" t="s">
        <v>57</v>
      </c>
      <c r="K1342" s="8" t="s">
        <v>56</v>
      </c>
      <c r="L1342" s="8" t="s">
        <v>55</v>
      </c>
      <c r="M1342" s="18">
        <v>45809</v>
      </c>
      <c r="N1342" s="18">
        <v>45782</v>
      </c>
      <c r="O1342" s="8" t="s">
        <v>416</v>
      </c>
      <c r="P1342" s="8" t="s">
        <v>19</v>
      </c>
      <c r="Q1342" s="8" t="s">
        <v>422</v>
      </c>
      <c r="R1342" s="8" t="str">
        <f t="shared" si="20"/>
        <v>253379A</v>
      </c>
      <c r="S1342" s="8" t="str">
        <f>IFERROR(VLOOKUP(R1342,'UNSG Projects'!$C$8:$D$305,2,FALSE),0)</f>
        <v>Meas &amp; Reg Sta City Gate-Pres</v>
      </c>
      <c r="T1342" s="8" t="s">
        <v>421</v>
      </c>
      <c r="U1342" s="11">
        <v>-4035.47</v>
      </c>
    </row>
    <row r="1343" spans="1:21" ht="20.399999999999999" x14ac:dyDescent="0.3">
      <c r="A1343" s="19">
        <v>202512</v>
      </c>
      <c r="B1343" s="8" t="s">
        <v>7</v>
      </c>
      <c r="C1343" s="8" t="s">
        <v>63</v>
      </c>
      <c r="D1343" s="8" t="s">
        <v>62</v>
      </c>
      <c r="E1343" s="8" t="s">
        <v>62</v>
      </c>
      <c r="F1343" s="8" t="s">
        <v>61</v>
      </c>
      <c r="G1343" s="8" t="s">
        <v>125</v>
      </c>
      <c r="H1343" s="8" t="s">
        <v>59</v>
      </c>
      <c r="I1343" s="8" t="s">
        <v>58</v>
      </c>
      <c r="J1343" s="8" t="s">
        <v>414</v>
      </c>
      <c r="K1343" s="8" t="s">
        <v>56</v>
      </c>
      <c r="L1343" s="8" t="s">
        <v>64</v>
      </c>
      <c r="M1343" s="18">
        <v>45992</v>
      </c>
      <c r="N1343" s="18">
        <v>46013</v>
      </c>
      <c r="O1343" s="8" t="s">
        <v>416</v>
      </c>
      <c r="P1343" s="8" t="s">
        <v>19</v>
      </c>
      <c r="Q1343" s="8" t="s">
        <v>415</v>
      </c>
      <c r="R1343" s="8" t="str">
        <f t="shared" si="20"/>
        <v>251379A</v>
      </c>
      <c r="S1343" s="8" t="str">
        <f>IFERROR(VLOOKUP(R1343,'UNSG Projects'!$C$8:$D$305,2,FALSE),0)</f>
        <v>Meas &amp; Reg Sta City Gate-Flag</v>
      </c>
      <c r="T1343" s="8" t="s">
        <v>414</v>
      </c>
      <c r="U1343" s="11">
        <v>3589.16</v>
      </c>
    </row>
    <row r="1344" spans="1:21" ht="20.399999999999999" x14ac:dyDescent="0.3">
      <c r="A1344" s="19">
        <v>202512</v>
      </c>
      <c r="B1344" s="8" t="s">
        <v>7</v>
      </c>
      <c r="C1344" s="8" t="s">
        <v>63</v>
      </c>
      <c r="D1344" s="8" t="s">
        <v>62</v>
      </c>
      <c r="E1344" s="8" t="s">
        <v>62</v>
      </c>
      <c r="F1344" s="8" t="s">
        <v>61</v>
      </c>
      <c r="G1344" s="8" t="s">
        <v>125</v>
      </c>
      <c r="H1344" s="8" t="s">
        <v>59</v>
      </c>
      <c r="I1344" s="8" t="s">
        <v>58</v>
      </c>
      <c r="J1344" s="8" t="s">
        <v>417</v>
      </c>
      <c r="K1344" s="8" t="s">
        <v>56</v>
      </c>
      <c r="L1344" s="8" t="s">
        <v>64</v>
      </c>
      <c r="M1344" s="18">
        <v>45992</v>
      </c>
      <c r="N1344" s="18">
        <v>46010</v>
      </c>
      <c r="O1344" s="8" t="s">
        <v>416</v>
      </c>
      <c r="P1344" s="8" t="s">
        <v>19</v>
      </c>
      <c r="Q1344" s="8" t="s">
        <v>418</v>
      </c>
      <c r="R1344" s="8" t="str">
        <f t="shared" si="20"/>
        <v>251379A</v>
      </c>
      <c r="S1344" s="8" t="str">
        <f>IFERROR(VLOOKUP(R1344,'UNSG Projects'!$C$8:$D$305,2,FALSE),0)</f>
        <v>Meas &amp; Reg Sta City Gate-Flag</v>
      </c>
      <c r="T1344" s="8" t="s">
        <v>417</v>
      </c>
      <c r="U1344" s="11">
        <v>4427.7299999999996</v>
      </c>
    </row>
    <row r="1345" spans="1:21" ht="20.399999999999999" x14ac:dyDescent="0.3">
      <c r="A1345" s="19">
        <v>202512</v>
      </c>
      <c r="B1345" s="8" t="s">
        <v>7</v>
      </c>
      <c r="C1345" s="8" t="s">
        <v>63</v>
      </c>
      <c r="D1345" s="8" t="s">
        <v>62</v>
      </c>
      <c r="E1345" s="8" t="s">
        <v>62</v>
      </c>
      <c r="F1345" s="8" t="s">
        <v>61</v>
      </c>
      <c r="G1345" s="8" t="s">
        <v>125</v>
      </c>
      <c r="H1345" s="8" t="s">
        <v>59</v>
      </c>
      <c r="I1345" s="8" t="s">
        <v>58</v>
      </c>
      <c r="J1345" s="8" t="s">
        <v>419</v>
      </c>
      <c r="K1345" s="8" t="s">
        <v>56</v>
      </c>
      <c r="L1345" s="8" t="s">
        <v>64</v>
      </c>
      <c r="M1345" s="18">
        <v>45992</v>
      </c>
      <c r="N1345" s="18">
        <v>46006</v>
      </c>
      <c r="O1345" s="8" t="s">
        <v>416</v>
      </c>
      <c r="P1345" s="8" t="s">
        <v>19</v>
      </c>
      <c r="Q1345" s="8" t="s">
        <v>420</v>
      </c>
      <c r="R1345" s="8" t="str">
        <f t="shared" si="20"/>
        <v>255379A</v>
      </c>
      <c r="S1345" s="8" t="str">
        <f>IFERROR(VLOOKUP(R1345,'UNSG Projects'!$C$8:$D$305,2,FALSE),0)</f>
        <v>Meas &amp; Reg Sta City Gate-Verde</v>
      </c>
      <c r="T1345" s="8" t="s">
        <v>419</v>
      </c>
      <c r="U1345" s="11">
        <v>17892.13</v>
      </c>
    </row>
    <row r="1346" spans="1:21" ht="20.399999999999999" x14ac:dyDescent="0.3">
      <c r="A1346" s="19">
        <v>202601</v>
      </c>
      <c r="B1346" s="8" t="s">
        <v>7</v>
      </c>
      <c r="C1346" s="8" t="s">
        <v>63</v>
      </c>
      <c r="D1346" s="8" t="s">
        <v>62</v>
      </c>
      <c r="E1346" s="8" t="s">
        <v>62</v>
      </c>
      <c r="F1346" s="8" t="s">
        <v>61</v>
      </c>
      <c r="G1346" s="8" t="s">
        <v>125</v>
      </c>
      <c r="H1346" s="8" t="s">
        <v>59</v>
      </c>
      <c r="I1346" s="8" t="s">
        <v>58</v>
      </c>
      <c r="J1346" s="8" t="s">
        <v>414</v>
      </c>
      <c r="K1346" s="8" t="s">
        <v>56</v>
      </c>
      <c r="L1346" s="8" t="s">
        <v>64</v>
      </c>
      <c r="M1346" s="18">
        <v>45992</v>
      </c>
      <c r="N1346" s="18">
        <v>46013</v>
      </c>
      <c r="O1346" s="8" t="s">
        <v>416</v>
      </c>
      <c r="P1346" s="8" t="s">
        <v>19</v>
      </c>
      <c r="Q1346" s="8" t="s">
        <v>415</v>
      </c>
      <c r="R1346" s="8" t="str">
        <f t="shared" si="20"/>
        <v>251379A</v>
      </c>
      <c r="S1346" s="8" t="str">
        <f>IFERROR(VLOOKUP(R1346,'UNSG Projects'!$C$8:$D$305,2,FALSE),0)</f>
        <v>Meas &amp; Reg Sta City Gate-Flag</v>
      </c>
      <c r="T1346" s="8" t="s">
        <v>414</v>
      </c>
      <c r="U1346" s="11">
        <v>386.23</v>
      </c>
    </row>
    <row r="1347" spans="1:21" ht="20.399999999999999" x14ac:dyDescent="0.3">
      <c r="A1347" s="19">
        <v>202601</v>
      </c>
      <c r="B1347" s="8" t="s">
        <v>7</v>
      </c>
      <c r="C1347" s="8" t="s">
        <v>63</v>
      </c>
      <c r="D1347" s="8" t="s">
        <v>62</v>
      </c>
      <c r="E1347" s="8" t="s">
        <v>62</v>
      </c>
      <c r="F1347" s="8" t="s">
        <v>61</v>
      </c>
      <c r="G1347" s="8" t="s">
        <v>125</v>
      </c>
      <c r="H1347" s="8" t="s">
        <v>59</v>
      </c>
      <c r="I1347" s="8" t="s">
        <v>58</v>
      </c>
      <c r="J1347" s="8" t="s">
        <v>417</v>
      </c>
      <c r="K1347" s="8" t="s">
        <v>56</v>
      </c>
      <c r="L1347" s="8" t="s">
        <v>64</v>
      </c>
      <c r="M1347" s="18">
        <v>45992</v>
      </c>
      <c r="N1347" s="18">
        <v>46010</v>
      </c>
      <c r="O1347" s="8" t="s">
        <v>416</v>
      </c>
      <c r="P1347" s="8" t="s">
        <v>19</v>
      </c>
      <c r="Q1347" s="8" t="s">
        <v>418</v>
      </c>
      <c r="R1347" s="8" t="str">
        <f t="shared" si="20"/>
        <v>251379A</v>
      </c>
      <c r="S1347" s="8" t="str">
        <f>IFERROR(VLOOKUP(R1347,'UNSG Projects'!$C$8:$D$305,2,FALSE),0)</f>
        <v>Meas &amp; Reg Sta City Gate-Flag</v>
      </c>
      <c r="T1347" s="8" t="s">
        <v>417</v>
      </c>
      <c r="U1347" s="11">
        <v>81.06</v>
      </c>
    </row>
    <row r="1348" spans="1:21" ht="20.399999999999999" x14ac:dyDescent="0.3">
      <c r="A1348" s="19">
        <v>202601</v>
      </c>
      <c r="B1348" s="8" t="s">
        <v>7</v>
      </c>
      <c r="C1348" s="8" t="s">
        <v>63</v>
      </c>
      <c r="D1348" s="8" t="s">
        <v>62</v>
      </c>
      <c r="E1348" s="8" t="s">
        <v>62</v>
      </c>
      <c r="F1348" s="8" t="s">
        <v>61</v>
      </c>
      <c r="G1348" s="8" t="s">
        <v>125</v>
      </c>
      <c r="H1348" s="8" t="s">
        <v>59</v>
      </c>
      <c r="I1348" s="8" t="s">
        <v>58</v>
      </c>
      <c r="J1348" s="8" t="s">
        <v>419</v>
      </c>
      <c r="K1348" s="8" t="s">
        <v>56</v>
      </c>
      <c r="L1348" s="8" t="s">
        <v>64</v>
      </c>
      <c r="M1348" s="18">
        <v>45992</v>
      </c>
      <c r="N1348" s="18">
        <v>46006</v>
      </c>
      <c r="O1348" s="8" t="s">
        <v>416</v>
      </c>
      <c r="P1348" s="8" t="s">
        <v>19</v>
      </c>
      <c r="Q1348" s="8" t="s">
        <v>420</v>
      </c>
      <c r="R1348" s="8" t="str">
        <f t="shared" si="20"/>
        <v>255379A</v>
      </c>
      <c r="S1348" s="8" t="str">
        <f>IFERROR(VLOOKUP(R1348,'UNSG Projects'!$C$8:$D$305,2,FALSE),0)</f>
        <v>Meas &amp; Reg Sta City Gate-Verde</v>
      </c>
      <c r="T1348" s="8" t="s">
        <v>419</v>
      </c>
      <c r="U1348" s="11">
        <v>-51.44</v>
      </c>
    </row>
    <row r="1349" spans="1:21" ht="20.399999999999999" x14ac:dyDescent="0.3">
      <c r="A1349" s="19">
        <v>202602</v>
      </c>
      <c r="B1349" s="8" t="s">
        <v>7</v>
      </c>
      <c r="C1349" s="8" t="s">
        <v>63</v>
      </c>
      <c r="D1349" s="8" t="s">
        <v>62</v>
      </c>
      <c r="E1349" s="8" t="s">
        <v>62</v>
      </c>
      <c r="F1349" s="8" t="s">
        <v>61</v>
      </c>
      <c r="G1349" s="8" t="s">
        <v>125</v>
      </c>
      <c r="H1349" s="8" t="s">
        <v>59</v>
      </c>
      <c r="I1349" s="8" t="s">
        <v>58</v>
      </c>
      <c r="J1349" s="8" t="s">
        <v>414</v>
      </c>
      <c r="K1349" s="8" t="s">
        <v>56</v>
      </c>
      <c r="L1349" s="8" t="s">
        <v>64</v>
      </c>
      <c r="M1349" s="18">
        <v>46054</v>
      </c>
      <c r="N1349" s="18">
        <v>46013</v>
      </c>
      <c r="O1349" s="8" t="s">
        <v>416</v>
      </c>
      <c r="P1349" s="8" t="s">
        <v>19</v>
      </c>
      <c r="Q1349" s="8" t="s">
        <v>415</v>
      </c>
      <c r="R1349" s="8" t="str">
        <f t="shared" si="20"/>
        <v>251379A</v>
      </c>
      <c r="S1349" s="8" t="str">
        <f>IFERROR(VLOOKUP(R1349,'UNSG Projects'!$C$8:$D$305,2,FALSE),0)</f>
        <v>Meas &amp; Reg Sta City Gate-Flag</v>
      </c>
      <c r="T1349" s="8" t="s">
        <v>414</v>
      </c>
      <c r="U1349" s="11">
        <v>-172.56</v>
      </c>
    </row>
    <row r="1350" spans="1:21" ht="20.399999999999999" x14ac:dyDescent="0.3">
      <c r="A1350" s="19">
        <v>202602</v>
      </c>
      <c r="B1350" s="8" t="s">
        <v>7</v>
      </c>
      <c r="C1350" s="8" t="s">
        <v>63</v>
      </c>
      <c r="D1350" s="8" t="s">
        <v>62</v>
      </c>
      <c r="E1350" s="8" t="s">
        <v>62</v>
      </c>
      <c r="F1350" s="8" t="s">
        <v>61</v>
      </c>
      <c r="G1350" s="8" t="s">
        <v>125</v>
      </c>
      <c r="H1350" s="8" t="s">
        <v>59</v>
      </c>
      <c r="I1350" s="8" t="s">
        <v>58</v>
      </c>
      <c r="J1350" s="8" t="s">
        <v>417</v>
      </c>
      <c r="K1350" s="8" t="s">
        <v>56</v>
      </c>
      <c r="L1350" s="8" t="s">
        <v>64</v>
      </c>
      <c r="M1350" s="18">
        <v>46054</v>
      </c>
      <c r="N1350" s="18">
        <v>46010</v>
      </c>
      <c r="O1350" s="8" t="s">
        <v>416</v>
      </c>
      <c r="P1350" s="8" t="s">
        <v>19</v>
      </c>
      <c r="Q1350" s="8" t="s">
        <v>418</v>
      </c>
      <c r="R1350" s="8" t="str">
        <f t="shared" si="20"/>
        <v>251379A</v>
      </c>
      <c r="S1350" s="8" t="str">
        <f>IFERROR(VLOOKUP(R1350,'UNSG Projects'!$C$8:$D$305,2,FALSE),0)</f>
        <v>Meas &amp; Reg Sta City Gate-Flag</v>
      </c>
      <c r="T1350" s="8" t="s">
        <v>417</v>
      </c>
      <c r="U1350" s="11">
        <v>-212.06</v>
      </c>
    </row>
    <row r="1351" spans="1:21" ht="20.399999999999999" x14ac:dyDescent="0.3">
      <c r="A1351" s="19">
        <v>202603</v>
      </c>
      <c r="B1351" s="8" t="s">
        <v>7</v>
      </c>
      <c r="C1351" s="8" t="s">
        <v>63</v>
      </c>
      <c r="D1351" s="8" t="s">
        <v>62</v>
      </c>
      <c r="E1351" s="8" t="s">
        <v>62</v>
      </c>
      <c r="F1351" s="8" t="s">
        <v>61</v>
      </c>
      <c r="G1351" s="8" t="s">
        <v>125</v>
      </c>
      <c r="H1351" s="8" t="s">
        <v>59</v>
      </c>
      <c r="I1351" s="8" t="s">
        <v>58</v>
      </c>
      <c r="J1351" s="8" t="s">
        <v>57</v>
      </c>
      <c r="K1351" s="8" t="s">
        <v>56</v>
      </c>
      <c r="L1351" s="8" t="s">
        <v>55</v>
      </c>
      <c r="M1351" s="18">
        <v>45992</v>
      </c>
      <c r="N1351" s="18">
        <v>46006</v>
      </c>
      <c r="O1351" s="8" t="s">
        <v>416</v>
      </c>
      <c r="P1351" s="8" t="s">
        <v>19</v>
      </c>
      <c r="Q1351" s="8" t="s">
        <v>420</v>
      </c>
      <c r="R1351" s="8" t="str">
        <f t="shared" si="20"/>
        <v>255379A</v>
      </c>
      <c r="S1351" s="8" t="str">
        <f>IFERROR(VLOOKUP(R1351,'UNSG Projects'!$C$8:$D$305,2,FALSE),0)</f>
        <v>Meas &amp; Reg Sta City Gate-Verde</v>
      </c>
      <c r="T1351" s="8" t="s">
        <v>419</v>
      </c>
      <c r="U1351" s="11">
        <v>-17840.689999999999</v>
      </c>
    </row>
    <row r="1352" spans="1:21" ht="20.399999999999999" x14ac:dyDescent="0.3">
      <c r="A1352" s="19">
        <v>202603</v>
      </c>
      <c r="B1352" s="8" t="s">
        <v>7</v>
      </c>
      <c r="C1352" s="8" t="s">
        <v>63</v>
      </c>
      <c r="D1352" s="8" t="s">
        <v>62</v>
      </c>
      <c r="E1352" s="8" t="s">
        <v>62</v>
      </c>
      <c r="F1352" s="8" t="s">
        <v>61</v>
      </c>
      <c r="G1352" s="8" t="s">
        <v>125</v>
      </c>
      <c r="H1352" s="8" t="s">
        <v>59</v>
      </c>
      <c r="I1352" s="8" t="s">
        <v>58</v>
      </c>
      <c r="J1352" s="8" t="s">
        <v>57</v>
      </c>
      <c r="K1352" s="8" t="s">
        <v>56</v>
      </c>
      <c r="L1352" s="8" t="s">
        <v>55</v>
      </c>
      <c r="M1352" s="18">
        <v>45992</v>
      </c>
      <c r="N1352" s="18">
        <v>46010</v>
      </c>
      <c r="O1352" s="8" t="s">
        <v>416</v>
      </c>
      <c r="P1352" s="8" t="s">
        <v>19</v>
      </c>
      <c r="Q1352" s="8" t="s">
        <v>418</v>
      </c>
      <c r="R1352" s="8" t="str">
        <f t="shared" si="20"/>
        <v>251379A</v>
      </c>
      <c r="S1352" s="8" t="str">
        <f>IFERROR(VLOOKUP(R1352,'UNSG Projects'!$C$8:$D$305,2,FALSE),0)</f>
        <v>Meas &amp; Reg Sta City Gate-Flag</v>
      </c>
      <c r="T1352" s="8" t="s">
        <v>417</v>
      </c>
      <c r="U1352" s="11">
        <v>-4508.79</v>
      </c>
    </row>
    <row r="1353" spans="1:21" ht="20.399999999999999" x14ac:dyDescent="0.3">
      <c r="A1353" s="19">
        <v>202603</v>
      </c>
      <c r="B1353" s="8" t="s">
        <v>7</v>
      </c>
      <c r="C1353" s="8" t="s">
        <v>63</v>
      </c>
      <c r="D1353" s="8" t="s">
        <v>62</v>
      </c>
      <c r="E1353" s="8" t="s">
        <v>62</v>
      </c>
      <c r="F1353" s="8" t="s">
        <v>61</v>
      </c>
      <c r="G1353" s="8" t="s">
        <v>125</v>
      </c>
      <c r="H1353" s="8" t="s">
        <v>59</v>
      </c>
      <c r="I1353" s="8" t="s">
        <v>58</v>
      </c>
      <c r="J1353" s="8" t="s">
        <v>57</v>
      </c>
      <c r="K1353" s="8" t="s">
        <v>56</v>
      </c>
      <c r="L1353" s="8" t="s">
        <v>55</v>
      </c>
      <c r="M1353" s="18">
        <v>45992</v>
      </c>
      <c r="N1353" s="18">
        <v>46013</v>
      </c>
      <c r="O1353" s="8" t="s">
        <v>416</v>
      </c>
      <c r="P1353" s="8" t="s">
        <v>19</v>
      </c>
      <c r="Q1353" s="8" t="s">
        <v>415</v>
      </c>
      <c r="R1353" s="8" t="str">
        <f t="shared" si="20"/>
        <v>251379A</v>
      </c>
      <c r="S1353" s="8" t="str">
        <f>IFERROR(VLOOKUP(R1353,'UNSG Projects'!$C$8:$D$305,2,FALSE),0)</f>
        <v>Meas &amp; Reg Sta City Gate-Flag</v>
      </c>
      <c r="T1353" s="8" t="s">
        <v>414</v>
      </c>
      <c r="U1353" s="11">
        <v>-3975.39</v>
      </c>
    </row>
    <row r="1354" spans="1:21" ht="20.399999999999999" x14ac:dyDescent="0.3">
      <c r="A1354" s="19">
        <v>202603</v>
      </c>
      <c r="B1354" s="8" t="s">
        <v>7</v>
      </c>
      <c r="C1354" s="8" t="s">
        <v>63</v>
      </c>
      <c r="D1354" s="8" t="s">
        <v>62</v>
      </c>
      <c r="E1354" s="8" t="s">
        <v>62</v>
      </c>
      <c r="F1354" s="8" t="s">
        <v>61</v>
      </c>
      <c r="G1354" s="8" t="s">
        <v>125</v>
      </c>
      <c r="H1354" s="8" t="s">
        <v>59</v>
      </c>
      <c r="I1354" s="8" t="s">
        <v>58</v>
      </c>
      <c r="J1354" s="8" t="s">
        <v>57</v>
      </c>
      <c r="K1354" s="8" t="s">
        <v>56</v>
      </c>
      <c r="L1354" s="8" t="s">
        <v>55</v>
      </c>
      <c r="M1354" s="18">
        <v>46054</v>
      </c>
      <c r="N1354" s="18">
        <v>46010</v>
      </c>
      <c r="O1354" s="8" t="s">
        <v>416</v>
      </c>
      <c r="P1354" s="8" t="s">
        <v>19</v>
      </c>
      <c r="Q1354" s="8" t="s">
        <v>418</v>
      </c>
      <c r="R1354" s="8" t="str">
        <f t="shared" ref="R1354:R1417" si="21">RIGHT(Q1354,7)</f>
        <v>251379A</v>
      </c>
      <c r="S1354" s="8" t="str">
        <f>IFERROR(VLOOKUP(R1354,'UNSG Projects'!$C$8:$D$305,2,FALSE),0)</f>
        <v>Meas &amp; Reg Sta City Gate-Flag</v>
      </c>
      <c r="T1354" s="8" t="s">
        <v>417</v>
      </c>
      <c r="U1354" s="11">
        <v>212.06</v>
      </c>
    </row>
    <row r="1355" spans="1:21" ht="20.399999999999999" x14ac:dyDescent="0.3">
      <c r="A1355" s="19">
        <v>202603</v>
      </c>
      <c r="B1355" s="8" t="s">
        <v>7</v>
      </c>
      <c r="C1355" s="8" t="s">
        <v>63</v>
      </c>
      <c r="D1355" s="8" t="s">
        <v>62</v>
      </c>
      <c r="E1355" s="8" t="s">
        <v>62</v>
      </c>
      <c r="F1355" s="8" t="s">
        <v>61</v>
      </c>
      <c r="G1355" s="8" t="s">
        <v>125</v>
      </c>
      <c r="H1355" s="8" t="s">
        <v>59</v>
      </c>
      <c r="I1355" s="8" t="s">
        <v>58</v>
      </c>
      <c r="J1355" s="8" t="s">
        <v>57</v>
      </c>
      <c r="K1355" s="8" t="s">
        <v>56</v>
      </c>
      <c r="L1355" s="8" t="s">
        <v>55</v>
      </c>
      <c r="M1355" s="18">
        <v>46054</v>
      </c>
      <c r="N1355" s="18">
        <v>46013</v>
      </c>
      <c r="O1355" s="8" t="s">
        <v>416</v>
      </c>
      <c r="P1355" s="8" t="s">
        <v>19</v>
      </c>
      <c r="Q1355" s="8" t="s">
        <v>415</v>
      </c>
      <c r="R1355" s="8" t="str">
        <f t="shared" si="21"/>
        <v>251379A</v>
      </c>
      <c r="S1355" s="8" t="str">
        <f>IFERROR(VLOOKUP(R1355,'UNSG Projects'!$C$8:$D$305,2,FALSE),0)</f>
        <v>Meas &amp; Reg Sta City Gate-Flag</v>
      </c>
      <c r="T1355" s="8" t="s">
        <v>414</v>
      </c>
      <c r="U1355" s="11">
        <v>172.56</v>
      </c>
    </row>
    <row r="1356" spans="1:21" ht="20.399999999999999" x14ac:dyDescent="0.3">
      <c r="A1356" s="19">
        <v>202507</v>
      </c>
      <c r="B1356" s="8" t="s">
        <v>7</v>
      </c>
      <c r="C1356" s="8" t="s">
        <v>63</v>
      </c>
      <c r="D1356" s="8" t="s">
        <v>62</v>
      </c>
      <c r="E1356" s="8" t="s">
        <v>62</v>
      </c>
      <c r="F1356" s="8" t="s">
        <v>61</v>
      </c>
      <c r="G1356" s="8" t="s">
        <v>125</v>
      </c>
      <c r="H1356" s="8" t="s">
        <v>59</v>
      </c>
      <c r="I1356" s="8" t="s">
        <v>58</v>
      </c>
      <c r="J1356" s="8" t="s">
        <v>402</v>
      </c>
      <c r="K1356" s="8" t="s">
        <v>56</v>
      </c>
      <c r="L1356" s="8" t="s">
        <v>64</v>
      </c>
      <c r="M1356" s="18">
        <v>45839</v>
      </c>
      <c r="N1356" s="18">
        <v>45789</v>
      </c>
      <c r="O1356" s="8" t="s">
        <v>287</v>
      </c>
      <c r="P1356" s="8" t="s">
        <v>20</v>
      </c>
      <c r="Q1356" s="8" t="s">
        <v>403</v>
      </c>
      <c r="R1356" s="8" t="str">
        <f t="shared" si="21"/>
        <v>252100A</v>
      </c>
      <c r="S1356" s="8" t="str">
        <f>IFERROR(VLOOKUP(R1356,'UNSG Projects'!$C$8:$D$305,2,FALSE),0)</f>
        <v>Mains - Blanket - King</v>
      </c>
      <c r="T1356" s="8" t="s">
        <v>402</v>
      </c>
      <c r="U1356" s="11">
        <v>-3.07</v>
      </c>
    </row>
    <row r="1357" spans="1:21" ht="20.399999999999999" x14ac:dyDescent="0.3">
      <c r="A1357" s="19">
        <v>202507</v>
      </c>
      <c r="B1357" s="8" t="s">
        <v>7</v>
      </c>
      <c r="C1357" s="8" t="s">
        <v>63</v>
      </c>
      <c r="D1357" s="8" t="s">
        <v>62</v>
      </c>
      <c r="E1357" s="8" t="s">
        <v>62</v>
      </c>
      <c r="F1357" s="8" t="s">
        <v>61</v>
      </c>
      <c r="G1357" s="8" t="s">
        <v>125</v>
      </c>
      <c r="H1357" s="8" t="s">
        <v>59</v>
      </c>
      <c r="I1357" s="8" t="s">
        <v>58</v>
      </c>
      <c r="J1357" s="8" t="s">
        <v>396</v>
      </c>
      <c r="K1357" s="8" t="s">
        <v>56</v>
      </c>
      <c r="L1357" s="8" t="s">
        <v>64</v>
      </c>
      <c r="M1357" s="18">
        <v>45839</v>
      </c>
      <c r="N1357" s="18">
        <v>45846</v>
      </c>
      <c r="O1357" s="8" t="s">
        <v>287</v>
      </c>
      <c r="P1357" s="8" t="s">
        <v>20</v>
      </c>
      <c r="Q1357" s="8" t="s">
        <v>397</v>
      </c>
      <c r="R1357" s="8" t="str">
        <f t="shared" si="21"/>
        <v>251100A</v>
      </c>
      <c r="S1357" s="8" t="str">
        <f>IFERROR(VLOOKUP(R1357,'UNSG Projects'!$C$8:$D$305,2,FALSE),0)</f>
        <v>Mains - Blanket - Flag</v>
      </c>
      <c r="T1357" s="8" t="s">
        <v>396</v>
      </c>
      <c r="U1357" s="11">
        <v>32131.78</v>
      </c>
    </row>
    <row r="1358" spans="1:21" ht="20.399999999999999" x14ac:dyDescent="0.3">
      <c r="A1358" s="19">
        <v>202507</v>
      </c>
      <c r="B1358" s="8" t="s">
        <v>7</v>
      </c>
      <c r="C1358" s="8" t="s">
        <v>63</v>
      </c>
      <c r="D1358" s="8" t="s">
        <v>62</v>
      </c>
      <c r="E1358" s="8" t="s">
        <v>62</v>
      </c>
      <c r="F1358" s="8" t="s">
        <v>61</v>
      </c>
      <c r="G1358" s="8" t="s">
        <v>125</v>
      </c>
      <c r="H1358" s="8" t="s">
        <v>59</v>
      </c>
      <c r="I1358" s="8" t="s">
        <v>58</v>
      </c>
      <c r="J1358" s="8" t="s">
        <v>382</v>
      </c>
      <c r="K1358" s="8" t="s">
        <v>56</v>
      </c>
      <c r="L1358" s="8" t="s">
        <v>64</v>
      </c>
      <c r="M1358" s="18">
        <v>45839</v>
      </c>
      <c r="N1358" s="18">
        <v>45861</v>
      </c>
      <c r="O1358" s="8" t="s">
        <v>287</v>
      </c>
      <c r="P1358" s="8" t="s">
        <v>20</v>
      </c>
      <c r="Q1358" s="8" t="s">
        <v>383</v>
      </c>
      <c r="R1358" s="8" t="str">
        <f t="shared" si="21"/>
        <v>253100A</v>
      </c>
      <c r="S1358" s="8" t="str">
        <f>IFERROR(VLOOKUP(R1358,'UNSG Projects'!$C$8:$D$305,2,FALSE),0)</f>
        <v>Mains - Blanket - Pres</v>
      </c>
      <c r="T1358" s="8" t="s">
        <v>382</v>
      </c>
      <c r="U1358" s="11">
        <v>5770.62</v>
      </c>
    </row>
    <row r="1359" spans="1:21" ht="20.399999999999999" x14ac:dyDescent="0.3">
      <c r="A1359" s="19">
        <v>202507</v>
      </c>
      <c r="B1359" s="8" t="s">
        <v>7</v>
      </c>
      <c r="C1359" s="8" t="s">
        <v>63</v>
      </c>
      <c r="D1359" s="8" t="s">
        <v>62</v>
      </c>
      <c r="E1359" s="8" t="s">
        <v>62</v>
      </c>
      <c r="F1359" s="8" t="s">
        <v>61</v>
      </c>
      <c r="G1359" s="8" t="s">
        <v>125</v>
      </c>
      <c r="H1359" s="8" t="s">
        <v>59</v>
      </c>
      <c r="I1359" s="8" t="s">
        <v>58</v>
      </c>
      <c r="J1359" s="8" t="s">
        <v>398</v>
      </c>
      <c r="K1359" s="8" t="s">
        <v>56</v>
      </c>
      <c r="L1359" s="8" t="s">
        <v>64</v>
      </c>
      <c r="M1359" s="18">
        <v>45809</v>
      </c>
      <c r="N1359" s="18">
        <v>45825</v>
      </c>
      <c r="O1359" s="8" t="s">
        <v>287</v>
      </c>
      <c r="P1359" s="8" t="s">
        <v>20</v>
      </c>
      <c r="Q1359" s="8" t="s">
        <v>399</v>
      </c>
      <c r="R1359" s="8" t="str">
        <f t="shared" si="21"/>
        <v>251100A</v>
      </c>
      <c r="S1359" s="8" t="str">
        <f>IFERROR(VLOOKUP(R1359,'UNSG Projects'!$C$8:$D$305,2,FALSE),0)</f>
        <v>Mains - Blanket - Flag</v>
      </c>
      <c r="T1359" s="8" t="s">
        <v>398</v>
      </c>
      <c r="U1359" s="11">
        <v>-7.01</v>
      </c>
    </row>
    <row r="1360" spans="1:21" ht="20.399999999999999" x14ac:dyDescent="0.3">
      <c r="A1360" s="19">
        <v>202507</v>
      </c>
      <c r="B1360" s="8" t="s">
        <v>7</v>
      </c>
      <c r="C1360" s="8" t="s">
        <v>63</v>
      </c>
      <c r="D1360" s="8" t="s">
        <v>62</v>
      </c>
      <c r="E1360" s="8" t="s">
        <v>62</v>
      </c>
      <c r="F1360" s="8" t="s">
        <v>61</v>
      </c>
      <c r="G1360" s="8" t="s">
        <v>125</v>
      </c>
      <c r="H1360" s="8" t="s">
        <v>59</v>
      </c>
      <c r="I1360" s="8" t="s">
        <v>58</v>
      </c>
      <c r="J1360" s="8" t="s">
        <v>300</v>
      </c>
      <c r="K1360" s="8" t="s">
        <v>56</v>
      </c>
      <c r="L1360" s="8" t="s">
        <v>64</v>
      </c>
      <c r="M1360" s="18">
        <v>45658</v>
      </c>
      <c r="N1360" s="18">
        <v>45658</v>
      </c>
      <c r="O1360" s="8" t="s">
        <v>287</v>
      </c>
      <c r="P1360" s="8" t="s">
        <v>20</v>
      </c>
      <c r="Q1360" s="8" t="s">
        <v>301</v>
      </c>
      <c r="R1360" s="8" t="str">
        <f t="shared" si="21"/>
        <v>252402S</v>
      </c>
      <c r="S1360" s="8" t="str">
        <f>IFERROR(VLOOKUP(R1360,'UNSG Projects'!$C$8:$D$305,2,FALSE),0)</f>
        <v>Drisco Pipe Replacement</v>
      </c>
      <c r="T1360" s="8" t="s">
        <v>300</v>
      </c>
      <c r="U1360" s="11">
        <v>14856.39</v>
      </c>
    </row>
    <row r="1361" spans="1:21" ht="20.399999999999999" x14ac:dyDescent="0.3">
      <c r="A1361" s="19">
        <v>202507</v>
      </c>
      <c r="B1361" s="8" t="s">
        <v>7</v>
      </c>
      <c r="C1361" s="8" t="s">
        <v>63</v>
      </c>
      <c r="D1361" s="8" t="s">
        <v>62</v>
      </c>
      <c r="E1361" s="8" t="s">
        <v>62</v>
      </c>
      <c r="F1361" s="8" t="s">
        <v>61</v>
      </c>
      <c r="G1361" s="8" t="s">
        <v>125</v>
      </c>
      <c r="H1361" s="8" t="s">
        <v>59</v>
      </c>
      <c r="I1361" s="8" t="s">
        <v>58</v>
      </c>
      <c r="J1361" s="8" t="s">
        <v>376</v>
      </c>
      <c r="K1361" s="8" t="s">
        <v>56</v>
      </c>
      <c r="L1361" s="8" t="s">
        <v>64</v>
      </c>
      <c r="M1361" s="18">
        <v>45839</v>
      </c>
      <c r="N1361" s="18">
        <v>45854</v>
      </c>
      <c r="O1361" s="8" t="s">
        <v>287</v>
      </c>
      <c r="P1361" s="8" t="s">
        <v>20</v>
      </c>
      <c r="Q1361" s="8" t="s">
        <v>377</v>
      </c>
      <c r="R1361" s="8" t="str">
        <f t="shared" si="21"/>
        <v>253100A</v>
      </c>
      <c r="S1361" s="8" t="str">
        <f>IFERROR(VLOOKUP(R1361,'UNSG Projects'!$C$8:$D$305,2,FALSE),0)</f>
        <v>Mains - Blanket - Pres</v>
      </c>
      <c r="T1361" s="8" t="s">
        <v>376</v>
      </c>
      <c r="U1361" s="11">
        <v>27431.98</v>
      </c>
    </row>
    <row r="1362" spans="1:21" ht="20.399999999999999" x14ac:dyDescent="0.3">
      <c r="A1362" s="19">
        <v>202507</v>
      </c>
      <c r="B1362" s="8" t="s">
        <v>7</v>
      </c>
      <c r="C1362" s="8" t="s">
        <v>63</v>
      </c>
      <c r="D1362" s="8" t="s">
        <v>62</v>
      </c>
      <c r="E1362" s="8" t="s">
        <v>62</v>
      </c>
      <c r="F1362" s="8" t="s">
        <v>61</v>
      </c>
      <c r="G1362" s="8" t="s">
        <v>125</v>
      </c>
      <c r="H1362" s="8" t="s">
        <v>59</v>
      </c>
      <c r="I1362" s="8" t="s">
        <v>58</v>
      </c>
      <c r="J1362" s="8" t="s">
        <v>374</v>
      </c>
      <c r="K1362" s="8" t="s">
        <v>56</v>
      </c>
      <c r="L1362" s="8" t="s">
        <v>64</v>
      </c>
      <c r="M1362" s="18">
        <v>45809</v>
      </c>
      <c r="N1362" s="18">
        <v>45790</v>
      </c>
      <c r="O1362" s="8" t="s">
        <v>287</v>
      </c>
      <c r="P1362" s="8" t="s">
        <v>20</v>
      </c>
      <c r="Q1362" s="8" t="s">
        <v>375</v>
      </c>
      <c r="R1362" s="8" t="str">
        <f t="shared" si="21"/>
        <v>253500B</v>
      </c>
      <c r="S1362" s="8" t="str">
        <f>IFERROR(VLOOKUP(R1362,'UNSG Projects'!$C$8:$D$305,2,FALSE),0)</f>
        <v>PI Mains - Prescott</v>
      </c>
      <c r="T1362" s="8" t="s">
        <v>374</v>
      </c>
      <c r="U1362" s="11">
        <v>-28.42</v>
      </c>
    </row>
    <row r="1363" spans="1:21" ht="20.399999999999999" x14ac:dyDescent="0.3">
      <c r="A1363" s="19">
        <v>202507</v>
      </c>
      <c r="B1363" s="8" t="s">
        <v>7</v>
      </c>
      <c r="C1363" s="8" t="s">
        <v>63</v>
      </c>
      <c r="D1363" s="8" t="s">
        <v>62</v>
      </c>
      <c r="E1363" s="8" t="s">
        <v>62</v>
      </c>
      <c r="F1363" s="8" t="s">
        <v>61</v>
      </c>
      <c r="G1363" s="8" t="s">
        <v>125</v>
      </c>
      <c r="H1363" s="8" t="s">
        <v>59</v>
      </c>
      <c r="I1363" s="8" t="s">
        <v>58</v>
      </c>
      <c r="J1363" s="8" t="s">
        <v>302</v>
      </c>
      <c r="K1363" s="8" t="s">
        <v>56</v>
      </c>
      <c r="L1363" s="8" t="s">
        <v>64</v>
      </c>
      <c r="M1363" s="18">
        <v>45658</v>
      </c>
      <c r="N1363" s="18">
        <v>45658</v>
      </c>
      <c r="O1363" s="8" t="s">
        <v>287</v>
      </c>
      <c r="P1363" s="8" t="s">
        <v>20</v>
      </c>
      <c r="Q1363" s="8" t="s">
        <v>303</v>
      </c>
      <c r="R1363" s="8" t="str">
        <f t="shared" si="21"/>
        <v>252380A</v>
      </c>
      <c r="S1363" s="8" t="str">
        <f>IFERROR(VLOOKUP(R1363,'UNSG Projects'!$C$8:$D$305,2,FALSE),0)</f>
        <v>Install Services - Bl - King</v>
      </c>
      <c r="T1363" s="8" t="s">
        <v>302</v>
      </c>
      <c r="U1363" s="11">
        <v>9658.64</v>
      </c>
    </row>
    <row r="1364" spans="1:21" ht="20.399999999999999" x14ac:dyDescent="0.3">
      <c r="A1364" s="19">
        <v>202507</v>
      </c>
      <c r="B1364" s="8" t="s">
        <v>7</v>
      </c>
      <c r="C1364" s="8" t="s">
        <v>63</v>
      </c>
      <c r="D1364" s="8" t="s">
        <v>62</v>
      </c>
      <c r="E1364" s="8" t="s">
        <v>62</v>
      </c>
      <c r="F1364" s="8" t="s">
        <v>61</v>
      </c>
      <c r="G1364" s="8" t="s">
        <v>125</v>
      </c>
      <c r="H1364" s="8" t="s">
        <v>59</v>
      </c>
      <c r="I1364" s="8" t="s">
        <v>58</v>
      </c>
      <c r="J1364" s="8" t="s">
        <v>386</v>
      </c>
      <c r="K1364" s="8" t="s">
        <v>56</v>
      </c>
      <c r="L1364" s="8" t="s">
        <v>64</v>
      </c>
      <c r="M1364" s="18">
        <v>45839</v>
      </c>
      <c r="N1364" s="18">
        <v>45860</v>
      </c>
      <c r="O1364" s="8" t="s">
        <v>287</v>
      </c>
      <c r="P1364" s="8" t="s">
        <v>20</v>
      </c>
      <c r="Q1364" s="8" t="s">
        <v>387</v>
      </c>
      <c r="R1364" s="8" t="str">
        <f t="shared" si="21"/>
        <v>251100A</v>
      </c>
      <c r="S1364" s="8" t="str">
        <f>IFERROR(VLOOKUP(R1364,'UNSG Projects'!$C$8:$D$305,2,FALSE),0)</f>
        <v>Mains - Blanket - Flag</v>
      </c>
      <c r="T1364" s="8" t="s">
        <v>386</v>
      </c>
      <c r="U1364" s="11">
        <v>4270.25</v>
      </c>
    </row>
    <row r="1365" spans="1:21" ht="20.399999999999999" x14ac:dyDescent="0.3">
      <c r="A1365" s="19">
        <v>202507</v>
      </c>
      <c r="B1365" s="8" t="s">
        <v>7</v>
      </c>
      <c r="C1365" s="8" t="s">
        <v>63</v>
      </c>
      <c r="D1365" s="8" t="s">
        <v>62</v>
      </c>
      <c r="E1365" s="8" t="s">
        <v>62</v>
      </c>
      <c r="F1365" s="8" t="s">
        <v>61</v>
      </c>
      <c r="G1365" s="8" t="s">
        <v>125</v>
      </c>
      <c r="H1365" s="8" t="s">
        <v>59</v>
      </c>
      <c r="I1365" s="8" t="s">
        <v>58</v>
      </c>
      <c r="J1365" s="8" t="s">
        <v>394</v>
      </c>
      <c r="K1365" s="8" t="s">
        <v>56</v>
      </c>
      <c r="L1365" s="8" t="s">
        <v>64</v>
      </c>
      <c r="M1365" s="18">
        <v>45717</v>
      </c>
      <c r="N1365" s="18">
        <v>45741</v>
      </c>
      <c r="O1365" s="8" t="s">
        <v>287</v>
      </c>
      <c r="P1365" s="8" t="s">
        <v>20</v>
      </c>
      <c r="Q1365" s="8" t="s">
        <v>395</v>
      </c>
      <c r="R1365" s="8" t="str">
        <f t="shared" si="21"/>
        <v>252100A</v>
      </c>
      <c r="S1365" s="8" t="str">
        <f>IFERROR(VLOOKUP(R1365,'UNSG Projects'!$C$8:$D$305,2,FALSE),0)</f>
        <v>Mains - Blanket - King</v>
      </c>
      <c r="T1365" s="8" t="s">
        <v>394</v>
      </c>
      <c r="U1365" s="11">
        <v>5159.4799999999996</v>
      </c>
    </row>
    <row r="1366" spans="1:21" ht="20.399999999999999" x14ac:dyDescent="0.3">
      <c r="A1366" s="19">
        <v>202507</v>
      </c>
      <c r="B1366" s="8" t="s">
        <v>7</v>
      </c>
      <c r="C1366" s="8" t="s">
        <v>63</v>
      </c>
      <c r="D1366" s="8" t="s">
        <v>62</v>
      </c>
      <c r="E1366" s="8" t="s">
        <v>62</v>
      </c>
      <c r="F1366" s="8" t="s">
        <v>61</v>
      </c>
      <c r="G1366" s="8" t="s">
        <v>125</v>
      </c>
      <c r="H1366" s="8" t="s">
        <v>59</v>
      </c>
      <c r="I1366" s="8" t="s">
        <v>58</v>
      </c>
      <c r="J1366" s="8" t="s">
        <v>388</v>
      </c>
      <c r="K1366" s="8" t="s">
        <v>56</v>
      </c>
      <c r="L1366" s="8" t="s">
        <v>64</v>
      </c>
      <c r="M1366" s="18">
        <v>45839</v>
      </c>
      <c r="N1366" s="18">
        <v>45852</v>
      </c>
      <c r="O1366" s="8" t="s">
        <v>287</v>
      </c>
      <c r="P1366" s="8" t="s">
        <v>20</v>
      </c>
      <c r="Q1366" s="8" t="s">
        <v>389</v>
      </c>
      <c r="R1366" s="8" t="str">
        <f t="shared" si="21"/>
        <v>251100A</v>
      </c>
      <c r="S1366" s="8" t="str">
        <f>IFERROR(VLOOKUP(R1366,'UNSG Projects'!$C$8:$D$305,2,FALSE),0)</f>
        <v>Mains - Blanket - Flag</v>
      </c>
      <c r="T1366" s="8" t="s">
        <v>388</v>
      </c>
      <c r="U1366" s="11">
        <v>55.11</v>
      </c>
    </row>
    <row r="1367" spans="1:21" ht="20.399999999999999" x14ac:dyDescent="0.3">
      <c r="A1367" s="19">
        <v>202507</v>
      </c>
      <c r="B1367" s="8" t="s">
        <v>7</v>
      </c>
      <c r="C1367" s="8" t="s">
        <v>63</v>
      </c>
      <c r="D1367" s="8" t="s">
        <v>62</v>
      </c>
      <c r="E1367" s="8" t="s">
        <v>62</v>
      </c>
      <c r="F1367" s="8" t="s">
        <v>61</v>
      </c>
      <c r="G1367" s="8" t="s">
        <v>125</v>
      </c>
      <c r="H1367" s="8" t="s">
        <v>59</v>
      </c>
      <c r="I1367" s="8" t="s">
        <v>58</v>
      </c>
      <c r="J1367" s="8" t="s">
        <v>292</v>
      </c>
      <c r="K1367" s="8" t="s">
        <v>56</v>
      </c>
      <c r="L1367" s="8" t="s">
        <v>64</v>
      </c>
      <c r="M1367" s="18">
        <v>45658</v>
      </c>
      <c r="N1367" s="18">
        <v>45658</v>
      </c>
      <c r="O1367" s="8" t="s">
        <v>287</v>
      </c>
      <c r="P1367" s="8" t="s">
        <v>20</v>
      </c>
      <c r="Q1367" s="8" t="s">
        <v>293</v>
      </c>
      <c r="R1367" s="8" t="str">
        <f t="shared" si="21"/>
        <v>252404S</v>
      </c>
      <c r="S1367" s="8" t="str">
        <f>IFERROR(VLOOKUP(R1367,'UNSG Projects'!$C$8:$D$305,2,FALSE),0)</f>
        <v>Main &amp; Services PVC Repl KNG</v>
      </c>
      <c r="T1367" s="8" t="s">
        <v>292</v>
      </c>
      <c r="U1367" s="11">
        <v>0</v>
      </c>
    </row>
    <row r="1368" spans="1:21" ht="20.399999999999999" x14ac:dyDescent="0.3">
      <c r="A1368" s="19">
        <v>202507</v>
      </c>
      <c r="B1368" s="8" t="s">
        <v>7</v>
      </c>
      <c r="C1368" s="8" t="s">
        <v>63</v>
      </c>
      <c r="D1368" s="8" t="s">
        <v>62</v>
      </c>
      <c r="E1368" s="8" t="s">
        <v>62</v>
      </c>
      <c r="F1368" s="8" t="s">
        <v>61</v>
      </c>
      <c r="G1368" s="8" t="s">
        <v>125</v>
      </c>
      <c r="H1368" s="8" t="s">
        <v>59</v>
      </c>
      <c r="I1368" s="8" t="s">
        <v>58</v>
      </c>
      <c r="J1368" s="8" t="s">
        <v>406</v>
      </c>
      <c r="K1368" s="8" t="s">
        <v>56</v>
      </c>
      <c r="L1368" s="8" t="s">
        <v>64</v>
      </c>
      <c r="M1368" s="18">
        <v>45748</v>
      </c>
      <c r="N1368" s="18">
        <v>45769</v>
      </c>
      <c r="O1368" s="8" t="s">
        <v>287</v>
      </c>
      <c r="P1368" s="8" t="s">
        <v>20</v>
      </c>
      <c r="Q1368" s="8" t="s">
        <v>407</v>
      </c>
      <c r="R1368" s="8" t="str">
        <f t="shared" si="21"/>
        <v>251100A</v>
      </c>
      <c r="S1368" s="8" t="str">
        <f>IFERROR(VLOOKUP(R1368,'UNSG Projects'!$C$8:$D$305,2,FALSE),0)</f>
        <v>Mains - Blanket - Flag</v>
      </c>
      <c r="T1368" s="8" t="s">
        <v>406</v>
      </c>
      <c r="U1368" s="11">
        <v>578.37</v>
      </c>
    </row>
    <row r="1369" spans="1:21" ht="20.399999999999999" x14ac:dyDescent="0.3">
      <c r="A1369" s="19">
        <v>202507</v>
      </c>
      <c r="B1369" s="8" t="s">
        <v>7</v>
      </c>
      <c r="C1369" s="8" t="s">
        <v>63</v>
      </c>
      <c r="D1369" s="8" t="s">
        <v>62</v>
      </c>
      <c r="E1369" s="8" t="s">
        <v>62</v>
      </c>
      <c r="F1369" s="8" t="s">
        <v>61</v>
      </c>
      <c r="G1369" s="8" t="s">
        <v>125</v>
      </c>
      <c r="H1369" s="8" t="s">
        <v>59</v>
      </c>
      <c r="I1369" s="8" t="s">
        <v>58</v>
      </c>
      <c r="J1369" s="8" t="s">
        <v>404</v>
      </c>
      <c r="K1369" s="8" t="s">
        <v>56</v>
      </c>
      <c r="L1369" s="8" t="s">
        <v>64</v>
      </c>
      <c r="M1369" s="18">
        <v>45809</v>
      </c>
      <c r="N1369" s="18">
        <v>45818</v>
      </c>
      <c r="O1369" s="8" t="s">
        <v>287</v>
      </c>
      <c r="P1369" s="8" t="s">
        <v>20</v>
      </c>
      <c r="Q1369" s="8" t="s">
        <v>405</v>
      </c>
      <c r="R1369" s="8" t="str">
        <f t="shared" si="21"/>
        <v>251100A</v>
      </c>
      <c r="S1369" s="8" t="str">
        <f>IFERROR(VLOOKUP(R1369,'UNSG Projects'!$C$8:$D$305,2,FALSE),0)</f>
        <v>Mains - Blanket - Flag</v>
      </c>
      <c r="T1369" s="8" t="s">
        <v>404</v>
      </c>
      <c r="U1369" s="11">
        <v>186.61</v>
      </c>
    </row>
    <row r="1370" spans="1:21" ht="20.399999999999999" x14ac:dyDescent="0.3">
      <c r="A1370" s="19">
        <v>202507</v>
      </c>
      <c r="B1370" s="8" t="s">
        <v>7</v>
      </c>
      <c r="C1370" s="8" t="s">
        <v>63</v>
      </c>
      <c r="D1370" s="8" t="s">
        <v>62</v>
      </c>
      <c r="E1370" s="8" t="s">
        <v>62</v>
      </c>
      <c r="F1370" s="8" t="s">
        <v>61</v>
      </c>
      <c r="G1370" s="8" t="s">
        <v>125</v>
      </c>
      <c r="H1370" s="8" t="s">
        <v>59</v>
      </c>
      <c r="I1370" s="8" t="s">
        <v>58</v>
      </c>
      <c r="J1370" s="8" t="s">
        <v>318</v>
      </c>
      <c r="K1370" s="8" t="s">
        <v>56</v>
      </c>
      <c r="L1370" s="8" t="s">
        <v>64</v>
      </c>
      <c r="M1370" s="18">
        <v>45658</v>
      </c>
      <c r="N1370" s="18">
        <v>45658</v>
      </c>
      <c r="O1370" s="8" t="s">
        <v>287</v>
      </c>
      <c r="P1370" s="8" t="s">
        <v>20</v>
      </c>
      <c r="Q1370" s="8" t="s">
        <v>319</v>
      </c>
      <c r="R1370" s="8" t="str">
        <f t="shared" si="21"/>
        <v>251380R</v>
      </c>
      <c r="S1370" s="8" t="str">
        <f>IFERROR(VLOOKUP(R1370,'UNSG Projects'!$C$8:$D$305,2,FALSE),0)</f>
        <v>Service Repl - Flag</v>
      </c>
      <c r="T1370" s="8" t="s">
        <v>318</v>
      </c>
      <c r="U1370" s="11">
        <v>-10137.049999999999</v>
      </c>
    </row>
    <row r="1371" spans="1:21" ht="20.399999999999999" x14ac:dyDescent="0.3">
      <c r="A1371" s="19">
        <v>202507</v>
      </c>
      <c r="B1371" s="8" t="s">
        <v>7</v>
      </c>
      <c r="C1371" s="8" t="s">
        <v>63</v>
      </c>
      <c r="D1371" s="8" t="s">
        <v>62</v>
      </c>
      <c r="E1371" s="8" t="s">
        <v>62</v>
      </c>
      <c r="F1371" s="8" t="s">
        <v>61</v>
      </c>
      <c r="G1371" s="8" t="s">
        <v>125</v>
      </c>
      <c r="H1371" s="8" t="s">
        <v>59</v>
      </c>
      <c r="I1371" s="8" t="s">
        <v>58</v>
      </c>
      <c r="J1371" s="8" t="s">
        <v>316</v>
      </c>
      <c r="K1371" s="8" t="s">
        <v>56</v>
      </c>
      <c r="L1371" s="8" t="s">
        <v>64</v>
      </c>
      <c r="M1371" s="18">
        <v>45658</v>
      </c>
      <c r="N1371" s="18">
        <v>45658</v>
      </c>
      <c r="O1371" s="8" t="s">
        <v>287</v>
      </c>
      <c r="P1371" s="8" t="s">
        <v>20</v>
      </c>
      <c r="Q1371" s="8" t="s">
        <v>317</v>
      </c>
      <c r="R1371" s="8" t="str">
        <f t="shared" si="21"/>
        <v>252380R</v>
      </c>
      <c r="S1371" s="8" t="str">
        <f>IFERROR(VLOOKUP(R1371,'UNSG Projects'!$C$8:$D$305,2,FALSE),0)</f>
        <v>Service Repl - King</v>
      </c>
      <c r="T1371" s="8" t="s">
        <v>316</v>
      </c>
      <c r="U1371" s="11">
        <v>33404.269999999997</v>
      </c>
    </row>
    <row r="1372" spans="1:21" ht="20.399999999999999" x14ac:dyDescent="0.3">
      <c r="A1372" s="19">
        <v>202507</v>
      </c>
      <c r="B1372" s="8" t="s">
        <v>7</v>
      </c>
      <c r="C1372" s="8" t="s">
        <v>63</v>
      </c>
      <c r="D1372" s="8" t="s">
        <v>62</v>
      </c>
      <c r="E1372" s="8" t="s">
        <v>62</v>
      </c>
      <c r="F1372" s="8" t="s">
        <v>61</v>
      </c>
      <c r="G1372" s="8" t="s">
        <v>125</v>
      </c>
      <c r="H1372" s="8" t="s">
        <v>59</v>
      </c>
      <c r="I1372" s="8" t="s">
        <v>58</v>
      </c>
      <c r="J1372" s="8" t="s">
        <v>314</v>
      </c>
      <c r="K1372" s="8" t="s">
        <v>56</v>
      </c>
      <c r="L1372" s="8" t="s">
        <v>64</v>
      </c>
      <c r="M1372" s="18">
        <v>45658</v>
      </c>
      <c r="N1372" s="18">
        <v>45658</v>
      </c>
      <c r="O1372" s="8" t="s">
        <v>287</v>
      </c>
      <c r="P1372" s="8" t="s">
        <v>20</v>
      </c>
      <c r="Q1372" s="8" t="s">
        <v>315</v>
      </c>
      <c r="R1372" s="8" t="str">
        <f t="shared" si="21"/>
        <v>253380R</v>
      </c>
      <c r="S1372" s="8" t="str">
        <f>IFERROR(VLOOKUP(R1372,'UNSG Projects'!$C$8:$D$305,2,FALSE),0)</f>
        <v>Service Repl - Pres</v>
      </c>
      <c r="T1372" s="8" t="s">
        <v>314</v>
      </c>
      <c r="U1372" s="11">
        <v>33690.97</v>
      </c>
    </row>
    <row r="1373" spans="1:21" ht="20.399999999999999" x14ac:dyDescent="0.3">
      <c r="A1373" s="19">
        <v>202507</v>
      </c>
      <c r="B1373" s="8" t="s">
        <v>7</v>
      </c>
      <c r="C1373" s="8" t="s">
        <v>63</v>
      </c>
      <c r="D1373" s="8" t="s">
        <v>62</v>
      </c>
      <c r="E1373" s="8" t="s">
        <v>62</v>
      </c>
      <c r="F1373" s="8" t="s">
        <v>61</v>
      </c>
      <c r="G1373" s="8" t="s">
        <v>125</v>
      </c>
      <c r="H1373" s="8" t="s">
        <v>59</v>
      </c>
      <c r="I1373" s="8" t="s">
        <v>58</v>
      </c>
      <c r="J1373" s="8" t="s">
        <v>312</v>
      </c>
      <c r="K1373" s="8" t="s">
        <v>56</v>
      </c>
      <c r="L1373" s="8" t="s">
        <v>64</v>
      </c>
      <c r="M1373" s="18">
        <v>45658</v>
      </c>
      <c r="N1373" s="18">
        <v>45658</v>
      </c>
      <c r="O1373" s="8" t="s">
        <v>287</v>
      </c>
      <c r="P1373" s="8" t="s">
        <v>20</v>
      </c>
      <c r="Q1373" s="8" t="s">
        <v>313</v>
      </c>
      <c r="R1373" s="8" t="str">
        <f t="shared" si="21"/>
        <v>256380R</v>
      </c>
      <c r="S1373" s="8" t="str">
        <f>IFERROR(VLOOKUP(R1373,'UNSG Projects'!$C$8:$D$305,2,FALSE),0)</f>
        <v>Service Repl - Santa Cruz</v>
      </c>
      <c r="T1373" s="8" t="s">
        <v>312</v>
      </c>
      <c r="U1373" s="11">
        <v>9652.33</v>
      </c>
    </row>
    <row r="1374" spans="1:21" ht="20.399999999999999" x14ac:dyDescent="0.3">
      <c r="A1374" s="19">
        <v>202507</v>
      </c>
      <c r="B1374" s="8" t="s">
        <v>7</v>
      </c>
      <c r="C1374" s="8" t="s">
        <v>63</v>
      </c>
      <c r="D1374" s="8" t="s">
        <v>62</v>
      </c>
      <c r="E1374" s="8" t="s">
        <v>62</v>
      </c>
      <c r="F1374" s="8" t="s">
        <v>61</v>
      </c>
      <c r="G1374" s="8" t="s">
        <v>125</v>
      </c>
      <c r="H1374" s="8" t="s">
        <v>59</v>
      </c>
      <c r="I1374" s="8" t="s">
        <v>58</v>
      </c>
      <c r="J1374" s="8" t="s">
        <v>310</v>
      </c>
      <c r="K1374" s="8" t="s">
        <v>56</v>
      </c>
      <c r="L1374" s="8" t="s">
        <v>64</v>
      </c>
      <c r="M1374" s="18">
        <v>45658</v>
      </c>
      <c r="N1374" s="18">
        <v>45658</v>
      </c>
      <c r="O1374" s="8" t="s">
        <v>287</v>
      </c>
      <c r="P1374" s="8" t="s">
        <v>20</v>
      </c>
      <c r="Q1374" s="8" t="s">
        <v>311</v>
      </c>
      <c r="R1374" s="8" t="str">
        <f t="shared" si="21"/>
        <v>257380R</v>
      </c>
      <c r="S1374" s="8" t="str">
        <f>IFERROR(VLOOKUP(R1374,'UNSG Projects'!$C$8:$D$305,2,FALSE),0)</f>
        <v>Service Repl - Show Low</v>
      </c>
      <c r="T1374" s="8" t="s">
        <v>310</v>
      </c>
      <c r="U1374" s="11">
        <v>11962</v>
      </c>
    </row>
    <row r="1375" spans="1:21" ht="20.399999999999999" x14ac:dyDescent="0.3">
      <c r="A1375" s="19">
        <v>202507</v>
      </c>
      <c r="B1375" s="8" t="s">
        <v>7</v>
      </c>
      <c r="C1375" s="8" t="s">
        <v>63</v>
      </c>
      <c r="D1375" s="8" t="s">
        <v>62</v>
      </c>
      <c r="E1375" s="8" t="s">
        <v>62</v>
      </c>
      <c r="F1375" s="8" t="s">
        <v>61</v>
      </c>
      <c r="G1375" s="8" t="s">
        <v>125</v>
      </c>
      <c r="H1375" s="8" t="s">
        <v>59</v>
      </c>
      <c r="I1375" s="8" t="s">
        <v>58</v>
      </c>
      <c r="J1375" s="8" t="s">
        <v>308</v>
      </c>
      <c r="K1375" s="8" t="s">
        <v>56</v>
      </c>
      <c r="L1375" s="8" t="s">
        <v>64</v>
      </c>
      <c r="M1375" s="18">
        <v>45658</v>
      </c>
      <c r="N1375" s="18">
        <v>45658</v>
      </c>
      <c r="O1375" s="8" t="s">
        <v>287</v>
      </c>
      <c r="P1375" s="8" t="s">
        <v>20</v>
      </c>
      <c r="Q1375" s="8" t="s">
        <v>309</v>
      </c>
      <c r="R1375" s="8" t="str">
        <f t="shared" si="21"/>
        <v>255380R</v>
      </c>
      <c r="S1375" s="8" t="str">
        <f>IFERROR(VLOOKUP(R1375,'UNSG Projects'!$C$8:$D$305,2,FALSE),0)</f>
        <v>Service Repl - Verde</v>
      </c>
      <c r="T1375" s="8" t="s">
        <v>308</v>
      </c>
      <c r="U1375" s="11">
        <v>-2967.88</v>
      </c>
    </row>
    <row r="1376" spans="1:21" ht="20.399999999999999" x14ac:dyDescent="0.3">
      <c r="A1376" s="19">
        <v>202507</v>
      </c>
      <c r="B1376" s="8" t="s">
        <v>7</v>
      </c>
      <c r="C1376" s="8" t="s">
        <v>63</v>
      </c>
      <c r="D1376" s="8" t="s">
        <v>62</v>
      </c>
      <c r="E1376" s="8" t="s">
        <v>62</v>
      </c>
      <c r="F1376" s="8" t="s">
        <v>61</v>
      </c>
      <c r="G1376" s="8" t="s">
        <v>125</v>
      </c>
      <c r="H1376" s="8" t="s">
        <v>59</v>
      </c>
      <c r="I1376" s="8" t="s">
        <v>58</v>
      </c>
      <c r="J1376" s="8" t="s">
        <v>304</v>
      </c>
      <c r="K1376" s="8" t="s">
        <v>56</v>
      </c>
      <c r="L1376" s="8" t="s">
        <v>64</v>
      </c>
      <c r="M1376" s="18">
        <v>45658</v>
      </c>
      <c r="N1376" s="18">
        <v>45658</v>
      </c>
      <c r="O1376" s="8" t="s">
        <v>287</v>
      </c>
      <c r="P1376" s="8" t="s">
        <v>20</v>
      </c>
      <c r="Q1376" s="8" t="s">
        <v>305</v>
      </c>
      <c r="R1376" s="8" t="str">
        <f t="shared" si="21"/>
        <v>251380A</v>
      </c>
      <c r="S1376" s="8" t="str">
        <f>IFERROR(VLOOKUP(R1376,'UNSG Projects'!$C$8:$D$305,2,FALSE),0)</f>
        <v>Services - Bl - Flag</v>
      </c>
      <c r="T1376" s="8" t="s">
        <v>304</v>
      </c>
      <c r="U1376" s="11">
        <v>6464.6</v>
      </c>
    </row>
    <row r="1377" spans="1:21" ht="20.399999999999999" x14ac:dyDescent="0.3">
      <c r="A1377" s="19">
        <v>202507</v>
      </c>
      <c r="B1377" s="8" t="s">
        <v>7</v>
      </c>
      <c r="C1377" s="8" t="s">
        <v>63</v>
      </c>
      <c r="D1377" s="8" t="s">
        <v>62</v>
      </c>
      <c r="E1377" s="8" t="s">
        <v>62</v>
      </c>
      <c r="F1377" s="8" t="s">
        <v>61</v>
      </c>
      <c r="G1377" s="8" t="s">
        <v>125</v>
      </c>
      <c r="H1377" s="8" t="s">
        <v>59</v>
      </c>
      <c r="I1377" s="8" t="s">
        <v>58</v>
      </c>
      <c r="J1377" s="8" t="s">
        <v>298</v>
      </c>
      <c r="K1377" s="8" t="s">
        <v>56</v>
      </c>
      <c r="L1377" s="8" t="s">
        <v>64</v>
      </c>
      <c r="M1377" s="18">
        <v>45658</v>
      </c>
      <c r="N1377" s="18">
        <v>45658</v>
      </c>
      <c r="O1377" s="8" t="s">
        <v>287</v>
      </c>
      <c r="P1377" s="8" t="s">
        <v>20</v>
      </c>
      <c r="Q1377" s="8" t="s">
        <v>299</v>
      </c>
      <c r="R1377" s="8" t="str">
        <f t="shared" si="21"/>
        <v>253380A</v>
      </c>
      <c r="S1377" s="8" t="str">
        <f>IFERROR(VLOOKUP(R1377,'UNSG Projects'!$C$8:$D$305,2,FALSE),0)</f>
        <v>Services - Bl - Pres</v>
      </c>
      <c r="T1377" s="8" t="s">
        <v>298</v>
      </c>
      <c r="U1377" s="11">
        <v>27470.18</v>
      </c>
    </row>
    <row r="1378" spans="1:21" ht="20.399999999999999" x14ac:dyDescent="0.3">
      <c r="A1378" s="19">
        <v>202507</v>
      </c>
      <c r="B1378" s="8" t="s">
        <v>7</v>
      </c>
      <c r="C1378" s="8" t="s">
        <v>63</v>
      </c>
      <c r="D1378" s="8" t="s">
        <v>62</v>
      </c>
      <c r="E1378" s="8" t="s">
        <v>62</v>
      </c>
      <c r="F1378" s="8" t="s">
        <v>61</v>
      </c>
      <c r="G1378" s="8" t="s">
        <v>125</v>
      </c>
      <c r="H1378" s="8" t="s">
        <v>59</v>
      </c>
      <c r="I1378" s="8" t="s">
        <v>58</v>
      </c>
      <c r="J1378" s="8" t="s">
        <v>294</v>
      </c>
      <c r="K1378" s="8" t="s">
        <v>56</v>
      </c>
      <c r="L1378" s="8" t="s">
        <v>64</v>
      </c>
      <c r="M1378" s="18">
        <v>45658</v>
      </c>
      <c r="N1378" s="18">
        <v>45658</v>
      </c>
      <c r="O1378" s="8" t="s">
        <v>287</v>
      </c>
      <c r="P1378" s="8" t="s">
        <v>20</v>
      </c>
      <c r="Q1378" s="8" t="s">
        <v>295</v>
      </c>
      <c r="R1378" s="8" t="str">
        <f t="shared" si="21"/>
        <v>257380A</v>
      </c>
      <c r="S1378" s="8" t="str">
        <f>IFERROR(VLOOKUP(R1378,'UNSG Projects'!$C$8:$D$305,2,FALSE),0)</f>
        <v>Services - Bl - SL</v>
      </c>
      <c r="T1378" s="8" t="s">
        <v>294</v>
      </c>
      <c r="U1378" s="11">
        <v>-3442.5</v>
      </c>
    </row>
    <row r="1379" spans="1:21" ht="20.399999999999999" x14ac:dyDescent="0.3">
      <c r="A1379" s="19">
        <v>202507</v>
      </c>
      <c r="B1379" s="8" t="s">
        <v>7</v>
      </c>
      <c r="C1379" s="8" t="s">
        <v>63</v>
      </c>
      <c r="D1379" s="8" t="s">
        <v>62</v>
      </c>
      <c r="E1379" s="8" t="s">
        <v>62</v>
      </c>
      <c r="F1379" s="8" t="s">
        <v>61</v>
      </c>
      <c r="G1379" s="8" t="s">
        <v>125</v>
      </c>
      <c r="H1379" s="8" t="s">
        <v>59</v>
      </c>
      <c r="I1379" s="8" t="s">
        <v>58</v>
      </c>
      <c r="J1379" s="8" t="s">
        <v>296</v>
      </c>
      <c r="K1379" s="8" t="s">
        <v>56</v>
      </c>
      <c r="L1379" s="8" t="s">
        <v>64</v>
      </c>
      <c r="M1379" s="18">
        <v>45658</v>
      </c>
      <c r="N1379" s="18">
        <v>45658</v>
      </c>
      <c r="O1379" s="8" t="s">
        <v>287</v>
      </c>
      <c r="P1379" s="8" t="s">
        <v>20</v>
      </c>
      <c r="Q1379" s="8" t="s">
        <v>297</v>
      </c>
      <c r="R1379" s="8" t="str">
        <f t="shared" si="21"/>
        <v>255380A</v>
      </c>
      <c r="S1379" s="8" t="str">
        <f>IFERROR(VLOOKUP(R1379,'UNSG Projects'!$C$8:$D$305,2,FALSE),0)</f>
        <v>Services - Bl - Verde</v>
      </c>
      <c r="T1379" s="8" t="s">
        <v>296</v>
      </c>
      <c r="U1379" s="11">
        <v>-416</v>
      </c>
    </row>
    <row r="1380" spans="1:21" ht="20.399999999999999" x14ac:dyDescent="0.3">
      <c r="A1380" s="19">
        <v>202507</v>
      </c>
      <c r="B1380" s="8" t="s">
        <v>7</v>
      </c>
      <c r="C1380" s="8" t="s">
        <v>63</v>
      </c>
      <c r="D1380" s="8" t="s">
        <v>62</v>
      </c>
      <c r="E1380" s="8" t="s">
        <v>62</v>
      </c>
      <c r="F1380" s="8" t="s">
        <v>61</v>
      </c>
      <c r="G1380" s="8" t="s">
        <v>125</v>
      </c>
      <c r="H1380" s="8" t="s">
        <v>59</v>
      </c>
      <c r="I1380" s="8" t="s">
        <v>58</v>
      </c>
      <c r="J1380" s="8" t="s">
        <v>384</v>
      </c>
      <c r="K1380" s="8" t="s">
        <v>56</v>
      </c>
      <c r="L1380" s="8" t="s">
        <v>64</v>
      </c>
      <c r="M1380" s="18">
        <v>45839</v>
      </c>
      <c r="N1380" s="18">
        <v>45861</v>
      </c>
      <c r="O1380" s="8" t="s">
        <v>287</v>
      </c>
      <c r="P1380" s="8" t="s">
        <v>20</v>
      </c>
      <c r="Q1380" s="8" t="s">
        <v>385</v>
      </c>
      <c r="R1380" s="8" t="str">
        <f t="shared" si="21"/>
        <v>253100A</v>
      </c>
      <c r="S1380" s="8" t="str">
        <f>IFERROR(VLOOKUP(R1380,'UNSG Projects'!$C$8:$D$305,2,FALSE),0)</f>
        <v>Mains - Blanket - Pres</v>
      </c>
      <c r="T1380" s="8" t="s">
        <v>384</v>
      </c>
      <c r="U1380" s="11">
        <v>7259.65</v>
      </c>
    </row>
    <row r="1381" spans="1:21" ht="20.399999999999999" x14ac:dyDescent="0.3">
      <c r="A1381" s="19">
        <v>202507</v>
      </c>
      <c r="B1381" s="8" t="s">
        <v>7</v>
      </c>
      <c r="C1381" s="8" t="s">
        <v>63</v>
      </c>
      <c r="D1381" s="8" t="s">
        <v>62</v>
      </c>
      <c r="E1381" s="8" t="s">
        <v>62</v>
      </c>
      <c r="F1381" s="8" t="s">
        <v>61</v>
      </c>
      <c r="G1381" s="8" t="s">
        <v>125</v>
      </c>
      <c r="H1381" s="8" t="s">
        <v>59</v>
      </c>
      <c r="I1381" s="8" t="s">
        <v>58</v>
      </c>
      <c r="J1381" s="8" t="s">
        <v>390</v>
      </c>
      <c r="K1381" s="8" t="s">
        <v>56</v>
      </c>
      <c r="L1381" s="8" t="s">
        <v>64</v>
      </c>
      <c r="M1381" s="18">
        <v>45839</v>
      </c>
      <c r="N1381" s="18">
        <v>45838</v>
      </c>
      <c r="O1381" s="8" t="s">
        <v>287</v>
      </c>
      <c r="P1381" s="8" t="s">
        <v>20</v>
      </c>
      <c r="Q1381" s="8" t="s">
        <v>391</v>
      </c>
      <c r="R1381" s="8" t="str">
        <f t="shared" si="21"/>
        <v>251100A</v>
      </c>
      <c r="S1381" s="8" t="str">
        <f>IFERROR(VLOOKUP(R1381,'UNSG Projects'!$C$8:$D$305,2,FALSE),0)</f>
        <v>Mains - Blanket - Flag</v>
      </c>
      <c r="T1381" s="8" t="s">
        <v>390</v>
      </c>
      <c r="U1381" s="11">
        <v>13985.94</v>
      </c>
    </row>
    <row r="1382" spans="1:21" ht="20.399999999999999" x14ac:dyDescent="0.3">
      <c r="A1382" s="19">
        <v>202507</v>
      </c>
      <c r="B1382" s="8" t="s">
        <v>7</v>
      </c>
      <c r="C1382" s="8" t="s">
        <v>63</v>
      </c>
      <c r="D1382" s="8" t="s">
        <v>62</v>
      </c>
      <c r="E1382" s="8" t="s">
        <v>62</v>
      </c>
      <c r="F1382" s="8" t="s">
        <v>61</v>
      </c>
      <c r="G1382" s="8" t="s">
        <v>125</v>
      </c>
      <c r="H1382" s="8" t="s">
        <v>59</v>
      </c>
      <c r="I1382" s="8" t="s">
        <v>58</v>
      </c>
      <c r="J1382" s="8" t="s">
        <v>57</v>
      </c>
      <c r="K1382" s="8" t="s">
        <v>56</v>
      </c>
      <c r="L1382" s="8" t="s">
        <v>55</v>
      </c>
      <c r="M1382" s="18">
        <v>45658</v>
      </c>
      <c r="N1382" s="18">
        <v>45658</v>
      </c>
      <c r="O1382" s="8" t="s">
        <v>287</v>
      </c>
      <c r="P1382" s="8" t="s">
        <v>20</v>
      </c>
      <c r="Q1382" s="8" t="s">
        <v>305</v>
      </c>
      <c r="R1382" s="8" t="str">
        <f t="shared" si="21"/>
        <v>251380A</v>
      </c>
      <c r="S1382" s="8" t="str">
        <f>IFERROR(VLOOKUP(R1382,'UNSG Projects'!$C$8:$D$305,2,FALSE),0)</f>
        <v>Services - Bl - Flag</v>
      </c>
      <c r="T1382" s="8" t="s">
        <v>304</v>
      </c>
      <c r="U1382" s="11">
        <v>-19055.7</v>
      </c>
    </row>
    <row r="1383" spans="1:21" ht="20.399999999999999" x14ac:dyDescent="0.3">
      <c r="A1383" s="19">
        <v>202507</v>
      </c>
      <c r="B1383" s="8" t="s">
        <v>7</v>
      </c>
      <c r="C1383" s="8" t="s">
        <v>63</v>
      </c>
      <c r="D1383" s="8" t="s">
        <v>62</v>
      </c>
      <c r="E1383" s="8" t="s">
        <v>62</v>
      </c>
      <c r="F1383" s="8" t="s">
        <v>61</v>
      </c>
      <c r="G1383" s="8" t="s">
        <v>125</v>
      </c>
      <c r="H1383" s="8" t="s">
        <v>59</v>
      </c>
      <c r="I1383" s="8" t="s">
        <v>58</v>
      </c>
      <c r="J1383" s="8" t="s">
        <v>57</v>
      </c>
      <c r="K1383" s="8" t="s">
        <v>56</v>
      </c>
      <c r="L1383" s="8" t="s">
        <v>55</v>
      </c>
      <c r="M1383" s="18">
        <v>45658</v>
      </c>
      <c r="N1383" s="18">
        <v>45658</v>
      </c>
      <c r="O1383" s="8" t="s">
        <v>287</v>
      </c>
      <c r="P1383" s="8" t="s">
        <v>20</v>
      </c>
      <c r="Q1383" s="8" t="s">
        <v>303</v>
      </c>
      <c r="R1383" s="8" t="str">
        <f t="shared" si="21"/>
        <v>252380A</v>
      </c>
      <c r="S1383" s="8" t="str">
        <f>IFERROR(VLOOKUP(R1383,'UNSG Projects'!$C$8:$D$305,2,FALSE),0)</f>
        <v>Install Services - Bl - King</v>
      </c>
      <c r="T1383" s="8" t="s">
        <v>302</v>
      </c>
      <c r="U1383" s="11">
        <v>5198.75</v>
      </c>
    </row>
    <row r="1384" spans="1:21" ht="20.399999999999999" x14ac:dyDescent="0.3">
      <c r="A1384" s="19">
        <v>202507</v>
      </c>
      <c r="B1384" s="8" t="s">
        <v>7</v>
      </c>
      <c r="C1384" s="8" t="s">
        <v>63</v>
      </c>
      <c r="D1384" s="8" t="s">
        <v>62</v>
      </c>
      <c r="E1384" s="8" t="s">
        <v>62</v>
      </c>
      <c r="F1384" s="8" t="s">
        <v>61</v>
      </c>
      <c r="G1384" s="8" t="s">
        <v>125</v>
      </c>
      <c r="H1384" s="8" t="s">
        <v>59</v>
      </c>
      <c r="I1384" s="8" t="s">
        <v>58</v>
      </c>
      <c r="J1384" s="8" t="s">
        <v>57</v>
      </c>
      <c r="K1384" s="8" t="s">
        <v>56</v>
      </c>
      <c r="L1384" s="8" t="s">
        <v>55</v>
      </c>
      <c r="M1384" s="18">
        <v>45658</v>
      </c>
      <c r="N1384" s="18">
        <v>45658</v>
      </c>
      <c r="O1384" s="8" t="s">
        <v>287</v>
      </c>
      <c r="P1384" s="8" t="s">
        <v>20</v>
      </c>
      <c r="Q1384" s="8" t="s">
        <v>301</v>
      </c>
      <c r="R1384" s="8" t="str">
        <f t="shared" si="21"/>
        <v>252402S</v>
      </c>
      <c r="S1384" s="8" t="str">
        <f>IFERROR(VLOOKUP(R1384,'UNSG Projects'!$C$8:$D$305,2,FALSE),0)</f>
        <v>Drisco Pipe Replacement</v>
      </c>
      <c r="T1384" s="8" t="s">
        <v>300</v>
      </c>
      <c r="U1384" s="11">
        <v>-164078.28</v>
      </c>
    </row>
    <row r="1385" spans="1:21" ht="20.399999999999999" x14ac:dyDescent="0.3">
      <c r="A1385" s="19">
        <v>202507</v>
      </c>
      <c r="B1385" s="8" t="s">
        <v>7</v>
      </c>
      <c r="C1385" s="8" t="s">
        <v>63</v>
      </c>
      <c r="D1385" s="8" t="s">
        <v>62</v>
      </c>
      <c r="E1385" s="8" t="s">
        <v>62</v>
      </c>
      <c r="F1385" s="8" t="s">
        <v>61</v>
      </c>
      <c r="G1385" s="8" t="s">
        <v>125</v>
      </c>
      <c r="H1385" s="8" t="s">
        <v>59</v>
      </c>
      <c r="I1385" s="8" t="s">
        <v>58</v>
      </c>
      <c r="J1385" s="8" t="s">
        <v>57</v>
      </c>
      <c r="K1385" s="8" t="s">
        <v>56</v>
      </c>
      <c r="L1385" s="8" t="s">
        <v>55</v>
      </c>
      <c r="M1385" s="18">
        <v>45658</v>
      </c>
      <c r="N1385" s="18">
        <v>45658</v>
      </c>
      <c r="O1385" s="8" t="s">
        <v>287</v>
      </c>
      <c r="P1385" s="8" t="s">
        <v>20</v>
      </c>
      <c r="Q1385" s="8" t="s">
        <v>299</v>
      </c>
      <c r="R1385" s="8" t="str">
        <f t="shared" si="21"/>
        <v>253380A</v>
      </c>
      <c r="S1385" s="8" t="str">
        <f>IFERROR(VLOOKUP(R1385,'UNSG Projects'!$C$8:$D$305,2,FALSE),0)</f>
        <v>Services - Bl - Pres</v>
      </c>
      <c r="T1385" s="8" t="s">
        <v>298</v>
      </c>
      <c r="U1385" s="11">
        <v>-24006.42</v>
      </c>
    </row>
    <row r="1386" spans="1:21" ht="20.399999999999999" x14ac:dyDescent="0.3">
      <c r="A1386" s="19">
        <v>202507</v>
      </c>
      <c r="B1386" s="8" t="s">
        <v>7</v>
      </c>
      <c r="C1386" s="8" t="s">
        <v>63</v>
      </c>
      <c r="D1386" s="8" t="s">
        <v>62</v>
      </c>
      <c r="E1386" s="8" t="s">
        <v>62</v>
      </c>
      <c r="F1386" s="8" t="s">
        <v>61</v>
      </c>
      <c r="G1386" s="8" t="s">
        <v>125</v>
      </c>
      <c r="H1386" s="8" t="s">
        <v>59</v>
      </c>
      <c r="I1386" s="8" t="s">
        <v>58</v>
      </c>
      <c r="J1386" s="8" t="s">
        <v>57</v>
      </c>
      <c r="K1386" s="8" t="s">
        <v>56</v>
      </c>
      <c r="L1386" s="8" t="s">
        <v>55</v>
      </c>
      <c r="M1386" s="18">
        <v>45658</v>
      </c>
      <c r="N1386" s="18">
        <v>45658</v>
      </c>
      <c r="O1386" s="8" t="s">
        <v>287</v>
      </c>
      <c r="P1386" s="8" t="s">
        <v>20</v>
      </c>
      <c r="Q1386" s="8" t="s">
        <v>297</v>
      </c>
      <c r="R1386" s="8" t="str">
        <f t="shared" si="21"/>
        <v>255380A</v>
      </c>
      <c r="S1386" s="8" t="str">
        <f>IFERROR(VLOOKUP(R1386,'UNSG Projects'!$C$8:$D$305,2,FALSE),0)</f>
        <v>Services - Bl - Verde</v>
      </c>
      <c r="T1386" s="8" t="s">
        <v>296</v>
      </c>
      <c r="U1386" s="11">
        <v>8243.94</v>
      </c>
    </row>
    <row r="1387" spans="1:21" ht="20.399999999999999" x14ac:dyDescent="0.3">
      <c r="A1387" s="19">
        <v>202507</v>
      </c>
      <c r="B1387" s="8" t="s">
        <v>7</v>
      </c>
      <c r="C1387" s="8" t="s">
        <v>63</v>
      </c>
      <c r="D1387" s="8" t="s">
        <v>62</v>
      </c>
      <c r="E1387" s="8" t="s">
        <v>62</v>
      </c>
      <c r="F1387" s="8" t="s">
        <v>61</v>
      </c>
      <c r="G1387" s="8" t="s">
        <v>125</v>
      </c>
      <c r="H1387" s="8" t="s">
        <v>59</v>
      </c>
      <c r="I1387" s="8" t="s">
        <v>58</v>
      </c>
      <c r="J1387" s="8" t="s">
        <v>57</v>
      </c>
      <c r="K1387" s="8" t="s">
        <v>56</v>
      </c>
      <c r="L1387" s="8" t="s">
        <v>55</v>
      </c>
      <c r="M1387" s="18">
        <v>45658</v>
      </c>
      <c r="N1387" s="18">
        <v>45658</v>
      </c>
      <c r="O1387" s="8" t="s">
        <v>287</v>
      </c>
      <c r="P1387" s="8" t="s">
        <v>20</v>
      </c>
      <c r="Q1387" s="8" t="s">
        <v>295</v>
      </c>
      <c r="R1387" s="8" t="str">
        <f t="shared" si="21"/>
        <v>257380A</v>
      </c>
      <c r="S1387" s="8" t="str">
        <f>IFERROR(VLOOKUP(R1387,'UNSG Projects'!$C$8:$D$305,2,FALSE),0)</f>
        <v>Services - Bl - SL</v>
      </c>
      <c r="T1387" s="8" t="s">
        <v>294</v>
      </c>
      <c r="U1387" s="11">
        <v>-7997.73</v>
      </c>
    </row>
    <row r="1388" spans="1:21" ht="20.399999999999999" x14ac:dyDescent="0.3">
      <c r="A1388" s="19">
        <v>202507</v>
      </c>
      <c r="B1388" s="8" t="s">
        <v>7</v>
      </c>
      <c r="C1388" s="8" t="s">
        <v>63</v>
      </c>
      <c r="D1388" s="8" t="s">
        <v>62</v>
      </c>
      <c r="E1388" s="8" t="s">
        <v>62</v>
      </c>
      <c r="F1388" s="8" t="s">
        <v>61</v>
      </c>
      <c r="G1388" s="8" t="s">
        <v>125</v>
      </c>
      <c r="H1388" s="8" t="s">
        <v>59</v>
      </c>
      <c r="I1388" s="8" t="s">
        <v>58</v>
      </c>
      <c r="J1388" s="8" t="s">
        <v>57</v>
      </c>
      <c r="K1388" s="8" t="s">
        <v>56</v>
      </c>
      <c r="L1388" s="8" t="s">
        <v>55</v>
      </c>
      <c r="M1388" s="18">
        <v>45658</v>
      </c>
      <c r="N1388" s="18">
        <v>45658</v>
      </c>
      <c r="O1388" s="8" t="s">
        <v>287</v>
      </c>
      <c r="P1388" s="8" t="s">
        <v>20</v>
      </c>
      <c r="Q1388" s="8" t="s">
        <v>293</v>
      </c>
      <c r="R1388" s="8" t="str">
        <f t="shared" si="21"/>
        <v>252404S</v>
      </c>
      <c r="S1388" s="8" t="str">
        <f>IFERROR(VLOOKUP(R1388,'UNSG Projects'!$C$8:$D$305,2,FALSE),0)</f>
        <v>Main &amp; Services PVC Repl KNG</v>
      </c>
      <c r="T1388" s="8" t="s">
        <v>292</v>
      </c>
      <c r="U1388" s="11">
        <v>-702.64</v>
      </c>
    </row>
    <row r="1389" spans="1:21" ht="20.399999999999999" x14ac:dyDescent="0.3">
      <c r="A1389" s="19">
        <v>202507</v>
      </c>
      <c r="B1389" s="8" t="s">
        <v>7</v>
      </c>
      <c r="C1389" s="8" t="s">
        <v>63</v>
      </c>
      <c r="D1389" s="8" t="s">
        <v>62</v>
      </c>
      <c r="E1389" s="8" t="s">
        <v>62</v>
      </c>
      <c r="F1389" s="8" t="s">
        <v>61</v>
      </c>
      <c r="G1389" s="8" t="s">
        <v>125</v>
      </c>
      <c r="H1389" s="8" t="s">
        <v>59</v>
      </c>
      <c r="I1389" s="8" t="s">
        <v>58</v>
      </c>
      <c r="J1389" s="8" t="s">
        <v>57</v>
      </c>
      <c r="K1389" s="8" t="s">
        <v>56</v>
      </c>
      <c r="L1389" s="8" t="s">
        <v>55</v>
      </c>
      <c r="M1389" s="18">
        <v>45748</v>
      </c>
      <c r="N1389" s="18">
        <v>45748</v>
      </c>
      <c r="O1389" s="8" t="s">
        <v>287</v>
      </c>
      <c r="P1389" s="8" t="s">
        <v>20</v>
      </c>
      <c r="Q1389" s="8" t="s">
        <v>413</v>
      </c>
      <c r="R1389" s="8" t="str">
        <f t="shared" si="21"/>
        <v>253500B</v>
      </c>
      <c r="S1389" s="8" t="str">
        <f>IFERROR(VLOOKUP(R1389,'UNSG Projects'!$C$8:$D$305,2,FALSE),0)</f>
        <v>PI Mains - Prescott</v>
      </c>
      <c r="T1389" s="8" t="s">
        <v>412</v>
      </c>
      <c r="U1389" s="11">
        <v>-39740.910000000003</v>
      </c>
    </row>
    <row r="1390" spans="1:21" ht="20.399999999999999" x14ac:dyDescent="0.3">
      <c r="A1390" s="19">
        <v>202508</v>
      </c>
      <c r="B1390" s="8" t="s">
        <v>7</v>
      </c>
      <c r="C1390" s="8" t="s">
        <v>63</v>
      </c>
      <c r="D1390" s="8" t="s">
        <v>62</v>
      </c>
      <c r="E1390" s="8" t="s">
        <v>62</v>
      </c>
      <c r="F1390" s="8" t="s">
        <v>61</v>
      </c>
      <c r="G1390" s="8" t="s">
        <v>125</v>
      </c>
      <c r="H1390" s="8" t="s">
        <v>59</v>
      </c>
      <c r="I1390" s="8" t="s">
        <v>58</v>
      </c>
      <c r="J1390" s="8" t="s">
        <v>396</v>
      </c>
      <c r="K1390" s="8" t="s">
        <v>56</v>
      </c>
      <c r="L1390" s="8" t="s">
        <v>64</v>
      </c>
      <c r="M1390" s="18">
        <v>45839</v>
      </c>
      <c r="N1390" s="18">
        <v>45846</v>
      </c>
      <c r="O1390" s="8" t="s">
        <v>287</v>
      </c>
      <c r="P1390" s="8" t="s">
        <v>20</v>
      </c>
      <c r="Q1390" s="8" t="s">
        <v>397</v>
      </c>
      <c r="R1390" s="8" t="str">
        <f t="shared" si="21"/>
        <v>251100A</v>
      </c>
      <c r="S1390" s="8" t="str">
        <f>IFERROR(VLOOKUP(R1390,'UNSG Projects'!$C$8:$D$305,2,FALSE),0)</f>
        <v>Mains - Blanket - Flag</v>
      </c>
      <c r="T1390" s="8" t="s">
        <v>396</v>
      </c>
      <c r="U1390" s="11">
        <v>17156.25</v>
      </c>
    </row>
    <row r="1391" spans="1:21" ht="20.399999999999999" x14ac:dyDescent="0.3">
      <c r="A1391" s="19">
        <v>202508</v>
      </c>
      <c r="B1391" s="8" t="s">
        <v>7</v>
      </c>
      <c r="C1391" s="8" t="s">
        <v>63</v>
      </c>
      <c r="D1391" s="8" t="s">
        <v>62</v>
      </c>
      <c r="E1391" s="8" t="s">
        <v>62</v>
      </c>
      <c r="F1391" s="8" t="s">
        <v>61</v>
      </c>
      <c r="G1391" s="8" t="s">
        <v>125</v>
      </c>
      <c r="H1391" s="8" t="s">
        <v>59</v>
      </c>
      <c r="I1391" s="8" t="s">
        <v>58</v>
      </c>
      <c r="J1391" s="8" t="s">
        <v>378</v>
      </c>
      <c r="K1391" s="8" t="s">
        <v>56</v>
      </c>
      <c r="L1391" s="8" t="s">
        <v>64</v>
      </c>
      <c r="M1391" s="18">
        <v>45870</v>
      </c>
      <c r="N1391" s="18">
        <v>45883</v>
      </c>
      <c r="O1391" s="8" t="s">
        <v>287</v>
      </c>
      <c r="P1391" s="8" t="s">
        <v>20</v>
      </c>
      <c r="Q1391" s="8" t="s">
        <v>379</v>
      </c>
      <c r="R1391" s="8" t="str">
        <f t="shared" si="21"/>
        <v>251100A</v>
      </c>
      <c r="S1391" s="8" t="str">
        <f>IFERROR(VLOOKUP(R1391,'UNSG Projects'!$C$8:$D$305,2,FALSE),0)</f>
        <v>Mains - Blanket - Flag</v>
      </c>
      <c r="T1391" s="8" t="s">
        <v>378</v>
      </c>
      <c r="U1391" s="11">
        <v>101.58</v>
      </c>
    </row>
    <row r="1392" spans="1:21" ht="20.399999999999999" x14ac:dyDescent="0.3">
      <c r="A1392" s="19">
        <v>202508</v>
      </c>
      <c r="B1392" s="8" t="s">
        <v>7</v>
      </c>
      <c r="C1392" s="8" t="s">
        <v>63</v>
      </c>
      <c r="D1392" s="8" t="s">
        <v>62</v>
      </c>
      <c r="E1392" s="8" t="s">
        <v>62</v>
      </c>
      <c r="F1392" s="8" t="s">
        <v>61</v>
      </c>
      <c r="G1392" s="8" t="s">
        <v>125</v>
      </c>
      <c r="H1392" s="8" t="s">
        <v>59</v>
      </c>
      <c r="I1392" s="8" t="s">
        <v>58</v>
      </c>
      <c r="J1392" s="8" t="s">
        <v>382</v>
      </c>
      <c r="K1392" s="8" t="s">
        <v>56</v>
      </c>
      <c r="L1392" s="8" t="s">
        <v>64</v>
      </c>
      <c r="M1392" s="18">
        <v>45839</v>
      </c>
      <c r="N1392" s="18">
        <v>45861</v>
      </c>
      <c r="O1392" s="8" t="s">
        <v>287</v>
      </c>
      <c r="P1392" s="8" t="s">
        <v>20</v>
      </c>
      <c r="Q1392" s="8" t="s">
        <v>383</v>
      </c>
      <c r="R1392" s="8" t="str">
        <f t="shared" si="21"/>
        <v>253100A</v>
      </c>
      <c r="S1392" s="8" t="str">
        <f>IFERROR(VLOOKUP(R1392,'UNSG Projects'!$C$8:$D$305,2,FALSE),0)</f>
        <v>Mains - Blanket - Pres</v>
      </c>
      <c r="T1392" s="8" t="s">
        <v>382</v>
      </c>
      <c r="U1392" s="11">
        <v>1760.13</v>
      </c>
    </row>
    <row r="1393" spans="1:21" ht="20.399999999999999" x14ac:dyDescent="0.3">
      <c r="A1393" s="19">
        <v>202508</v>
      </c>
      <c r="B1393" s="8" t="s">
        <v>7</v>
      </c>
      <c r="C1393" s="8" t="s">
        <v>63</v>
      </c>
      <c r="D1393" s="8" t="s">
        <v>62</v>
      </c>
      <c r="E1393" s="8" t="s">
        <v>62</v>
      </c>
      <c r="F1393" s="8" t="s">
        <v>61</v>
      </c>
      <c r="G1393" s="8" t="s">
        <v>125</v>
      </c>
      <c r="H1393" s="8" t="s">
        <v>59</v>
      </c>
      <c r="I1393" s="8" t="s">
        <v>58</v>
      </c>
      <c r="J1393" s="8" t="s">
        <v>398</v>
      </c>
      <c r="K1393" s="8" t="s">
        <v>56</v>
      </c>
      <c r="L1393" s="8" t="s">
        <v>64</v>
      </c>
      <c r="M1393" s="18">
        <v>45809</v>
      </c>
      <c r="N1393" s="18">
        <v>45825</v>
      </c>
      <c r="O1393" s="8" t="s">
        <v>287</v>
      </c>
      <c r="P1393" s="8" t="s">
        <v>20</v>
      </c>
      <c r="Q1393" s="8" t="s">
        <v>399</v>
      </c>
      <c r="R1393" s="8" t="str">
        <f t="shared" si="21"/>
        <v>251100A</v>
      </c>
      <c r="S1393" s="8" t="str">
        <f>IFERROR(VLOOKUP(R1393,'UNSG Projects'!$C$8:$D$305,2,FALSE),0)</f>
        <v>Mains - Blanket - Flag</v>
      </c>
      <c r="T1393" s="8" t="s">
        <v>398</v>
      </c>
      <c r="U1393" s="11">
        <v>4.49</v>
      </c>
    </row>
    <row r="1394" spans="1:21" ht="20.399999999999999" x14ac:dyDescent="0.3">
      <c r="A1394" s="19">
        <v>202508</v>
      </c>
      <c r="B1394" s="8" t="s">
        <v>7</v>
      </c>
      <c r="C1394" s="8" t="s">
        <v>63</v>
      </c>
      <c r="D1394" s="8" t="s">
        <v>62</v>
      </c>
      <c r="E1394" s="8" t="s">
        <v>62</v>
      </c>
      <c r="F1394" s="8" t="s">
        <v>61</v>
      </c>
      <c r="G1394" s="8" t="s">
        <v>125</v>
      </c>
      <c r="H1394" s="8" t="s">
        <v>59</v>
      </c>
      <c r="I1394" s="8" t="s">
        <v>58</v>
      </c>
      <c r="J1394" s="8" t="s">
        <v>300</v>
      </c>
      <c r="K1394" s="8" t="s">
        <v>56</v>
      </c>
      <c r="L1394" s="8" t="s">
        <v>64</v>
      </c>
      <c r="M1394" s="18">
        <v>45658</v>
      </c>
      <c r="N1394" s="18">
        <v>45658</v>
      </c>
      <c r="O1394" s="8" t="s">
        <v>287</v>
      </c>
      <c r="P1394" s="8" t="s">
        <v>20</v>
      </c>
      <c r="Q1394" s="8" t="s">
        <v>301</v>
      </c>
      <c r="R1394" s="8" t="str">
        <f t="shared" si="21"/>
        <v>252402S</v>
      </c>
      <c r="S1394" s="8" t="str">
        <f>IFERROR(VLOOKUP(R1394,'UNSG Projects'!$C$8:$D$305,2,FALSE),0)</f>
        <v>Drisco Pipe Replacement</v>
      </c>
      <c r="T1394" s="8" t="s">
        <v>300</v>
      </c>
      <c r="U1394" s="11">
        <v>468357.37</v>
      </c>
    </row>
    <row r="1395" spans="1:21" ht="20.399999999999999" x14ac:dyDescent="0.3">
      <c r="A1395" s="19">
        <v>202508</v>
      </c>
      <c r="B1395" s="8" t="s">
        <v>7</v>
      </c>
      <c r="C1395" s="8" t="s">
        <v>63</v>
      </c>
      <c r="D1395" s="8" t="s">
        <v>62</v>
      </c>
      <c r="E1395" s="8" t="s">
        <v>62</v>
      </c>
      <c r="F1395" s="8" t="s">
        <v>61</v>
      </c>
      <c r="G1395" s="8" t="s">
        <v>125</v>
      </c>
      <c r="H1395" s="8" t="s">
        <v>59</v>
      </c>
      <c r="I1395" s="8" t="s">
        <v>58</v>
      </c>
      <c r="J1395" s="8" t="s">
        <v>376</v>
      </c>
      <c r="K1395" s="8" t="s">
        <v>56</v>
      </c>
      <c r="L1395" s="8" t="s">
        <v>64</v>
      </c>
      <c r="M1395" s="18">
        <v>45839</v>
      </c>
      <c r="N1395" s="18">
        <v>45854</v>
      </c>
      <c r="O1395" s="8" t="s">
        <v>287</v>
      </c>
      <c r="P1395" s="8" t="s">
        <v>20</v>
      </c>
      <c r="Q1395" s="8" t="s">
        <v>377</v>
      </c>
      <c r="R1395" s="8" t="str">
        <f t="shared" si="21"/>
        <v>253100A</v>
      </c>
      <c r="S1395" s="8" t="str">
        <f>IFERROR(VLOOKUP(R1395,'UNSG Projects'!$C$8:$D$305,2,FALSE),0)</f>
        <v>Mains - Blanket - Pres</v>
      </c>
      <c r="T1395" s="8" t="s">
        <v>376</v>
      </c>
      <c r="U1395" s="11">
        <v>3412.06</v>
      </c>
    </row>
    <row r="1396" spans="1:21" ht="20.399999999999999" x14ac:dyDescent="0.3">
      <c r="A1396" s="19">
        <v>202508</v>
      </c>
      <c r="B1396" s="8" t="s">
        <v>7</v>
      </c>
      <c r="C1396" s="8" t="s">
        <v>63</v>
      </c>
      <c r="D1396" s="8" t="s">
        <v>62</v>
      </c>
      <c r="E1396" s="8" t="s">
        <v>62</v>
      </c>
      <c r="F1396" s="8" t="s">
        <v>61</v>
      </c>
      <c r="G1396" s="8" t="s">
        <v>125</v>
      </c>
      <c r="H1396" s="8" t="s">
        <v>59</v>
      </c>
      <c r="I1396" s="8" t="s">
        <v>58</v>
      </c>
      <c r="J1396" s="8" t="s">
        <v>374</v>
      </c>
      <c r="K1396" s="8" t="s">
        <v>56</v>
      </c>
      <c r="L1396" s="8" t="s">
        <v>64</v>
      </c>
      <c r="M1396" s="18">
        <v>45870</v>
      </c>
      <c r="N1396" s="18">
        <v>45790</v>
      </c>
      <c r="O1396" s="8" t="s">
        <v>287</v>
      </c>
      <c r="P1396" s="8" t="s">
        <v>20</v>
      </c>
      <c r="Q1396" s="8" t="s">
        <v>375</v>
      </c>
      <c r="R1396" s="8" t="str">
        <f t="shared" si="21"/>
        <v>253500B</v>
      </c>
      <c r="S1396" s="8" t="str">
        <f>IFERROR(VLOOKUP(R1396,'UNSG Projects'!$C$8:$D$305,2,FALSE),0)</f>
        <v>PI Mains - Prescott</v>
      </c>
      <c r="T1396" s="8" t="s">
        <v>374</v>
      </c>
      <c r="U1396" s="11">
        <v>165.3</v>
      </c>
    </row>
    <row r="1397" spans="1:21" ht="20.399999999999999" x14ac:dyDescent="0.3">
      <c r="A1397" s="19">
        <v>202508</v>
      </c>
      <c r="B1397" s="8" t="s">
        <v>7</v>
      </c>
      <c r="C1397" s="8" t="s">
        <v>63</v>
      </c>
      <c r="D1397" s="8" t="s">
        <v>62</v>
      </c>
      <c r="E1397" s="8" t="s">
        <v>62</v>
      </c>
      <c r="F1397" s="8" t="s">
        <v>61</v>
      </c>
      <c r="G1397" s="8" t="s">
        <v>125</v>
      </c>
      <c r="H1397" s="8" t="s">
        <v>59</v>
      </c>
      <c r="I1397" s="8" t="s">
        <v>58</v>
      </c>
      <c r="J1397" s="8" t="s">
        <v>302</v>
      </c>
      <c r="K1397" s="8" t="s">
        <v>56</v>
      </c>
      <c r="L1397" s="8" t="s">
        <v>64</v>
      </c>
      <c r="M1397" s="18">
        <v>45658</v>
      </c>
      <c r="N1397" s="18">
        <v>45658</v>
      </c>
      <c r="O1397" s="8" t="s">
        <v>287</v>
      </c>
      <c r="P1397" s="8" t="s">
        <v>20</v>
      </c>
      <c r="Q1397" s="8" t="s">
        <v>303</v>
      </c>
      <c r="R1397" s="8" t="str">
        <f t="shared" si="21"/>
        <v>252380A</v>
      </c>
      <c r="S1397" s="8" t="str">
        <f>IFERROR(VLOOKUP(R1397,'UNSG Projects'!$C$8:$D$305,2,FALSE),0)</f>
        <v>Install Services - Bl - King</v>
      </c>
      <c r="T1397" s="8" t="s">
        <v>302</v>
      </c>
      <c r="U1397" s="11">
        <v>6129.03</v>
      </c>
    </row>
    <row r="1398" spans="1:21" ht="20.399999999999999" x14ac:dyDescent="0.3">
      <c r="A1398" s="19">
        <v>202508</v>
      </c>
      <c r="B1398" s="8" t="s">
        <v>7</v>
      </c>
      <c r="C1398" s="8" t="s">
        <v>63</v>
      </c>
      <c r="D1398" s="8" t="s">
        <v>62</v>
      </c>
      <c r="E1398" s="8" t="s">
        <v>62</v>
      </c>
      <c r="F1398" s="8" t="s">
        <v>61</v>
      </c>
      <c r="G1398" s="8" t="s">
        <v>125</v>
      </c>
      <c r="H1398" s="8" t="s">
        <v>59</v>
      </c>
      <c r="I1398" s="8" t="s">
        <v>58</v>
      </c>
      <c r="J1398" s="8" t="s">
        <v>386</v>
      </c>
      <c r="K1398" s="8" t="s">
        <v>56</v>
      </c>
      <c r="L1398" s="8" t="s">
        <v>64</v>
      </c>
      <c r="M1398" s="18">
        <v>45839</v>
      </c>
      <c r="N1398" s="18">
        <v>45860</v>
      </c>
      <c r="O1398" s="8" t="s">
        <v>287</v>
      </c>
      <c r="P1398" s="8" t="s">
        <v>20</v>
      </c>
      <c r="Q1398" s="8" t="s">
        <v>387</v>
      </c>
      <c r="R1398" s="8" t="str">
        <f t="shared" si="21"/>
        <v>251100A</v>
      </c>
      <c r="S1398" s="8" t="str">
        <f>IFERROR(VLOOKUP(R1398,'UNSG Projects'!$C$8:$D$305,2,FALSE),0)</f>
        <v>Mains - Blanket - Flag</v>
      </c>
      <c r="T1398" s="8" t="s">
        <v>386</v>
      </c>
      <c r="U1398" s="11">
        <v>714.41</v>
      </c>
    </row>
    <row r="1399" spans="1:21" ht="20.399999999999999" x14ac:dyDescent="0.3">
      <c r="A1399" s="19">
        <v>202508</v>
      </c>
      <c r="B1399" s="8" t="s">
        <v>7</v>
      </c>
      <c r="C1399" s="8" t="s">
        <v>63</v>
      </c>
      <c r="D1399" s="8" t="s">
        <v>62</v>
      </c>
      <c r="E1399" s="8" t="s">
        <v>62</v>
      </c>
      <c r="F1399" s="8" t="s">
        <v>61</v>
      </c>
      <c r="G1399" s="8" t="s">
        <v>125</v>
      </c>
      <c r="H1399" s="8" t="s">
        <v>59</v>
      </c>
      <c r="I1399" s="8" t="s">
        <v>58</v>
      </c>
      <c r="J1399" s="8" t="s">
        <v>394</v>
      </c>
      <c r="K1399" s="8" t="s">
        <v>56</v>
      </c>
      <c r="L1399" s="8" t="s">
        <v>64</v>
      </c>
      <c r="M1399" s="18">
        <v>45870</v>
      </c>
      <c r="N1399" s="18">
        <v>45741</v>
      </c>
      <c r="O1399" s="8" t="s">
        <v>287</v>
      </c>
      <c r="P1399" s="8" t="s">
        <v>20</v>
      </c>
      <c r="Q1399" s="8" t="s">
        <v>395</v>
      </c>
      <c r="R1399" s="8" t="str">
        <f t="shared" si="21"/>
        <v>252100A</v>
      </c>
      <c r="S1399" s="8" t="str">
        <f>IFERROR(VLOOKUP(R1399,'UNSG Projects'!$C$8:$D$305,2,FALSE),0)</f>
        <v>Mains - Blanket - King</v>
      </c>
      <c r="T1399" s="8" t="s">
        <v>394</v>
      </c>
      <c r="U1399" s="11">
        <v>-2310.0500000000002</v>
      </c>
    </row>
    <row r="1400" spans="1:21" ht="20.399999999999999" x14ac:dyDescent="0.3">
      <c r="A1400" s="19">
        <v>202508</v>
      </c>
      <c r="B1400" s="8" t="s">
        <v>7</v>
      </c>
      <c r="C1400" s="8" t="s">
        <v>63</v>
      </c>
      <c r="D1400" s="8" t="s">
        <v>62</v>
      </c>
      <c r="E1400" s="8" t="s">
        <v>62</v>
      </c>
      <c r="F1400" s="8" t="s">
        <v>61</v>
      </c>
      <c r="G1400" s="8" t="s">
        <v>125</v>
      </c>
      <c r="H1400" s="8" t="s">
        <v>59</v>
      </c>
      <c r="I1400" s="8" t="s">
        <v>58</v>
      </c>
      <c r="J1400" s="8" t="s">
        <v>380</v>
      </c>
      <c r="K1400" s="8" t="s">
        <v>56</v>
      </c>
      <c r="L1400" s="8" t="s">
        <v>64</v>
      </c>
      <c r="M1400" s="18">
        <v>45870</v>
      </c>
      <c r="N1400" s="18">
        <v>45866</v>
      </c>
      <c r="O1400" s="8" t="s">
        <v>287</v>
      </c>
      <c r="P1400" s="8" t="s">
        <v>20</v>
      </c>
      <c r="Q1400" s="8" t="s">
        <v>381</v>
      </c>
      <c r="R1400" s="8" t="str">
        <f t="shared" si="21"/>
        <v>252100A</v>
      </c>
      <c r="S1400" s="8" t="str">
        <f>IFERROR(VLOOKUP(R1400,'UNSG Projects'!$C$8:$D$305,2,FALSE),0)</f>
        <v>Mains - Blanket - King</v>
      </c>
      <c r="T1400" s="8" t="s">
        <v>380</v>
      </c>
      <c r="U1400" s="11">
        <v>11132.85</v>
      </c>
    </row>
    <row r="1401" spans="1:21" ht="20.399999999999999" x14ac:dyDescent="0.3">
      <c r="A1401" s="19">
        <v>202508</v>
      </c>
      <c r="B1401" s="8" t="s">
        <v>7</v>
      </c>
      <c r="C1401" s="8" t="s">
        <v>63</v>
      </c>
      <c r="D1401" s="8" t="s">
        <v>62</v>
      </c>
      <c r="E1401" s="8" t="s">
        <v>62</v>
      </c>
      <c r="F1401" s="8" t="s">
        <v>61</v>
      </c>
      <c r="G1401" s="8" t="s">
        <v>125</v>
      </c>
      <c r="H1401" s="8" t="s">
        <v>59</v>
      </c>
      <c r="I1401" s="8" t="s">
        <v>58</v>
      </c>
      <c r="J1401" s="8" t="s">
        <v>392</v>
      </c>
      <c r="K1401" s="8" t="s">
        <v>56</v>
      </c>
      <c r="L1401" s="8" t="s">
        <v>64</v>
      </c>
      <c r="M1401" s="18">
        <v>45870</v>
      </c>
      <c r="N1401" s="18">
        <v>45834</v>
      </c>
      <c r="O1401" s="8" t="s">
        <v>287</v>
      </c>
      <c r="P1401" s="8" t="s">
        <v>20</v>
      </c>
      <c r="Q1401" s="8" t="s">
        <v>393</v>
      </c>
      <c r="R1401" s="8" t="str">
        <f t="shared" si="21"/>
        <v>257100A</v>
      </c>
      <c r="S1401" s="8" t="str">
        <f>IFERROR(VLOOKUP(R1401,'UNSG Projects'!$C$8:$D$305,2,FALSE),0)</f>
        <v>Mains - Blanket - SL</v>
      </c>
      <c r="T1401" s="8" t="s">
        <v>392</v>
      </c>
      <c r="U1401" s="11">
        <v>10.87</v>
      </c>
    </row>
    <row r="1402" spans="1:21" ht="20.399999999999999" x14ac:dyDescent="0.3">
      <c r="A1402" s="19">
        <v>202508</v>
      </c>
      <c r="B1402" s="8" t="s">
        <v>7</v>
      </c>
      <c r="C1402" s="8" t="s">
        <v>63</v>
      </c>
      <c r="D1402" s="8" t="s">
        <v>62</v>
      </c>
      <c r="E1402" s="8" t="s">
        <v>62</v>
      </c>
      <c r="F1402" s="8" t="s">
        <v>61</v>
      </c>
      <c r="G1402" s="8" t="s">
        <v>125</v>
      </c>
      <c r="H1402" s="8" t="s">
        <v>59</v>
      </c>
      <c r="I1402" s="8" t="s">
        <v>58</v>
      </c>
      <c r="J1402" s="8" t="s">
        <v>388</v>
      </c>
      <c r="K1402" s="8" t="s">
        <v>56</v>
      </c>
      <c r="L1402" s="8" t="s">
        <v>64</v>
      </c>
      <c r="M1402" s="18">
        <v>45839</v>
      </c>
      <c r="N1402" s="18">
        <v>45852</v>
      </c>
      <c r="O1402" s="8" t="s">
        <v>287</v>
      </c>
      <c r="P1402" s="8" t="s">
        <v>20</v>
      </c>
      <c r="Q1402" s="8" t="s">
        <v>389</v>
      </c>
      <c r="R1402" s="8" t="str">
        <f t="shared" si="21"/>
        <v>251100A</v>
      </c>
      <c r="S1402" s="8" t="str">
        <f>IFERROR(VLOOKUP(R1402,'UNSG Projects'!$C$8:$D$305,2,FALSE),0)</f>
        <v>Mains - Blanket - Flag</v>
      </c>
      <c r="T1402" s="8" t="s">
        <v>388</v>
      </c>
      <c r="U1402" s="11">
        <v>-7.29</v>
      </c>
    </row>
    <row r="1403" spans="1:21" ht="20.399999999999999" x14ac:dyDescent="0.3">
      <c r="A1403" s="19">
        <v>202508</v>
      </c>
      <c r="B1403" s="8" t="s">
        <v>7</v>
      </c>
      <c r="C1403" s="8" t="s">
        <v>63</v>
      </c>
      <c r="D1403" s="8" t="s">
        <v>62</v>
      </c>
      <c r="E1403" s="8" t="s">
        <v>62</v>
      </c>
      <c r="F1403" s="8" t="s">
        <v>61</v>
      </c>
      <c r="G1403" s="8" t="s">
        <v>125</v>
      </c>
      <c r="H1403" s="8" t="s">
        <v>59</v>
      </c>
      <c r="I1403" s="8" t="s">
        <v>58</v>
      </c>
      <c r="J1403" s="8" t="s">
        <v>320</v>
      </c>
      <c r="K1403" s="8" t="s">
        <v>56</v>
      </c>
      <c r="L1403" s="8" t="s">
        <v>64</v>
      </c>
      <c r="M1403" s="18">
        <v>45658</v>
      </c>
      <c r="N1403" s="18">
        <v>45658</v>
      </c>
      <c r="O1403" s="8" t="s">
        <v>287</v>
      </c>
      <c r="P1403" s="8" t="s">
        <v>20</v>
      </c>
      <c r="Q1403" s="8" t="s">
        <v>321</v>
      </c>
      <c r="R1403" s="8" t="str">
        <f t="shared" si="21"/>
        <v>253380B</v>
      </c>
      <c r="S1403" s="8" t="str">
        <f>IFERROR(VLOOKUP(R1403,'UNSG Projects'!$C$8:$D$305,2,FALSE),0)</f>
        <v>PI Services Repl - Prescott</v>
      </c>
      <c r="T1403" s="8" t="s">
        <v>320</v>
      </c>
      <c r="U1403" s="11">
        <v>219.41</v>
      </c>
    </row>
    <row r="1404" spans="1:21" ht="20.399999999999999" x14ac:dyDescent="0.3">
      <c r="A1404" s="19">
        <v>202508</v>
      </c>
      <c r="B1404" s="8" t="s">
        <v>7</v>
      </c>
      <c r="C1404" s="8" t="s">
        <v>63</v>
      </c>
      <c r="D1404" s="8" t="s">
        <v>62</v>
      </c>
      <c r="E1404" s="8" t="s">
        <v>62</v>
      </c>
      <c r="F1404" s="8" t="s">
        <v>61</v>
      </c>
      <c r="G1404" s="8" t="s">
        <v>125</v>
      </c>
      <c r="H1404" s="8" t="s">
        <v>59</v>
      </c>
      <c r="I1404" s="8" t="s">
        <v>58</v>
      </c>
      <c r="J1404" s="8" t="s">
        <v>368</v>
      </c>
      <c r="K1404" s="8" t="s">
        <v>56</v>
      </c>
      <c r="L1404" s="8" t="s">
        <v>64</v>
      </c>
      <c r="M1404" s="18">
        <v>45870</v>
      </c>
      <c r="N1404" s="18">
        <v>45867</v>
      </c>
      <c r="O1404" s="8" t="s">
        <v>287</v>
      </c>
      <c r="P1404" s="8" t="s">
        <v>20</v>
      </c>
      <c r="Q1404" s="8" t="s">
        <v>369</v>
      </c>
      <c r="R1404" s="8" t="str">
        <f t="shared" si="21"/>
        <v>253100A</v>
      </c>
      <c r="S1404" s="8" t="str">
        <f>IFERROR(VLOOKUP(R1404,'UNSG Projects'!$C$8:$D$305,2,FALSE),0)</f>
        <v>Mains - Blanket - Pres</v>
      </c>
      <c r="T1404" s="8" t="s">
        <v>368</v>
      </c>
      <c r="U1404" s="11">
        <v>2012.56</v>
      </c>
    </row>
    <row r="1405" spans="1:21" ht="20.399999999999999" x14ac:dyDescent="0.3">
      <c r="A1405" s="19">
        <v>202508</v>
      </c>
      <c r="B1405" s="8" t="s">
        <v>7</v>
      </c>
      <c r="C1405" s="8" t="s">
        <v>63</v>
      </c>
      <c r="D1405" s="8" t="s">
        <v>62</v>
      </c>
      <c r="E1405" s="8" t="s">
        <v>62</v>
      </c>
      <c r="F1405" s="8" t="s">
        <v>61</v>
      </c>
      <c r="G1405" s="8" t="s">
        <v>125</v>
      </c>
      <c r="H1405" s="8" t="s">
        <v>59</v>
      </c>
      <c r="I1405" s="8" t="s">
        <v>58</v>
      </c>
      <c r="J1405" s="8" t="s">
        <v>292</v>
      </c>
      <c r="K1405" s="8" t="s">
        <v>56</v>
      </c>
      <c r="L1405" s="8" t="s">
        <v>64</v>
      </c>
      <c r="M1405" s="18">
        <v>45658</v>
      </c>
      <c r="N1405" s="18">
        <v>45658</v>
      </c>
      <c r="O1405" s="8" t="s">
        <v>287</v>
      </c>
      <c r="P1405" s="8" t="s">
        <v>20</v>
      </c>
      <c r="Q1405" s="8" t="s">
        <v>293</v>
      </c>
      <c r="R1405" s="8" t="str">
        <f t="shared" si="21"/>
        <v>252404S</v>
      </c>
      <c r="S1405" s="8" t="str">
        <f>IFERROR(VLOOKUP(R1405,'UNSG Projects'!$C$8:$D$305,2,FALSE),0)</f>
        <v>Main &amp; Services PVC Repl KNG</v>
      </c>
      <c r="T1405" s="8" t="s">
        <v>292</v>
      </c>
      <c r="U1405" s="11">
        <v>16252.35</v>
      </c>
    </row>
    <row r="1406" spans="1:21" ht="20.399999999999999" x14ac:dyDescent="0.3">
      <c r="A1406" s="19">
        <v>202508</v>
      </c>
      <c r="B1406" s="8" t="s">
        <v>7</v>
      </c>
      <c r="C1406" s="8" t="s">
        <v>63</v>
      </c>
      <c r="D1406" s="8" t="s">
        <v>62</v>
      </c>
      <c r="E1406" s="8" t="s">
        <v>62</v>
      </c>
      <c r="F1406" s="8" t="s">
        <v>61</v>
      </c>
      <c r="G1406" s="8" t="s">
        <v>125</v>
      </c>
      <c r="H1406" s="8" t="s">
        <v>59</v>
      </c>
      <c r="I1406" s="8" t="s">
        <v>58</v>
      </c>
      <c r="J1406" s="8" t="s">
        <v>318</v>
      </c>
      <c r="K1406" s="8" t="s">
        <v>56</v>
      </c>
      <c r="L1406" s="8" t="s">
        <v>64</v>
      </c>
      <c r="M1406" s="18">
        <v>45658</v>
      </c>
      <c r="N1406" s="18">
        <v>45658</v>
      </c>
      <c r="O1406" s="8" t="s">
        <v>287</v>
      </c>
      <c r="P1406" s="8" t="s">
        <v>20</v>
      </c>
      <c r="Q1406" s="8" t="s">
        <v>319</v>
      </c>
      <c r="R1406" s="8" t="str">
        <f t="shared" si="21"/>
        <v>251380R</v>
      </c>
      <c r="S1406" s="8" t="str">
        <f>IFERROR(VLOOKUP(R1406,'UNSG Projects'!$C$8:$D$305,2,FALSE),0)</f>
        <v>Service Repl - Flag</v>
      </c>
      <c r="T1406" s="8" t="s">
        <v>318</v>
      </c>
      <c r="U1406" s="11">
        <v>21793.25</v>
      </c>
    </row>
    <row r="1407" spans="1:21" ht="20.399999999999999" x14ac:dyDescent="0.3">
      <c r="A1407" s="19">
        <v>202508</v>
      </c>
      <c r="B1407" s="8" t="s">
        <v>7</v>
      </c>
      <c r="C1407" s="8" t="s">
        <v>63</v>
      </c>
      <c r="D1407" s="8" t="s">
        <v>62</v>
      </c>
      <c r="E1407" s="8" t="s">
        <v>62</v>
      </c>
      <c r="F1407" s="8" t="s">
        <v>61</v>
      </c>
      <c r="G1407" s="8" t="s">
        <v>125</v>
      </c>
      <c r="H1407" s="8" t="s">
        <v>59</v>
      </c>
      <c r="I1407" s="8" t="s">
        <v>58</v>
      </c>
      <c r="J1407" s="8" t="s">
        <v>316</v>
      </c>
      <c r="K1407" s="8" t="s">
        <v>56</v>
      </c>
      <c r="L1407" s="8" t="s">
        <v>64</v>
      </c>
      <c r="M1407" s="18">
        <v>45658</v>
      </c>
      <c r="N1407" s="18">
        <v>45658</v>
      </c>
      <c r="O1407" s="8" t="s">
        <v>287</v>
      </c>
      <c r="P1407" s="8" t="s">
        <v>20</v>
      </c>
      <c r="Q1407" s="8" t="s">
        <v>317</v>
      </c>
      <c r="R1407" s="8" t="str">
        <f t="shared" si="21"/>
        <v>252380R</v>
      </c>
      <c r="S1407" s="8" t="str">
        <f>IFERROR(VLOOKUP(R1407,'UNSG Projects'!$C$8:$D$305,2,FALSE),0)</f>
        <v>Service Repl - King</v>
      </c>
      <c r="T1407" s="8" t="s">
        <v>316</v>
      </c>
      <c r="U1407" s="11">
        <v>23903.45</v>
      </c>
    </row>
    <row r="1408" spans="1:21" ht="20.399999999999999" x14ac:dyDescent="0.3">
      <c r="A1408" s="19">
        <v>202508</v>
      </c>
      <c r="B1408" s="8" t="s">
        <v>7</v>
      </c>
      <c r="C1408" s="8" t="s">
        <v>63</v>
      </c>
      <c r="D1408" s="8" t="s">
        <v>62</v>
      </c>
      <c r="E1408" s="8" t="s">
        <v>62</v>
      </c>
      <c r="F1408" s="8" t="s">
        <v>61</v>
      </c>
      <c r="G1408" s="8" t="s">
        <v>125</v>
      </c>
      <c r="H1408" s="8" t="s">
        <v>59</v>
      </c>
      <c r="I1408" s="8" t="s">
        <v>58</v>
      </c>
      <c r="J1408" s="8" t="s">
        <v>314</v>
      </c>
      <c r="K1408" s="8" t="s">
        <v>56</v>
      </c>
      <c r="L1408" s="8" t="s">
        <v>64</v>
      </c>
      <c r="M1408" s="18">
        <v>45658</v>
      </c>
      <c r="N1408" s="18">
        <v>45658</v>
      </c>
      <c r="O1408" s="8" t="s">
        <v>287</v>
      </c>
      <c r="P1408" s="8" t="s">
        <v>20</v>
      </c>
      <c r="Q1408" s="8" t="s">
        <v>315</v>
      </c>
      <c r="R1408" s="8" t="str">
        <f t="shared" si="21"/>
        <v>253380R</v>
      </c>
      <c r="S1408" s="8" t="str">
        <f>IFERROR(VLOOKUP(R1408,'UNSG Projects'!$C$8:$D$305,2,FALSE),0)</f>
        <v>Service Repl - Pres</v>
      </c>
      <c r="T1408" s="8" t="s">
        <v>314</v>
      </c>
      <c r="U1408" s="11">
        <v>28887.85</v>
      </c>
    </row>
    <row r="1409" spans="1:21" ht="20.399999999999999" x14ac:dyDescent="0.3">
      <c r="A1409" s="19">
        <v>202508</v>
      </c>
      <c r="B1409" s="8" t="s">
        <v>7</v>
      </c>
      <c r="C1409" s="8" t="s">
        <v>63</v>
      </c>
      <c r="D1409" s="8" t="s">
        <v>62</v>
      </c>
      <c r="E1409" s="8" t="s">
        <v>62</v>
      </c>
      <c r="F1409" s="8" t="s">
        <v>61</v>
      </c>
      <c r="G1409" s="8" t="s">
        <v>125</v>
      </c>
      <c r="H1409" s="8" t="s">
        <v>59</v>
      </c>
      <c r="I1409" s="8" t="s">
        <v>58</v>
      </c>
      <c r="J1409" s="8" t="s">
        <v>312</v>
      </c>
      <c r="K1409" s="8" t="s">
        <v>56</v>
      </c>
      <c r="L1409" s="8" t="s">
        <v>64</v>
      </c>
      <c r="M1409" s="18">
        <v>45658</v>
      </c>
      <c r="N1409" s="18">
        <v>45658</v>
      </c>
      <c r="O1409" s="8" t="s">
        <v>287</v>
      </c>
      <c r="P1409" s="8" t="s">
        <v>20</v>
      </c>
      <c r="Q1409" s="8" t="s">
        <v>313</v>
      </c>
      <c r="R1409" s="8" t="str">
        <f t="shared" si="21"/>
        <v>256380R</v>
      </c>
      <c r="S1409" s="8" t="str">
        <f>IFERROR(VLOOKUP(R1409,'UNSG Projects'!$C$8:$D$305,2,FALSE),0)</f>
        <v>Service Repl - Santa Cruz</v>
      </c>
      <c r="T1409" s="8" t="s">
        <v>312</v>
      </c>
      <c r="U1409" s="11">
        <v>6582.51</v>
      </c>
    </row>
    <row r="1410" spans="1:21" ht="20.399999999999999" x14ac:dyDescent="0.3">
      <c r="A1410" s="19">
        <v>202508</v>
      </c>
      <c r="B1410" s="8" t="s">
        <v>7</v>
      </c>
      <c r="C1410" s="8" t="s">
        <v>63</v>
      </c>
      <c r="D1410" s="8" t="s">
        <v>62</v>
      </c>
      <c r="E1410" s="8" t="s">
        <v>62</v>
      </c>
      <c r="F1410" s="8" t="s">
        <v>61</v>
      </c>
      <c r="G1410" s="8" t="s">
        <v>125</v>
      </c>
      <c r="H1410" s="8" t="s">
        <v>59</v>
      </c>
      <c r="I1410" s="8" t="s">
        <v>58</v>
      </c>
      <c r="J1410" s="8" t="s">
        <v>310</v>
      </c>
      <c r="K1410" s="8" t="s">
        <v>56</v>
      </c>
      <c r="L1410" s="8" t="s">
        <v>64</v>
      </c>
      <c r="M1410" s="18">
        <v>45658</v>
      </c>
      <c r="N1410" s="18">
        <v>45658</v>
      </c>
      <c r="O1410" s="8" t="s">
        <v>287</v>
      </c>
      <c r="P1410" s="8" t="s">
        <v>20</v>
      </c>
      <c r="Q1410" s="8" t="s">
        <v>311</v>
      </c>
      <c r="R1410" s="8" t="str">
        <f t="shared" si="21"/>
        <v>257380R</v>
      </c>
      <c r="S1410" s="8" t="str">
        <f>IFERROR(VLOOKUP(R1410,'UNSG Projects'!$C$8:$D$305,2,FALSE),0)</f>
        <v>Service Repl - Show Low</v>
      </c>
      <c r="T1410" s="8" t="s">
        <v>310</v>
      </c>
      <c r="U1410" s="11">
        <v>2393.4</v>
      </c>
    </row>
    <row r="1411" spans="1:21" ht="20.399999999999999" x14ac:dyDescent="0.3">
      <c r="A1411" s="19">
        <v>202508</v>
      </c>
      <c r="B1411" s="8" t="s">
        <v>7</v>
      </c>
      <c r="C1411" s="8" t="s">
        <v>63</v>
      </c>
      <c r="D1411" s="8" t="s">
        <v>62</v>
      </c>
      <c r="E1411" s="8" t="s">
        <v>62</v>
      </c>
      <c r="F1411" s="8" t="s">
        <v>61</v>
      </c>
      <c r="G1411" s="8" t="s">
        <v>125</v>
      </c>
      <c r="H1411" s="8" t="s">
        <v>59</v>
      </c>
      <c r="I1411" s="8" t="s">
        <v>58</v>
      </c>
      <c r="J1411" s="8" t="s">
        <v>308</v>
      </c>
      <c r="K1411" s="8" t="s">
        <v>56</v>
      </c>
      <c r="L1411" s="8" t="s">
        <v>64</v>
      </c>
      <c r="M1411" s="18">
        <v>45658</v>
      </c>
      <c r="N1411" s="18">
        <v>45658</v>
      </c>
      <c r="O1411" s="8" t="s">
        <v>287</v>
      </c>
      <c r="P1411" s="8" t="s">
        <v>20</v>
      </c>
      <c r="Q1411" s="8" t="s">
        <v>309</v>
      </c>
      <c r="R1411" s="8" t="str">
        <f t="shared" si="21"/>
        <v>255380R</v>
      </c>
      <c r="S1411" s="8" t="str">
        <f>IFERROR(VLOOKUP(R1411,'UNSG Projects'!$C$8:$D$305,2,FALSE),0)</f>
        <v>Service Repl - Verde</v>
      </c>
      <c r="T1411" s="8" t="s">
        <v>308</v>
      </c>
      <c r="U1411" s="11">
        <v>4734.97</v>
      </c>
    </row>
    <row r="1412" spans="1:21" ht="20.399999999999999" x14ac:dyDescent="0.3">
      <c r="A1412" s="19">
        <v>202508</v>
      </c>
      <c r="B1412" s="8" t="s">
        <v>7</v>
      </c>
      <c r="C1412" s="8" t="s">
        <v>63</v>
      </c>
      <c r="D1412" s="8" t="s">
        <v>62</v>
      </c>
      <c r="E1412" s="8" t="s">
        <v>62</v>
      </c>
      <c r="F1412" s="8" t="s">
        <v>61</v>
      </c>
      <c r="G1412" s="8" t="s">
        <v>125</v>
      </c>
      <c r="H1412" s="8" t="s">
        <v>59</v>
      </c>
      <c r="I1412" s="8" t="s">
        <v>58</v>
      </c>
      <c r="J1412" s="8" t="s">
        <v>304</v>
      </c>
      <c r="K1412" s="8" t="s">
        <v>56</v>
      </c>
      <c r="L1412" s="8" t="s">
        <v>64</v>
      </c>
      <c r="M1412" s="18">
        <v>45658</v>
      </c>
      <c r="N1412" s="18">
        <v>45658</v>
      </c>
      <c r="O1412" s="8" t="s">
        <v>287</v>
      </c>
      <c r="P1412" s="8" t="s">
        <v>20</v>
      </c>
      <c r="Q1412" s="8" t="s">
        <v>305</v>
      </c>
      <c r="R1412" s="8" t="str">
        <f t="shared" si="21"/>
        <v>251380A</v>
      </c>
      <c r="S1412" s="8" t="str">
        <f>IFERROR(VLOOKUP(R1412,'UNSG Projects'!$C$8:$D$305,2,FALSE),0)</f>
        <v>Services - Bl - Flag</v>
      </c>
      <c r="T1412" s="8" t="s">
        <v>304</v>
      </c>
      <c r="U1412" s="11">
        <v>106927.25</v>
      </c>
    </row>
    <row r="1413" spans="1:21" ht="20.399999999999999" x14ac:dyDescent="0.3">
      <c r="A1413" s="19">
        <v>202508</v>
      </c>
      <c r="B1413" s="8" t="s">
        <v>7</v>
      </c>
      <c r="C1413" s="8" t="s">
        <v>63</v>
      </c>
      <c r="D1413" s="8" t="s">
        <v>62</v>
      </c>
      <c r="E1413" s="8" t="s">
        <v>62</v>
      </c>
      <c r="F1413" s="8" t="s">
        <v>61</v>
      </c>
      <c r="G1413" s="8" t="s">
        <v>125</v>
      </c>
      <c r="H1413" s="8" t="s">
        <v>59</v>
      </c>
      <c r="I1413" s="8" t="s">
        <v>58</v>
      </c>
      <c r="J1413" s="8" t="s">
        <v>338</v>
      </c>
      <c r="K1413" s="8" t="s">
        <v>56</v>
      </c>
      <c r="L1413" s="8" t="s">
        <v>64</v>
      </c>
      <c r="M1413" s="18">
        <v>45658</v>
      </c>
      <c r="N1413" s="18">
        <v>45658</v>
      </c>
      <c r="O1413" s="8" t="s">
        <v>287</v>
      </c>
      <c r="P1413" s="8" t="s">
        <v>20</v>
      </c>
      <c r="Q1413" s="8" t="s">
        <v>339</v>
      </c>
      <c r="R1413" s="8" t="str">
        <f t="shared" si="21"/>
        <v>256380A</v>
      </c>
      <c r="S1413" s="8" t="str">
        <f>IFERROR(VLOOKUP(R1413,'UNSG Projects'!$C$8:$D$305,2,FALSE),0)</f>
        <v>Services - Bl - Nog</v>
      </c>
      <c r="T1413" s="8" t="s">
        <v>338</v>
      </c>
      <c r="U1413" s="11">
        <v>1335.6</v>
      </c>
    </row>
    <row r="1414" spans="1:21" ht="20.399999999999999" x14ac:dyDescent="0.3">
      <c r="A1414" s="19">
        <v>202508</v>
      </c>
      <c r="B1414" s="8" t="s">
        <v>7</v>
      </c>
      <c r="C1414" s="8" t="s">
        <v>63</v>
      </c>
      <c r="D1414" s="8" t="s">
        <v>62</v>
      </c>
      <c r="E1414" s="8" t="s">
        <v>62</v>
      </c>
      <c r="F1414" s="8" t="s">
        <v>61</v>
      </c>
      <c r="G1414" s="8" t="s">
        <v>125</v>
      </c>
      <c r="H1414" s="8" t="s">
        <v>59</v>
      </c>
      <c r="I1414" s="8" t="s">
        <v>58</v>
      </c>
      <c r="J1414" s="8" t="s">
        <v>298</v>
      </c>
      <c r="K1414" s="8" t="s">
        <v>56</v>
      </c>
      <c r="L1414" s="8" t="s">
        <v>64</v>
      </c>
      <c r="M1414" s="18">
        <v>45658</v>
      </c>
      <c r="N1414" s="18">
        <v>45658</v>
      </c>
      <c r="O1414" s="8" t="s">
        <v>287</v>
      </c>
      <c r="P1414" s="8" t="s">
        <v>20</v>
      </c>
      <c r="Q1414" s="8" t="s">
        <v>299</v>
      </c>
      <c r="R1414" s="8" t="str">
        <f t="shared" si="21"/>
        <v>253380A</v>
      </c>
      <c r="S1414" s="8" t="str">
        <f>IFERROR(VLOOKUP(R1414,'UNSG Projects'!$C$8:$D$305,2,FALSE),0)</f>
        <v>Services - Bl - Pres</v>
      </c>
      <c r="T1414" s="8" t="s">
        <v>298</v>
      </c>
      <c r="U1414" s="11">
        <v>73454.66</v>
      </c>
    </row>
    <row r="1415" spans="1:21" ht="20.399999999999999" x14ac:dyDescent="0.3">
      <c r="A1415" s="19">
        <v>202508</v>
      </c>
      <c r="B1415" s="8" t="s">
        <v>7</v>
      </c>
      <c r="C1415" s="8" t="s">
        <v>63</v>
      </c>
      <c r="D1415" s="8" t="s">
        <v>62</v>
      </c>
      <c r="E1415" s="8" t="s">
        <v>62</v>
      </c>
      <c r="F1415" s="8" t="s">
        <v>61</v>
      </c>
      <c r="G1415" s="8" t="s">
        <v>125</v>
      </c>
      <c r="H1415" s="8" t="s">
        <v>59</v>
      </c>
      <c r="I1415" s="8" t="s">
        <v>58</v>
      </c>
      <c r="J1415" s="8" t="s">
        <v>294</v>
      </c>
      <c r="K1415" s="8" t="s">
        <v>56</v>
      </c>
      <c r="L1415" s="8" t="s">
        <v>64</v>
      </c>
      <c r="M1415" s="18">
        <v>45658</v>
      </c>
      <c r="N1415" s="18">
        <v>45658</v>
      </c>
      <c r="O1415" s="8" t="s">
        <v>287</v>
      </c>
      <c r="P1415" s="8" t="s">
        <v>20</v>
      </c>
      <c r="Q1415" s="8" t="s">
        <v>295</v>
      </c>
      <c r="R1415" s="8" t="str">
        <f t="shared" si="21"/>
        <v>257380A</v>
      </c>
      <c r="S1415" s="8" t="str">
        <f>IFERROR(VLOOKUP(R1415,'UNSG Projects'!$C$8:$D$305,2,FALSE),0)</f>
        <v>Services - Bl - SL</v>
      </c>
      <c r="T1415" s="8" t="s">
        <v>294</v>
      </c>
      <c r="U1415" s="11">
        <v>17163.04</v>
      </c>
    </row>
    <row r="1416" spans="1:21" ht="20.399999999999999" x14ac:dyDescent="0.3">
      <c r="A1416" s="19">
        <v>202508</v>
      </c>
      <c r="B1416" s="8" t="s">
        <v>7</v>
      </c>
      <c r="C1416" s="8" t="s">
        <v>63</v>
      </c>
      <c r="D1416" s="8" t="s">
        <v>62</v>
      </c>
      <c r="E1416" s="8" t="s">
        <v>62</v>
      </c>
      <c r="F1416" s="8" t="s">
        <v>61</v>
      </c>
      <c r="G1416" s="8" t="s">
        <v>125</v>
      </c>
      <c r="H1416" s="8" t="s">
        <v>59</v>
      </c>
      <c r="I1416" s="8" t="s">
        <v>58</v>
      </c>
      <c r="J1416" s="8" t="s">
        <v>384</v>
      </c>
      <c r="K1416" s="8" t="s">
        <v>56</v>
      </c>
      <c r="L1416" s="8" t="s">
        <v>64</v>
      </c>
      <c r="M1416" s="18">
        <v>45839</v>
      </c>
      <c r="N1416" s="18">
        <v>45861</v>
      </c>
      <c r="O1416" s="8" t="s">
        <v>287</v>
      </c>
      <c r="P1416" s="8" t="s">
        <v>20</v>
      </c>
      <c r="Q1416" s="8" t="s">
        <v>385</v>
      </c>
      <c r="R1416" s="8" t="str">
        <f t="shared" si="21"/>
        <v>253100A</v>
      </c>
      <c r="S1416" s="8" t="str">
        <f>IFERROR(VLOOKUP(R1416,'UNSG Projects'!$C$8:$D$305,2,FALSE),0)</f>
        <v>Mains - Blanket - Pres</v>
      </c>
      <c r="T1416" s="8" t="s">
        <v>384</v>
      </c>
      <c r="U1416" s="11">
        <v>2518.4699999999998</v>
      </c>
    </row>
    <row r="1417" spans="1:21" ht="20.399999999999999" x14ac:dyDescent="0.3">
      <c r="A1417" s="19">
        <v>202508</v>
      </c>
      <c r="B1417" s="8" t="s">
        <v>7</v>
      </c>
      <c r="C1417" s="8" t="s">
        <v>63</v>
      </c>
      <c r="D1417" s="8" t="s">
        <v>62</v>
      </c>
      <c r="E1417" s="8" t="s">
        <v>62</v>
      </c>
      <c r="F1417" s="8" t="s">
        <v>61</v>
      </c>
      <c r="G1417" s="8" t="s">
        <v>125</v>
      </c>
      <c r="H1417" s="8" t="s">
        <v>59</v>
      </c>
      <c r="I1417" s="8" t="s">
        <v>58</v>
      </c>
      <c r="J1417" s="8" t="s">
        <v>390</v>
      </c>
      <c r="K1417" s="8" t="s">
        <v>56</v>
      </c>
      <c r="L1417" s="8" t="s">
        <v>64</v>
      </c>
      <c r="M1417" s="18">
        <v>45839</v>
      </c>
      <c r="N1417" s="18">
        <v>45838</v>
      </c>
      <c r="O1417" s="8" t="s">
        <v>287</v>
      </c>
      <c r="P1417" s="8" t="s">
        <v>20</v>
      </c>
      <c r="Q1417" s="8" t="s">
        <v>391</v>
      </c>
      <c r="R1417" s="8" t="str">
        <f t="shared" si="21"/>
        <v>251100A</v>
      </c>
      <c r="S1417" s="8" t="str">
        <f>IFERROR(VLOOKUP(R1417,'UNSG Projects'!$C$8:$D$305,2,FALSE),0)</f>
        <v>Mains - Blanket - Flag</v>
      </c>
      <c r="T1417" s="8" t="s">
        <v>390</v>
      </c>
      <c r="U1417" s="11">
        <v>691.1</v>
      </c>
    </row>
    <row r="1418" spans="1:21" ht="20.399999999999999" x14ac:dyDescent="0.3">
      <c r="A1418" s="19">
        <v>202508</v>
      </c>
      <c r="B1418" s="8" t="s">
        <v>7</v>
      </c>
      <c r="C1418" s="8" t="s">
        <v>63</v>
      </c>
      <c r="D1418" s="8" t="s">
        <v>62</v>
      </c>
      <c r="E1418" s="8" t="s">
        <v>62</v>
      </c>
      <c r="F1418" s="8" t="s">
        <v>61</v>
      </c>
      <c r="G1418" s="8" t="s">
        <v>125</v>
      </c>
      <c r="H1418" s="8" t="s">
        <v>59</v>
      </c>
      <c r="I1418" s="8" t="s">
        <v>58</v>
      </c>
      <c r="J1418" s="8" t="s">
        <v>57</v>
      </c>
      <c r="K1418" s="8" t="s">
        <v>56</v>
      </c>
      <c r="L1418" s="8" t="s">
        <v>55</v>
      </c>
      <c r="M1418" s="18">
        <v>45658</v>
      </c>
      <c r="N1418" s="18">
        <v>45658</v>
      </c>
      <c r="O1418" s="8" t="s">
        <v>287</v>
      </c>
      <c r="P1418" s="8" t="s">
        <v>20</v>
      </c>
      <c r="Q1418" s="8" t="s">
        <v>305</v>
      </c>
      <c r="R1418" s="8" t="str">
        <f t="shared" ref="R1418:R1481" si="22">RIGHT(Q1418,7)</f>
        <v>251380A</v>
      </c>
      <c r="S1418" s="8" t="str">
        <f>IFERROR(VLOOKUP(R1418,'UNSG Projects'!$C$8:$D$305,2,FALSE),0)</f>
        <v>Services - Bl - Flag</v>
      </c>
      <c r="T1418" s="8" t="s">
        <v>304</v>
      </c>
      <c r="U1418" s="11">
        <v>-6464.6</v>
      </c>
    </row>
    <row r="1419" spans="1:21" ht="20.399999999999999" x14ac:dyDescent="0.3">
      <c r="A1419" s="19">
        <v>202508</v>
      </c>
      <c r="B1419" s="8" t="s">
        <v>7</v>
      </c>
      <c r="C1419" s="8" t="s">
        <v>63</v>
      </c>
      <c r="D1419" s="8" t="s">
        <v>62</v>
      </c>
      <c r="E1419" s="8" t="s">
        <v>62</v>
      </c>
      <c r="F1419" s="8" t="s">
        <v>61</v>
      </c>
      <c r="G1419" s="8" t="s">
        <v>125</v>
      </c>
      <c r="H1419" s="8" t="s">
        <v>59</v>
      </c>
      <c r="I1419" s="8" t="s">
        <v>58</v>
      </c>
      <c r="J1419" s="8" t="s">
        <v>57</v>
      </c>
      <c r="K1419" s="8" t="s">
        <v>56</v>
      </c>
      <c r="L1419" s="8" t="s">
        <v>55</v>
      </c>
      <c r="M1419" s="18">
        <v>45658</v>
      </c>
      <c r="N1419" s="18">
        <v>45658</v>
      </c>
      <c r="O1419" s="8" t="s">
        <v>287</v>
      </c>
      <c r="P1419" s="8" t="s">
        <v>20</v>
      </c>
      <c r="Q1419" s="8" t="s">
        <v>303</v>
      </c>
      <c r="R1419" s="8" t="str">
        <f t="shared" si="22"/>
        <v>252380A</v>
      </c>
      <c r="S1419" s="8" t="str">
        <f>IFERROR(VLOOKUP(R1419,'UNSG Projects'!$C$8:$D$305,2,FALSE),0)</f>
        <v>Install Services - Bl - King</v>
      </c>
      <c r="T1419" s="8" t="s">
        <v>302</v>
      </c>
      <c r="U1419" s="11">
        <v>-9658.64</v>
      </c>
    </row>
    <row r="1420" spans="1:21" ht="20.399999999999999" x14ac:dyDescent="0.3">
      <c r="A1420" s="19">
        <v>202508</v>
      </c>
      <c r="B1420" s="8" t="s">
        <v>7</v>
      </c>
      <c r="C1420" s="8" t="s">
        <v>63</v>
      </c>
      <c r="D1420" s="8" t="s">
        <v>62</v>
      </c>
      <c r="E1420" s="8" t="s">
        <v>62</v>
      </c>
      <c r="F1420" s="8" t="s">
        <v>61</v>
      </c>
      <c r="G1420" s="8" t="s">
        <v>125</v>
      </c>
      <c r="H1420" s="8" t="s">
        <v>59</v>
      </c>
      <c r="I1420" s="8" t="s">
        <v>58</v>
      </c>
      <c r="J1420" s="8" t="s">
        <v>57</v>
      </c>
      <c r="K1420" s="8" t="s">
        <v>56</v>
      </c>
      <c r="L1420" s="8" t="s">
        <v>55</v>
      </c>
      <c r="M1420" s="18">
        <v>45658</v>
      </c>
      <c r="N1420" s="18">
        <v>45658</v>
      </c>
      <c r="O1420" s="8" t="s">
        <v>287</v>
      </c>
      <c r="P1420" s="8" t="s">
        <v>20</v>
      </c>
      <c r="Q1420" s="8" t="s">
        <v>299</v>
      </c>
      <c r="R1420" s="8" t="str">
        <f t="shared" si="22"/>
        <v>253380A</v>
      </c>
      <c r="S1420" s="8" t="str">
        <f>IFERROR(VLOOKUP(R1420,'UNSG Projects'!$C$8:$D$305,2,FALSE),0)</f>
        <v>Services - Bl - Pres</v>
      </c>
      <c r="T1420" s="8" t="s">
        <v>298</v>
      </c>
      <c r="U1420" s="11">
        <v>-27470.18</v>
      </c>
    </row>
    <row r="1421" spans="1:21" ht="20.399999999999999" x14ac:dyDescent="0.3">
      <c r="A1421" s="19">
        <v>202508</v>
      </c>
      <c r="B1421" s="8" t="s">
        <v>7</v>
      </c>
      <c r="C1421" s="8" t="s">
        <v>63</v>
      </c>
      <c r="D1421" s="8" t="s">
        <v>62</v>
      </c>
      <c r="E1421" s="8" t="s">
        <v>62</v>
      </c>
      <c r="F1421" s="8" t="s">
        <v>61</v>
      </c>
      <c r="G1421" s="8" t="s">
        <v>125</v>
      </c>
      <c r="H1421" s="8" t="s">
        <v>59</v>
      </c>
      <c r="I1421" s="8" t="s">
        <v>58</v>
      </c>
      <c r="J1421" s="8" t="s">
        <v>57</v>
      </c>
      <c r="K1421" s="8" t="s">
        <v>56</v>
      </c>
      <c r="L1421" s="8" t="s">
        <v>55</v>
      </c>
      <c r="M1421" s="18">
        <v>45658</v>
      </c>
      <c r="N1421" s="18">
        <v>45658</v>
      </c>
      <c r="O1421" s="8" t="s">
        <v>287</v>
      </c>
      <c r="P1421" s="8" t="s">
        <v>20</v>
      </c>
      <c r="Q1421" s="8" t="s">
        <v>297</v>
      </c>
      <c r="R1421" s="8" t="str">
        <f t="shared" si="22"/>
        <v>255380A</v>
      </c>
      <c r="S1421" s="8" t="str">
        <f>IFERROR(VLOOKUP(R1421,'UNSG Projects'!$C$8:$D$305,2,FALSE),0)</f>
        <v>Services - Bl - Verde</v>
      </c>
      <c r="T1421" s="8" t="s">
        <v>296</v>
      </c>
      <c r="U1421" s="11">
        <v>416</v>
      </c>
    </row>
    <row r="1422" spans="1:21" ht="20.399999999999999" x14ac:dyDescent="0.3">
      <c r="A1422" s="19">
        <v>202508</v>
      </c>
      <c r="B1422" s="8" t="s">
        <v>7</v>
      </c>
      <c r="C1422" s="8" t="s">
        <v>63</v>
      </c>
      <c r="D1422" s="8" t="s">
        <v>62</v>
      </c>
      <c r="E1422" s="8" t="s">
        <v>62</v>
      </c>
      <c r="F1422" s="8" t="s">
        <v>61</v>
      </c>
      <c r="G1422" s="8" t="s">
        <v>125</v>
      </c>
      <c r="H1422" s="8" t="s">
        <v>59</v>
      </c>
      <c r="I1422" s="8" t="s">
        <v>58</v>
      </c>
      <c r="J1422" s="8" t="s">
        <v>57</v>
      </c>
      <c r="K1422" s="8" t="s">
        <v>56</v>
      </c>
      <c r="L1422" s="8" t="s">
        <v>55</v>
      </c>
      <c r="M1422" s="18">
        <v>45658</v>
      </c>
      <c r="N1422" s="18">
        <v>45658</v>
      </c>
      <c r="O1422" s="8" t="s">
        <v>287</v>
      </c>
      <c r="P1422" s="8" t="s">
        <v>20</v>
      </c>
      <c r="Q1422" s="8" t="s">
        <v>295</v>
      </c>
      <c r="R1422" s="8" t="str">
        <f t="shared" si="22"/>
        <v>257380A</v>
      </c>
      <c r="S1422" s="8" t="str">
        <f>IFERROR(VLOOKUP(R1422,'UNSG Projects'!$C$8:$D$305,2,FALSE),0)</f>
        <v>Services - Bl - SL</v>
      </c>
      <c r="T1422" s="8" t="s">
        <v>294</v>
      </c>
      <c r="U1422" s="11">
        <v>3442.5</v>
      </c>
    </row>
    <row r="1423" spans="1:21" ht="20.399999999999999" x14ac:dyDescent="0.3">
      <c r="A1423" s="19">
        <v>202508</v>
      </c>
      <c r="B1423" s="8" t="s">
        <v>7</v>
      </c>
      <c r="C1423" s="8" t="s">
        <v>63</v>
      </c>
      <c r="D1423" s="8" t="s">
        <v>62</v>
      </c>
      <c r="E1423" s="8" t="s">
        <v>62</v>
      </c>
      <c r="F1423" s="8" t="s">
        <v>61</v>
      </c>
      <c r="G1423" s="8" t="s">
        <v>125</v>
      </c>
      <c r="H1423" s="8" t="s">
        <v>59</v>
      </c>
      <c r="I1423" s="8" t="s">
        <v>58</v>
      </c>
      <c r="J1423" s="8" t="s">
        <v>57</v>
      </c>
      <c r="K1423" s="8" t="s">
        <v>56</v>
      </c>
      <c r="L1423" s="8" t="s">
        <v>55</v>
      </c>
      <c r="M1423" s="18">
        <v>45658</v>
      </c>
      <c r="N1423" s="18">
        <v>45658</v>
      </c>
      <c r="O1423" s="8" t="s">
        <v>287</v>
      </c>
      <c r="P1423" s="8" t="s">
        <v>20</v>
      </c>
      <c r="Q1423" s="8" t="s">
        <v>293</v>
      </c>
      <c r="R1423" s="8" t="str">
        <f t="shared" si="22"/>
        <v>252404S</v>
      </c>
      <c r="S1423" s="8" t="str">
        <f>IFERROR(VLOOKUP(R1423,'UNSG Projects'!$C$8:$D$305,2,FALSE),0)</f>
        <v>Main &amp; Services PVC Repl KNG</v>
      </c>
      <c r="T1423" s="8" t="s">
        <v>292</v>
      </c>
      <c r="U1423" s="11">
        <v>0</v>
      </c>
    </row>
    <row r="1424" spans="1:21" ht="20.399999999999999" x14ac:dyDescent="0.3">
      <c r="A1424" s="19">
        <v>202508</v>
      </c>
      <c r="B1424" s="8" t="s">
        <v>7</v>
      </c>
      <c r="C1424" s="8" t="s">
        <v>63</v>
      </c>
      <c r="D1424" s="8" t="s">
        <v>62</v>
      </c>
      <c r="E1424" s="8" t="s">
        <v>62</v>
      </c>
      <c r="F1424" s="8" t="s">
        <v>61</v>
      </c>
      <c r="G1424" s="8" t="s">
        <v>125</v>
      </c>
      <c r="H1424" s="8" t="s">
        <v>59</v>
      </c>
      <c r="I1424" s="8" t="s">
        <v>58</v>
      </c>
      <c r="J1424" s="8" t="s">
        <v>57</v>
      </c>
      <c r="K1424" s="8" t="s">
        <v>56</v>
      </c>
      <c r="L1424" s="8" t="s">
        <v>55</v>
      </c>
      <c r="M1424" s="18">
        <v>45717</v>
      </c>
      <c r="N1424" s="18">
        <v>45740</v>
      </c>
      <c r="O1424" s="8" t="s">
        <v>287</v>
      </c>
      <c r="P1424" s="8" t="s">
        <v>20</v>
      </c>
      <c r="Q1424" s="8" t="s">
        <v>411</v>
      </c>
      <c r="R1424" s="8" t="str">
        <f t="shared" si="22"/>
        <v>255100A</v>
      </c>
      <c r="S1424" s="8" t="str">
        <f>IFERROR(VLOOKUP(R1424,'UNSG Projects'!$C$8:$D$305,2,FALSE),0)</f>
        <v>Mains - Blanket - Verde</v>
      </c>
      <c r="T1424" s="8" t="s">
        <v>410</v>
      </c>
      <c r="U1424" s="11">
        <v>-248.67</v>
      </c>
    </row>
    <row r="1425" spans="1:21" ht="20.399999999999999" x14ac:dyDescent="0.3">
      <c r="A1425" s="19">
        <v>202508</v>
      </c>
      <c r="B1425" s="8" t="s">
        <v>7</v>
      </c>
      <c r="C1425" s="8" t="s">
        <v>63</v>
      </c>
      <c r="D1425" s="8" t="s">
        <v>62</v>
      </c>
      <c r="E1425" s="8" t="s">
        <v>62</v>
      </c>
      <c r="F1425" s="8" t="s">
        <v>61</v>
      </c>
      <c r="G1425" s="8" t="s">
        <v>125</v>
      </c>
      <c r="H1425" s="8" t="s">
        <v>59</v>
      </c>
      <c r="I1425" s="8" t="s">
        <v>58</v>
      </c>
      <c r="J1425" s="8" t="s">
        <v>57</v>
      </c>
      <c r="K1425" s="8" t="s">
        <v>56</v>
      </c>
      <c r="L1425" s="8" t="s">
        <v>55</v>
      </c>
      <c r="M1425" s="18">
        <v>45748</v>
      </c>
      <c r="N1425" s="18">
        <v>45762</v>
      </c>
      <c r="O1425" s="8" t="s">
        <v>287</v>
      </c>
      <c r="P1425" s="8" t="s">
        <v>20</v>
      </c>
      <c r="Q1425" s="8" t="s">
        <v>409</v>
      </c>
      <c r="R1425" s="8" t="str">
        <f t="shared" si="22"/>
        <v>251100A</v>
      </c>
      <c r="S1425" s="8" t="str">
        <f>IFERROR(VLOOKUP(R1425,'UNSG Projects'!$C$8:$D$305,2,FALSE),0)</f>
        <v>Mains - Blanket - Flag</v>
      </c>
      <c r="T1425" s="8" t="s">
        <v>408</v>
      </c>
      <c r="U1425" s="11">
        <v>-5351.61</v>
      </c>
    </row>
    <row r="1426" spans="1:21" ht="20.399999999999999" x14ac:dyDescent="0.3">
      <c r="A1426" s="19">
        <v>202508</v>
      </c>
      <c r="B1426" s="8" t="s">
        <v>7</v>
      </c>
      <c r="C1426" s="8" t="s">
        <v>63</v>
      </c>
      <c r="D1426" s="8" t="s">
        <v>62</v>
      </c>
      <c r="E1426" s="8" t="s">
        <v>62</v>
      </c>
      <c r="F1426" s="8" t="s">
        <v>61</v>
      </c>
      <c r="G1426" s="8" t="s">
        <v>125</v>
      </c>
      <c r="H1426" s="8" t="s">
        <v>59</v>
      </c>
      <c r="I1426" s="8" t="s">
        <v>58</v>
      </c>
      <c r="J1426" s="8" t="s">
        <v>57</v>
      </c>
      <c r="K1426" s="8" t="s">
        <v>56</v>
      </c>
      <c r="L1426" s="8" t="s">
        <v>55</v>
      </c>
      <c r="M1426" s="18">
        <v>45748</v>
      </c>
      <c r="N1426" s="18">
        <v>45769</v>
      </c>
      <c r="O1426" s="8" t="s">
        <v>287</v>
      </c>
      <c r="P1426" s="8" t="s">
        <v>20</v>
      </c>
      <c r="Q1426" s="8" t="s">
        <v>407</v>
      </c>
      <c r="R1426" s="8" t="str">
        <f t="shared" si="22"/>
        <v>251100A</v>
      </c>
      <c r="S1426" s="8" t="str">
        <f>IFERROR(VLOOKUP(R1426,'UNSG Projects'!$C$8:$D$305,2,FALSE),0)</f>
        <v>Mains - Blanket - Flag</v>
      </c>
      <c r="T1426" s="8" t="s">
        <v>406</v>
      </c>
      <c r="U1426" s="11">
        <v>-8428.94</v>
      </c>
    </row>
    <row r="1427" spans="1:21" ht="20.399999999999999" x14ac:dyDescent="0.3">
      <c r="A1427" s="19">
        <v>202508</v>
      </c>
      <c r="B1427" s="8" t="s">
        <v>7</v>
      </c>
      <c r="C1427" s="8" t="s">
        <v>63</v>
      </c>
      <c r="D1427" s="8" t="s">
        <v>62</v>
      </c>
      <c r="E1427" s="8" t="s">
        <v>62</v>
      </c>
      <c r="F1427" s="8" t="s">
        <v>61</v>
      </c>
      <c r="G1427" s="8" t="s">
        <v>125</v>
      </c>
      <c r="H1427" s="8" t="s">
        <v>59</v>
      </c>
      <c r="I1427" s="8" t="s">
        <v>58</v>
      </c>
      <c r="J1427" s="8" t="s">
        <v>57</v>
      </c>
      <c r="K1427" s="8" t="s">
        <v>56</v>
      </c>
      <c r="L1427" s="8" t="s">
        <v>55</v>
      </c>
      <c r="M1427" s="18">
        <v>45809</v>
      </c>
      <c r="N1427" s="18">
        <v>45818</v>
      </c>
      <c r="O1427" s="8" t="s">
        <v>287</v>
      </c>
      <c r="P1427" s="8" t="s">
        <v>20</v>
      </c>
      <c r="Q1427" s="8" t="s">
        <v>405</v>
      </c>
      <c r="R1427" s="8" t="str">
        <f t="shared" si="22"/>
        <v>251100A</v>
      </c>
      <c r="S1427" s="8" t="str">
        <f>IFERROR(VLOOKUP(R1427,'UNSG Projects'!$C$8:$D$305,2,FALSE),0)</f>
        <v>Mains - Blanket - Flag</v>
      </c>
      <c r="T1427" s="8" t="s">
        <v>404</v>
      </c>
      <c r="U1427" s="11">
        <v>-966.96</v>
      </c>
    </row>
    <row r="1428" spans="1:21" ht="20.399999999999999" x14ac:dyDescent="0.3">
      <c r="A1428" s="19">
        <v>202508</v>
      </c>
      <c r="B1428" s="8" t="s">
        <v>7</v>
      </c>
      <c r="C1428" s="8" t="s">
        <v>63</v>
      </c>
      <c r="D1428" s="8" t="s">
        <v>62</v>
      </c>
      <c r="E1428" s="8" t="s">
        <v>62</v>
      </c>
      <c r="F1428" s="8" t="s">
        <v>61</v>
      </c>
      <c r="G1428" s="8" t="s">
        <v>125</v>
      </c>
      <c r="H1428" s="8" t="s">
        <v>59</v>
      </c>
      <c r="I1428" s="8" t="s">
        <v>58</v>
      </c>
      <c r="J1428" s="8" t="s">
        <v>57</v>
      </c>
      <c r="K1428" s="8" t="s">
        <v>56</v>
      </c>
      <c r="L1428" s="8" t="s">
        <v>55</v>
      </c>
      <c r="M1428" s="18">
        <v>45839</v>
      </c>
      <c r="N1428" s="18">
        <v>45789</v>
      </c>
      <c r="O1428" s="8" t="s">
        <v>287</v>
      </c>
      <c r="P1428" s="8" t="s">
        <v>20</v>
      </c>
      <c r="Q1428" s="8" t="s">
        <v>403</v>
      </c>
      <c r="R1428" s="8" t="str">
        <f t="shared" si="22"/>
        <v>252100A</v>
      </c>
      <c r="S1428" s="8" t="str">
        <f>IFERROR(VLOOKUP(R1428,'UNSG Projects'!$C$8:$D$305,2,FALSE),0)</f>
        <v>Mains - Blanket - King</v>
      </c>
      <c r="T1428" s="8" t="s">
        <v>402</v>
      </c>
      <c r="U1428" s="11">
        <v>3.07</v>
      </c>
    </row>
    <row r="1429" spans="1:21" ht="20.399999999999999" x14ac:dyDescent="0.3">
      <c r="A1429" s="19">
        <v>202509</v>
      </c>
      <c r="B1429" s="8" t="s">
        <v>7</v>
      </c>
      <c r="C1429" s="8" t="s">
        <v>63</v>
      </c>
      <c r="D1429" s="8" t="s">
        <v>62</v>
      </c>
      <c r="E1429" s="8" t="s">
        <v>62</v>
      </c>
      <c r="F1429" s="8" t="s">
        <v>61</v>
      </c>
      <c r="G1429" s="8" t="s">
        <v>125</v>
      </c>
      <c r="H1429" s="8" t="s">
        <v>59</v>
      </c>
      <c r="I1429" s="8" t="s">
        <v>58</v>
      </c>
      <c r="J1429" s="8" t="s">
        <v>378</v>
      </c>
      <c r="K1429" s="8" t="s">
        <v>56</v>
      </c>
      <c r="L1429" s="8" t="s">
        <v>64</v>
      </c>
      <c r="M1429" s="18">
        <v>45901</v>
      </c>
      <c r="N1429" s="18">
        <v>45883</v>
      </c>
      <c r="O1429" s="8" t="s">
        <v>287</v>
      </c>
      <c r="P1429" s="8" t="s">
        <v>20</v>
      </c>
      <c r="Q1429" s="8" t="s">
        <v>379</v>
      </c>
      <c r="R1429" s="8" t="str">
        <f t="shared" si="22"/>
        <v>251100A</v>
      </c>
      <c r="S1429" s="8" t="str">
        <f>IFERROR(VLOOKUP(R1429,'UNSG Projects'!$C$8:$D$305,2,FALSE),0)</f>
        <v>Mains - Blanket - Flag</v>
      </c>
      <c r="T1429" s="8" t="s">
        <v>378</v>
      </c>
      <c r="U1429" s="11">
        <v>527.47</v>
      </c>
    </row>
    <row r="1430" spans="1:21" ht="20.399999999999999" x14ac:dyDescent="0.3">
      <c r="A1430" s="19">
        <v>202509</v>
      </c>
      <c r="B1430" s="8" t="s">
        <v>7</v>
      </c>
      <c r="C1430" s="8" t="s">
        <v>63</v>
      </c>
      <c r="D1430" s="8" t="s">
        <v>62</v>
      </c>
      <c r="E1430" s="8" t="s">
        <v>62</v>
      </c>
      <c r="F1430" s="8" t="s">
        <v>61</v>
      </c>
      <c r="G1430" s="8" t="s">
        <v>125</v>
      </c>
      <c r="H1430" s="8" t="s">
        <v>59</v>
      </c>
      <c r="I1430" s="8" t="s">
        <v>58</v>
      </c>
      <c r="J1430" s="8" t="s">
        <v>382</v>
      </c>
      <c r="K1430" s="8" t="s">
        <v>56</v>
      </c>
      <c r="L1430" s="8" t="s">
        <v>64</v>
      </c>
      <c r="M1430" s="18">
        <v>45901</v>
      </c>
      <c r="N1430" s="18">
        <v>45861</v>
      </c>
      <c r="O1430" s="8" t="s">
        <v>287</v>
      </c>
      <c r="P1430" s="8" t="s">
        <v>20</v>
      </c>
      <c r="Q1430" s="8" t="s">
        <v>383</v>
      </c>
      <c r="R1430" s="8" t="str">
        <f t="shared" si="22"/>
        <v>253100A</v>
      </c>
      <c r="S1430" s="8" t="str">
        <f>IFERROR(VLOOKUP(R1430,'UNSG Projects'!$C$8:$D$305,2,FALSE),0)</f>
        <v>Mains - Blanket - Pres</v>
      </c>
      <c r="T1430" s="8" t="s">
        <v>382</v>
      </c>
      <c r="U1430" s="11">
        <v>227.04</v>
      </c>
    </row>
    <row r="1431" spans="1:21" ht="20.399999999999999" x14ac:dyDescent="0.3">
      <c r="A1431" s="19">
        <v>202509</v>
      </c>
      <c r="B1431" s="8" t="s">
        <v>7</v>
      </c>
      <c r="C1431" s="8" t="s">
        <v>63</v>
      </c>
      <c r="D1431" s="8" t="s">
        <v>62</v>
      </c>
      <c r="E1431" s="8" t="s">
        <v>62</v>
      </c>
      <c r="F1431" s="8" t="s">
        <v>61</v>
      </c>
      <c r="G1431" s="8" t="s">
        <v>125</v>
      </c>
      <c r="H1431" s="8" t="s">
        <v>59</v>
      </c>
      <c r="I1431" s="8" t="s">
        <v>58</v>
      </c>
      <c r="J1431" s="8" t="s">
        <v>300</v>
      </c>
      <c r="K1431" s="8" t="s">
        <v>56</v>
      </c>
      <c r="L1431" s="8" t="s">
        <v>64</v>
      </c>
      <c r="M1431" s="18">
        <v>45658</v>
      </c>
      <c r="N1431" s="18">
        <v>45658</v>
      </c>
      <c r="O1431" s="8" t="s">
        <v>287</v>
      </c>
      <c r="P1431" s="8" t="s">
        <v>20</v>
      </c>
      <c r="Q1431" s="8" t="s">
        <v>301</v>
      </c>
      <c r="R1431" s="8" t="str">
        <f t="shared" si="22"/>
        <v>252402S</v>
      </c>
      <c r="S1431" s="8" t="str">
        <f>IFERROR(VLOOKUP(R1431,'UNSG Projects'!$C$8:$D$305,2,FALSE),0)</f>
        <v>Drisco Pipe Replacement</v>
      </c>
      <c r="T1431" s="8" t="s">
        <v>300</v>
      </c>
      <c r="U1431" s="11">
        <v>101747.35</v>
      </c>
    </row>
    <row r="1432" spans="1:21" ht="20.399999999999999" x14ac:dyDescent="0.3">
      <c r="A1432" s="19">
        <v>202509</v>
      </c>
      <c r="B1432" s="8" t="s">
        <v>7</v>
      </c>
      <c r="C1432" s="8" t="s">
        <v>63</v>
      </c>
      <c r="D1432" s="8" t="s">
        <v>62</v>
      </c>
      <c r="E1432" s="8" t="s">
        <v>62</v>
      </c>
      <c r="F1432" s="8" t="s">
        <v>61</v>
      </c>
      <c r="G1432" s="8" t="s">
        <v>125</v>
      </c>
      <c r="H1432" s="8" t="s">
        <v>59</v>
      </c>
      <c r="I1432" s="8" t="s">
        <v>58</v>
      </c>
      <c r="J1432" s="8" t="s">
        <v>376</v>
      </c>
      <c r="K1432" s="8" t="s">
        <v>56</v>
      </c>
      <c r="L1432" s="8" t="s">
        <v>64</v>
      </c>
      <c r="M1432" s="18">
        <v>45901</v>
      </c>
      <c r="N1432" s="18">
        <v>45854</v>
      </c>
      <c r="O1432" s="8" t="s">
        <v>287</v>
      </c>
      <c r="P1432" s="8" t="s">
        <v>20</v>
      </c>
      <c r="Q1432" s="8" t="s">
        <v>377</v>
      </c>
      <c r="R1432" s="8" t="str">
        <f t="shared" si="22"/>
        <v>253100A</v>
      </c>
      <c r="S1432" s="8" t="str">
        <f>IFERROR(VLOOKUP(R1432,'UNSG Projects'!$C$8:$D$305,2,FALSE),0)</f>
        <v>Mains - Blanket - Pres</v>
      </c>
      <c r="T1432" s="8" t="s">
        <v>376</v>
      </c>
      <c r="U1432" s="11">
        <v>434.06</v>
      </c>
    </row>
    <row r="1433" spans="1:21" ht="20.399999999999999" x14ac:dyDescent="0.3">
      <c r="A1433" s="19">
        <v>202509</v>
      </c>
      <c r="B1433" s="8" t="s">
        <v>7</v>
      </c>
      <c r="C1433" s="8" t="s">
        <v>63</v>
      </c>
      <c r="D1433" s="8" t="s">
        <v>62</v>
      </c>
      <c r="E1433" s="8" t="s">
        <v>62</v>
      </c>
      <c r="F1433" s="8" t="s">
        <v>61</v>
      </c>
      <c r="G1433" s="8" t="s">
        <v>125</v>
      </c>
      <c r="H1433" s="8" t="s">
        <v>59</v>
      </c>
      <c r="I1433" s="8" t="s">
        <v>58</v>
      </c>
      <c r="J1433" s="8" t="s">
        <v>302</v>
      </c>
      <c r="K1433" s="8" t="s">
        <v>56</v>
      </c>
      <c r="L1433" s="8" t="s">
        <v>64</v>
      </c>
      <c r="M1433" s="18">
        <v>45658</v>
      </c>
      <c r="N1433" s="18">
        <v>45658</v>
      </c>
      <c r="O1433" s="8" t="s">
        <v>287</v>
      </c>
      <c r="P1433" s="8" t="s">
        <v>20</v>
      </c>
      <c r="Q1433" s="8" t="s">
        <v>303</v>
      </c>
      <c r="R1433" s="8" t="str">
        <f t="shared" si="22"/>
        <v>252380A</v>
      </c>
      <c r="S1433" s="8" t="str">
        <f>IFERROR(VLOOKUP(R1433,'UNSG Projects'!$C$8:$D$305,2,FALSE),0)</f>
        <v>Install Services - Bl - King</v>
      </c>
      <c r="T1433" s="8" t="s">
        <v>302</v>
      </c>
      <c r="U1433" s="11">
        <v>3610.15</v>
      </c>
    </row>
    <row r="1434" spans="1:21" ht="20.399999999999999" x14ac:dyDescent="0.3">
      <c r="A1434" s="19">
        <v>202509</v>
      </c>
      <c r="B1434" s="8" t="s">
        <v>7</v>
      </c>
      <c r="C1434" s="8" t="s">
        <v>63</v>
      </c>
      <c r="D1434" s="8" t="s">
        <v>62</v>
      </c>
      <c r="E1434" s="8" t="s">
        <v>62</v>
      </c>
      <c r="F1434" s="8" t="s">
        <v>61</v>
      </c>
      <c r="G1434" s="8" t="s">
        <v>125</v>
      </c>
      <c r="H1434" s="8" t="s">
        <v>59</v>
      </c>
      <c r="I1434" s="8" t="s">
        <v>58</v>
      </c>
      <c r="J1434" s="8" t="s">
        <v>386</v>
      </c>
      <c r="K1434" s="8" t="s">
        <v>56</v>
      </c>
      <c r="L1434" s="8" t="s">
        <v>64</v>
      </c>
      <c r="M1434" s="18">
        <v>45901</v>
      </c>
      <c r="N1434" s="18">
        <v>45860</v>
      </c>
      <c r="O1434" s="8" t="s">
        <v>287</v>
      </c>
      <c r="P1434" s="8" t="s">
        <v>20</v>
      </c>
      <c r="Q1434" s="8" t="s">
        <v>387</v>
      </c>
      <c r="R1434" s="8" t="str">
        <f t="shared" si="22"/>
        <v>251100A</v>
      </c>
      <c r="S1434" s="8" t="str">
        <f>IFERROR(VLOOKUP(R1434,'UNSG Projects'!$C$8:$D$305,2,FALSE),0)</f>
        <v>Mains - Blanket - Flag</v>
      </c>
      <c r="T1434" s="8" t="s">
        <v>386</v>
      </c>
      <c r="U1434" s="11">
        <v>39.31</v>
      </c>
    </row>
    <row r="1435" spans="1:21" ht="20.399999999999999" x14ac:dyDescent="0.3">
      <c r="A1435" s="19">
        <v>202509</v>
      </c>
      <c r="B1435" s="8" t="s">
        <v>7</v>
      </c>
      <c r="C1435" s="8" t="s">
        <v>63</v>
      </c>
      <c r="D1435" s="8" t="s">
        <v>62</v>
      </c>
      <c r="E1435" s="8" t="s">
        <v>62</v>
      </c>
      <c r="F1435" s="8" t="s">
        <v>61</v>
      </c>
      <c r="G1435" s="8" t="s">
        <v>125</v>
      </c>
      <c r="H1435" s="8" t="s">
        <v>59</v>
      </c>
      <c r="I1435" s="8" t="s">
        <v>58</v>
      </c>
      <c r="J1435" s="8" t="s">
        <v>400</v>
      </c>
      <c r="K1435" s="8" t="s">
        <v>56</v>
      </c>
      <c r="L1435" s="8" t="s">
        <v>64</v>
      </c>
      <c r="M1435" s="18">
        <v>45901</v>
      </c>
      <c r="N1435" s="18">
        <v>45800</v>
      </c>
      <c r="O1435" s="8" t="s">
        <v>287</v>
      </c>
      <c r="P1435" s="8" t="s">
        <v>20</v>
      </c>
      <c r="Q1435" s="8" t="s">
        <v>401</v>
      </c>
      <c r="R1435" s="8" t="str">
        <f t="shared" si="22"/>
        <v>257100A</v>
      </c>
      <c r="S1435" s="8" t="str">
        <f>IFERROR(VLOOKUP(R1435,'UNSG Projects'!$C$8:$D$305,2,FALSE),0)</f>
        <v>Mains - Blanket - SL</v>
      </c>
      <c r="T1435" s="8" t="s">
        <v>400</v>
      </c>
      <c r="U1435" s="11">
        <v>0</v>
      </c>
    </row>
    <row r="1436" spans="1:21" ht="20.399999999999999" x14ac:dyDescent="0.3">
      <c r="A1436" s="19">
        <v>202509</v>
      </c>
      <c r="B1436" s="8" t="s">
        <v>7</v>
      </c>
      <c r="C1436" s="8" t="s">
        <v>63</v>
      </c>
      <c r="D1436" s="8" t="s">
        <v>62</v>
      </c>
      <c r="E1436" s="8" t="s">
        <v>62</v>
      </c>
      <c r="F1436" s="8" t="s">
        <v>61</v>
      </c>
      <c r="G1436" s="8" t="s">
        <v>125</v>
      </c>
      <c r="H1436" s="8" t="s">
        <v>59</v>
      </c>
      <c r="I1436" s="8" t="s">
        <v>58</v>
      </c>
      <c r="J1436" s="8" t="s">
        <v>380</v>
      </c>
      <c r="K1436" s="8" t="s">
        <v>56</v>
      </c>
      <c r="L1436" s="8" t="s">
        <v>64</v>
      </c>
      <c r="M1436" s="18">
        <v>45901</v>
      </c>
      <c r="N1436" s="18">
        <v>45866</v>
      </c>
      <c r="O1436" s="8" t="s">
        <v>287</v>
      </c>
      <c r="P1436" s="8" t="s">
        <v>20</v>
      </c>
      <c r="Q1436" s="8" t="s">
        <v>381</v>
      </c>
      <c r="R1436" s="8" t="str">
        <f t="shared" si="22"/>
        <v>252100A</v>
      </c>
      <c r="S1436" s="8" t="str">
        <f>IFERROR(VLOOKUP(R1436,'UNSG Projects'!$C$8:$D$305,2,FALSE),0)</f>
        <v>Mains - Blanket - King</v>
      </c>
      <c r="T1436" s="8" t="s">
        <v>380</v>
      </c>
      <c r="U1436" s="11">
        <v>388.49</v>
      </c>
    </row>
    <row r="1437" spans="1:21" ht="20.399999999999999" x14ac:dyDescent="0.3">
      <c r="A1437" s="19">
        <v>202509</v>
      </c>
      <c r="B1437" s="8" t="s">
        <v>7</v>
      </c>
      <c r="C1437" s="8" t="s">
        <v>63</v>
      </c>
      <c r="D1437" s="8" t="s">
        <v>62</v>
      </c>
      <c r="E1437" s="8" t="s">
        <v>62</v>
      </c>
      <c r="F1437" s="8" t="s">
        <v>61</v>
      </c>
      <c r="G1437" s="8" t="s">
        <v>125</v>
      </c>
      <c r="H1437" s="8" t="s">
        <v>59</v>
      </c>
      <c r="I1437" s="8" t="s">
        <v>58</v>
      </c>
      <c r="J1437" s="8" t="s">
        <v>362</v>
      </c>
      <c r="K1437" s="8" t="s">
        <v>56</v>
      </c>
      <c r="L1437" s="8" t="s">
        <v>64</v>
      </c>
      <c r="M1437" s="18">
        <v>45901</v>
      </c>
      <c r="N1437" s="18">
        <v>45929</v>
      </c>
      <c r="O1437" s="8" t="s">
        <v>287</v>
      </c>
      <c r="P1437" s="8" t="s">
        <v>20</v>
      </c>
      <c r="Q1437" s="8" t="s">
        <v>363</v>
      </c>
      <c r="R1437" s="8" t="str">
        <f t="shared" si="22"/>
        <v>257100A</v>
      </c>
      <c r="S1437" s="8" t="str">
        <f>IFERROR(VLOOKUP(R1437,'UNSG Projects'!$C$8:$D$305,2,FALSE),0)</f>
        <v>Mains - Blanket - SL</v>
      </c>
      <c r="T1437" s="8" t="s">
        <v>362</v>
      </c>
      <c r="U1437" s="11">
        <v>85.62</v>
      </c>
    </row>
    <row r="1438" spans="1:21" ht="20.399999999999999" x14ac:dyDescent="0.3">
      <c r="A1438" s="19">
        <v>202509</v>
      </c>
      <c r="B1438" s="8" t="s">
        <v>7</v>
      </c>
      <c r="C1438" s="8" t="s">
        <v>63</v>
      </c>
      <c r="D1438" s="8" t="s">
        <v>62</v>
      </c>
      <c r="E1438" s="8" t="s">
        <v>62</v>
      </c>
      <c r="F1438" s="8" t="s">
        <v>61</v>
      </c>
      <c r="G1438" s="8" t="s">
        <v>125</v>
      </c>
      <c r="H1438" s="8" t="s">
        <v>59</v>
      </c>
      <c r="I1438" s="8" t="s">
        <v>58</v>
      </c>
      <c r="J1438" s="8" t="s">
        <v>388</v>
      </c>
      <c r="K1438" s="8" t="s">
        <v>56</v>
      </c>
      <c r="L1438" s="8" t="s">
        <v>64</v>
      </c>
      <c r="M1438" s="18">
        <v>45901</v>
      </c>
      <c r="N1438" s="18">
        <v>45852</v>
      </c>
      <c r="O1438" s="8" t="s">
        <v>287</v>
      </c>
      <c r="P1438" s="8" t="s">
        <v>20</v>
      </c>
      <c r="Q1438" s="8" t="s">
        <v>389</v>
      </c>
      <c r="R1438" s="8" t="str">
        <f t="shared" si="22"/>
        <v>251100A</v>
      </c>
      <c r="S1438" s="8" t="str">
        <f>IFERROR(VLOOKUP(R1438,'UNSG Projects'!$C$8:$D$305,2,FALSE),0)</f>
        <v>Mains - Blanket - Flag</v>
      </c>
      <c r="T1438" s="8" t="s">
        <v>388</v>
      </c>
      <c r="U1438" s="11">
        <v>-0.09</v>
      </c>
    </row>
    <row r="1439" spans="1:21" ht="20.399999999999999" x14ac:dyDescent="0.3">
      <c r="A1439" s="19">
        <v>202509</v>
      </c>
      <c r="B1439" s="8" t="s">
        <v>7</v>
      </c>
      <c r="C1439" s="8" t="s">
        <v>63</v>
      </c>
      <c r="D1439" s="8" t="s">
        <v>62</v>
      </c>
      <c r="E1439" s="8" t="s">
        <v>62</v>
      </c>
      <c r="F1439" s="8" t="s">
        <v>61</v>
      </c>
      <c r="G1439" s="8" t="s">
        <v>125</v>
      </c>
      <c r="H1439" s="8" t="s">
        <v>59</v>
      </c>
      <c r="I1439" s="8" t="s">
        <v>58</v>
      </c>
      <c r="J1439" s="8" t="s">
        <v>320</v>
      </c>
      <c r="K1439" s="8" t="s">
        <v>56</v>
      </c>
      <c r="L1439" s="8" t="s">
        <v>64</v>
      </c>
      <c r="M1439" s="18">
        <v>45658</v>
      </c>
      <c r="N1439" s="18">
        <v>45658</v>
      </c>
      <c r="O1439" s="8" t="s">
        <v>287</v>
      </c>
      <c r="P1439" s="8" t="s">
        <v>20</v>
      </c>
      <c r="Q1439" s="8" t="s">
        <v>321</v>
      </c>
      <c r="R1439" s="8" t="str">
        <f t="shared" si="22"/>
        <v>253380B</v>
      </c>
      <c r="S1439" s="8" t="str">
        <f>IFERROR(VLOOKUP(R1439,'UNSG Projects'!$C$8:$D$305,2,FALSE),0)</f>
        <v>PI Services Repl - Prescott</v>
      </c>
      <c r="T1439" s="8" t="s">
        <v>320</v>
      </c>
      <c r="U1439" s="11">
        <v>7277.17</v>
      </c>
    </row>
    <row r="1440" spans="1:21" ht="20.399999999999999" x14ac:dyDescent="0.3">
      <c r="A1440" s="19">
        <v>202509</v>
      </c>
      <c r="B1440" s="8" t="s">
        <v>7</v>
      </c>
      <c r="C1440" s="8" t="s">
        <v>63</v>
      </c>
      <c r="D1440" s="8" t="s">
        <v>62</v>
      </c>
      <c r="E1440" s="8" t="s">
        <v>62</v>
      </c>
      <c r="F1440" s="8" t="s">
        <v>61</v>
      </c>
      <c r="G1440" s="8" t="s">
        <v>125</v>
      </c>
      <c r="H1440" s="8" t="s">
        <v>59</v>
      </c>
      <c r="I1440" s="8" t="s">
        <v>58</v>
      </c>
      <c r="J1440" s="8" t="s">
        <v>356</v>
      </c>
      <c r="K1440" s="8" t="s">
        <v>56</v>
      </c>
      <c r="L1440" s="8" t="s">
        <v>64</v>
      </c>
      <c r="M1440" s="18">
        <v>45901</v>
      </c>
      <c r="N1440" s="18">
        <v>45887</v>
      </c>
      <c r="O1440" s="8" t="s">
        <v>287</v>
      </c>
      <c r="P1440" s="8" t="s">
        <v>20</v>
      </c>
      <c r="Q1440" s="8" t="s">
        <v>357</v>
      </c>
      <c r="R1440" s="8" t="str">
        <f t="shared" si="22"/>
        <v>253500B</v>
      </c>
      <c r="S1440" s="8" t="str">
        <f>IFERROR(VLOOKUP(R1440,'UNSG Projects'!$C$8:$D$305,2,FALSE),0)</f>
        <v>PI Mains - Prescott</v>
      </c>
      <c r="T1440" s="8" t="s">
        <v>356</v>
      </c>
      <c r="U1440" s="11">
        <v>36456.43</v>
      </c>
    </row>
    <row r="1441" spans="1:21" ht="20.399999999999999" x14ac:dyDescent="0.3">
      <c r="A1441" s="19">
        <v>202509</v>
      </c>
      <c r="B1441" s="8" t="s">
        <v>7</v>
      </c>
      <c r="C1441" s="8" t="s">
        <v>63</v>
      </c>
      <c r="D1441" s="8" t="s">
        <v>62</v>
      </c>
      <c r="E1441" s="8" t="s">
        <v>62</v>
      </c>
      <c r="F1441" s="8" t="s">
        <v>61</v>
      </c>
      <c r="G1441" s="8" t="s">
        <v>125</v>
      </c>
      <c r="H1441" s="8" t="s">
        <v>59</v>
      </c>
      <c r="I1441" s="8" t="s">
        <v>58</v>
      </c>
      <c r="J1441" s="8" t="s">
        <v>368</v>
      </c>
      <c r="K1441" s="8" t="s">
        <v>56</v>
      </c>
      <c r="L1441" s="8" t="s">
        <v>64</v>
      </c>
      <c r="M1441" s="18">
        <v>45901</v>
      </c>
      <c r="N1441" s="18">
        <v>45867</v>
      </c>
      <c r="O1441" s="8" t="s">
        <v>287</v>
      </c>
      <c r="P1441" s="8" t="s">
        <v>20</v>
      </c>
      <c r="Q1441" s="8" t="s">
        <v>369</v>
      </c>
      <c r="R1441" s="8" t="str">
        <f t="shared" si="22"/>
        <v>253100A</v>
      </c>
      <c r="S1441" s="8" t="str">
        <f>IFERROR(VLOOKUP(R1441,'UNSG Projects'!$C$8:$D$305,2,FALSE),0)</f>
        <v>Mains - Blanket - Pres</v>
      </c>
      <c r="T1441" s="8" t="s">
        <v>368</v>
      </c>
      <c r="U1441" s="11">
        <v>110.54</v>
      </c>
    </row>
    <row r="1442" spans="1:21" ht="20.399999999999999" x14ac:dyDescent="0.3">
      <c r="A1442" s="19">
        <v>202509</v>
      </c>
      <c r="B1442" s="8" t="s">
        <v>7</v>
      </c>
      <c r="C1442" s="8" t="s">
        <v>63</v>
      </c>
      <c r="D1442" s="8" t="s">
        <v>62</v>
      </c>
      <c r="E1442" s="8" t="s">
        <v>62</v>
      </c>
      <c r="F1442" s="8" t="s">
        <v>61</v>
      </c>
      <c r="G1442" s="8" t="s">
        <v>125</v>
      </c>
      <c r="H1442" s="8" t="s">
        <v>59</v>
      </c>
      <c r="I1442" s="8" t="s">
        <v>58</v>
      </c>
      <c r="J1442" s="8" t="s">
        <v>292</v>
      </c>
      <c r="K1442" s="8" t="s">
        <v>56</v>
      </c>
      <c r="L1442" s="8" t="s">
        <v>64</v>
      </c>
      <c r="M1442" s="18">
        <v>45658</v>
      </c>
      <c r="N1442" s="18">
        <v>45658</v>
      </c>
      <c r="O1442" s="8" t="s">
        <v>287</v>
      </c>
      <c r="P1442" s="8" t="s">
        <v>20</v>
      </c>
      <c r="Q1442" s="8" t="s">
        <v>293</v>
      </c>
      <c r="R1442" s="8" t="str">
        <f t="shared" si="22"/>
        <v>252404S</v>
      </c>
      <c r="S1442" s="8" t="str">
        <f>IFERROR(VLOOKUP(R1442,'UNSG Projects'!$C$8:$D$305,2,FALSE),0)</f>
        <v>Main &amp; Services PVC Repl KNG</v>
      </c>
      <c r="T1442" s="8" t="s">
        <v>292</v>
      </c>
      <c r="U1442" s="11">
        <v>6508.7</v>
      </c>
    </row>
    <row r="1443" spans="1:21" ht="20.399999999999999" x14ac:dyDescent="0.3">
      <c r="A1443" s="19">
        <v>202509</v>
      </c>
      <c r="B1443" s="8" t="s">
        <v>7</v>
      </c>
      <c r="C1443" s="8" t="s">
        <v>63</v>
      </c>
      <c r="D1443" s="8" t="s">
        <v>62</v>
      </c>
      <c r="E1443" s="8" t="s">
        <v>62</v>
      </c>
      <c r="F1443" s="8" t="s">
        <v>61</v>
      </c>
      <c r="G1443" s="8" t="s">
        <v>125</v>
      </c>
      <c r="H1443" s="8" t="s">
        <v>59</v>
      </c>
      <c r="I1443" s="8" t="s">
        <v>58</v>
      </c>
      <c r="J1443" s="8" t="s">
        <v>318</v>
      </c>
      <c r="K1443" s="8" t="s">
        <v>56</v>
      </c>
      <c r="L1443" s="8" t="s">
        <v>64</v>
      </c>
      <c r="M1443" s="18">
        <v>45658</v>
      </c>
      <c r="N1443" s="18">
        <v>45658</v>
      </c>
      <c r="O1443" s="8" t="s">
        <v>287</v>
      </c>
      <c r="P1443" s="8" t="s">
        <v>20</v>
      </c>
      <c r="Q1443" s="8" t="s">
        <v>319</v>
      </c>
      <c r="R1443" s="8" t="str">
        <f t="shared" si="22"/>
        <v>251380R</v>
      </c>
      <c r="S1443" s="8" t="str">
        <f>IFERROR(VLOOKUP(R1443,'UNSG Projects'!$C$8:$D$305,2,FALSE),0)</f>
        <v>Service Repl - Flag</v>
      </c>
      <c r="T1443" s="8" t="s">
        <v>318</v>
      </c>
      <c r="U1443" s="11">
        <v>13582.95</v>
      </c>
    </row>
    <row r="1444" spans="1:21" ht="20.399999999999999" x14ac:dyDescent="0.3">
      <c r="A1444" s="19">
        <v>202509</v>
      </c>
      <c r="B1444" s="8" t="s">
        <v>7</v>
      </c>
      <c r="C1444" s="8" t="s">
        <v>63</v>
      </c>
      <c r="D1444" s="8" t="s">
        <v>62</v>
      </c>
      <c r="E1444" s="8" t="s">
        <v>62</v>
      </c>
      <c r="F1444" s="8" t="s">
        <v>61</v>
      </c>
      <c r="G1444" s="8" t="s">
        <v>125</v>
      </c>
      <c r="H1444" s="8" t="s">
        <v>59</v>
      </c>
      <c r="I1444" s="8" t="s">
        <v>58</v>
      </c>
      <c r="J1444" s="8" t="s">
        <v>314</v>
      </c>
      <c r="K1444" s="8" t="s">
        <v>56</v>
      </c>
      <c r="L1444" s="8" t="s">
        <v>64</v>
      </c>
      <c r="M1444" s="18">
        <v>45658</v>
      </c>
      <c r="N1444" s="18">
        <v>45658</v>
      </c>
      <c r="O1444" s="8" t="s">
        <v>287</v>
      </c>
      <c r="P1444" s="8" t="s">
        <v>20</v>
      </c>
      <c r="Q1444" s="8" t="s">
        <v>315</v>
      </c>
      <c r="R1444" s="8" t="str">
        <f t="shared" si="22"/>
        <v>253380R</v>
      </c>
      <c r="S1444" s="8" t="str">
        <f>IFERROR(VLOOKUP(R1444,'UNSG Projects'!$C$8:$D$305,2,FALSE),0)</f>
        <v>Service Repl - Pres</v>
      </c>
      <c r="T1444" s="8" t="s">
        <v>314</v>
      </c>
      <c r="U1444" s="11">
        <v>1687.92</v>
      </c>
    </row>
    <row r="1445" spans="1:21" ht="20.399999999999999" x14ac:dyDescent="0.3">
      <c r="A1445" s="19">
        <v>202509</v>
      </c>
      <c r="B1445" s="8" t="s">
        <v>7</v>
      </c>
      <c r="C1445" s="8" t="s">
        <v>63</v>
      </c>
      <c r="D1445" s="8" t="s">
        <v>62</v>
      </c>
      <c r="E1445" s="8" t="s">
        <v>62</v>
      </c>
      <c r="F1445" s="8" t="s">
        <v>61</v>
      </c>
      <c r="G1445" s="8" t="s">
        <v>125</v>
      </c>
      <c r="H1445" s="8" t="s">
        <v>59</v>
      </c>
      <c r="I1445" s="8" t="s">
        <v>58</v>
      </c>
      <c r="J1445" s="8" t="s">
        <v>312</v>
      </c>
      <c r="K1445" s="8" t="s">
        <v>56</v>
      </c>
      <c r="L1445" s="8" t="s">
        <v>64</v>
      </c>
      <c r="M1445" s="18">
        <v>45658</v>
      </c>
      <c r="N1445" s="18">
        <v>45658</v>
      </c>
      <c r="O1445" s="8" t="s">
        <v>287</v>
      </c>
      <c r="P1445" s="8" t="s">
        <v>20</v>
      </c>
      <c r="Q1445" s="8" t="s">
        <v>313</v>
      </c>
      <c r="R1445" s="8" t="str">
        <f t="shared" si="22"/>
        <v>256380R</v>
      </c>
      <c r="S1445" s="8" t="str">
        <f>IFERROR(VLOOKUP(R1445,'UNSG Projects'!$C$8:$D$305,2,FALSE),0)</f>
        <v>Service Repl - Santa Cruz</v>
      </c>
      <c r="T1445" s="8" t="s">
        <v>312</v>
      </c>
      <c r="U1445" s="11">
        <v>11163.88</v>
      </c>
    </row>
    <row r="1446" spans="1:21" ht="20.399999999999999" x14ac:dyDescent="0.3">
      <c r="A1446" s="19">
        <v>202509</v>
      </c>
      <c r="B1446" s="8" t="s">
        <v>7</v>
      </c>
      <c r="C1446" s="8" t="s">
        <v>63</v>
      </c>
      <c r="D1446" s="8" t="s">
        <v>62</v>
      </c>
      <c r="E1446" s="8" t="s">
        <v>62</v>
      </c>
      <c r="F1446" s="8" t="s">
        <v>61</v>
      </c>
      <c r="G1446" s="8" t="s">
        <v>125</v>
      </c>
      <c r="H1446" s="8" t="s">
        <v>59</v>
      </c>
      <c r="I1446" s="8" t="s">
        <v>58</v>
      </c>
      <c r="J1446" s="8" t="s">
        <v>308</v>
      </c>
      <c r="K1446" s="8" t="s">
        <v>56</v>
      </c>
      <c r="L1446" s="8" t="s">
        <v>64</v>
      </c>
      <c r="M1446" s="18">
        <v>45658</v>
      </c>
      <c r="N1446" s="18">
        <v>45658</v>
      </c>
      <c r="O1446" s="8" t="s">
        <v>287</v>
      </c>
      <c r="P1446" s="8" t="s">
        <v>20</v>
      </c>
      <c r="Q1446" s="8" t="s">
        <v>309</v>
      </c>
      <c r="R1446" s="8" t="str">
        <f t="shared" si="22"/>
        <v>255380R</v>
      </c>
      <c r="S1446" s="8" t="str">
        <f>IFERROR(VLOOKUP(R1446,'UNSG Projects'!$C$8:$D$305,2,FALSE),0)</f>
        <v>Service Repl - Verde</v>
      </c>
      <c r="T1446" s="8" t="s">
        <v>308</v>
      </c>
      <c r="U1446" s="11">
        <v>10805.84</v>
      </c>
    </row>
    <row r="1447" spans="1:21" ht="20.399999999999999" x14ac:dyDescent="0.3">
      <c r="A1447" s="19">
        <v>202509</v>
      </c>
      <c r="B1447" s="8" t="s">
        <v>7</v>
      </c>
      <c r="C1447" s="8" t="s">
        <v>63</v>
      </c>
      <c r="D1447" s="8" t="s">
        <v>62</v>
      </c>
      <c r="E1447" s="8" t="s">
        <v>62</v>
      </c>
      <c r="F1447" s="8" t="s">
        <v>61</v>
      </c>
      <c r="G1447" s="8" t="s">
        <v>125</v>
      </c>
      <c r="H1447" s="8" t="s">
        <v>59</v>
      </c>
      <c r="I1447" s="8" t="s">
        <v>58</v>
      </c>
      <c r="J1447" s="8" t="s">
        <v>304</v>
      </c>
      <c r="K1447" s="8" t="s">
        <v>56</v>
      </c>
      <c r="L1447" s="8" t="s">
        <v>64</v>
      </c>
      <c r="M1447" s="18">
        <v>45658</v>
      </c>
      <c r="N1447" s="18">
        <v>45658</v>
      </c>
      <c r="O1447" s="8" t="s">
        <v>287</v>
      </c>
      <c r="P1447" s="8" t="s">
        <v>20</v>
      </c>
      <c r="Q1447" s="8" t="s">
        <v>305</v>
      </c>
      <c r="R1447" s="8" t="str">
        <f t="shared" si="22"/>
        <v>251380A</v>
      </c>
      <c r="S1447" s="8" t="str">
        <f>IFERROR(VLOOKUP(R1447,'UNSG Projects'!$C$8:$D$305,2,FALSE),0)</f>
        <v>Services - Bl - Flag</v>
      </c>
      <c r="T1447" s="8" t="s">
        <v>304</v>
      </c>
      <c r="U1447" s="11">
        <v>77670.37</v>
      </c>
    </row>
    <row r="1448" spans="1:21" ht="20.399999999999999" x14ac:dyDescent="0.3">
      <c r="A1448" s="19">
        <v>202509</v>
      </c>
      <c r="B1448" s="8" t="s">
        <v>7</v>
      </c>
      <c r="C1448" s="8" t="s">
        <v>63</v>
      </c>
      <c r="D1448" s="8" t="s">
        <v>62</v>
      </c>
      <c r="E1448" s="8" t="s">
        <v>62</v>
      </c>
      <c r="F1448" s="8" t="s">
        <v>61</v>
      </c>
      <c r="G1448" s="8" t="s">
        <v>125</v>
      </c>
      <c r="H1448" s="8" t="s">
        <v>59</v>
      </c>
      <c r="I1448" s="8" t="s">
        <v>58</v>
      </c>
      <c r="J1448" s="8" t="s">
        <v>338</v>
      </c>
      <c r="K1448" s="8" t="s">
        <v>56</v>
      </c>
      <c r="L1448" s="8" t="s">
        <v>64</v>
      </c>
      <c r="M1448" s="18">
        <v>45658</v>
      </c>
      <c r="N1448" s="18">
        <v>45658</v>
      </c>
      <c r="O1448" s="8" t="s">
        <v>287</v>
      </c>
      <c r="P1448" s="8" t="s">
        <v>20</v>
      </c>
      <c r="Q1448" s="8" t="s">
        <v>339</v>
      </c>
      <c r="R1448" s="8" t="str">
        <f t="shared" si="22"/>
        <v>256380A</v>
      </c>
      <c r="S1448" s="8" t="str">
        <f>IFERROR(VLOOKUP(R1448,'UNSG Projects'!$C$8:$D$305,2,FALSE),0)</f>
        <v>Services - Bl - Nog</v>
      </c>
      <c r="T1448" s="8" t="s">
        <v>338</v>
      </c>
      <c r="U1448" s="11">
        <v>1378.31</v>
      </c>
    </row>
    <row r="1449" spans="1:21" ht="20.399999999999999" x14ac:dyDescent="0.3">
      <c r="A1449" s="19">
        <v>202509</v>
      </c>
      <c r="B1449" s="8" t="s">
        <v>7</v>
      </c>
      <c r="C1449" s="8" t="s">
        <v>63</v>
      </c>
      <c r="D1449" s="8" t="s">
        <v>62</v>
      </c>
      <c r="E1449" s="8" t="s">
        <v>62</v>
      </c>
      <c r="F1449" s="8" t="s">
        <v>61</v>
      </c>
      <c r="G1449" s="8" t="s">
        <v>125</v>
      </c>
      <c r="H1449" s="8" t="s">
        <v>59</v>
      </c>
      <c r="I1449" s="8" t="s">
        <v>58</v>
      </c>
      <c r="J1449" s="8" t="s">
        <v>298</v>
      </c>
      <c r="K1449" s="8" t="s">
        <v>56</v>
      </c>
      <c r="L1449" s="8" t="s">
        <v>64</v>
      </c>
      <c r="M1449" s="18">
        <v>45658</v>
      </c>
      <c r="N1449" s="18">
        <v>45658</v>
      </c>
      <c r="O1449" s="8" t="s">
        <v>287</v>
      </c>
      <c r="P1449" s="8" t="s">
        <v>20</v>
      </c>
      <c r="Q1449" s="8" t="s">
        <v>299</v>
      </c>
      <c r="R1449" s="8" t="str">
        <f t="shared" si="22"/>
        <v>253380A</v>
      </c>
      <c r="S1449" s="8" t="str">
        <f>IFERROR(VLOOKUP(R1449,'UNSG Projects'!$C$8:$D$305,2,FALSE),0)</f>
        <v>Services - Bl - Pres</v>
      </c>
      <c r="T1449" s="8" t="s">
        <v>298</v>
      </c>
      <c r="U1449" s="11">
        <v>34145.72</v>
      </c>
    </row>
    <row r="1450" spans="1:21" ht="20.399999999999999" x14ac:dyDescent="0.3">
      <c r="A1450" s="19">
        <v>202509</v>
      </c>
      <c r="B1450" s="8" t="s">
        <v>7</v>
      </c>
      <c r="C1450" s="8" t="s">
        <v>63</v>
      </c>
      <c r="D1450" s="8" t="s">
        <v>62</v>
      </c>
      <c r="E1450" s="8" t="s">
        <v>62</v>
      </c>
      <c r="F1450" s="8" t="s">
        <v>61</v>
      </c>
      <c r="G1450" s="8" t="s">
        <v>125</v>
      </c>
      <c r="H1450" s="8" t="s">
        <v>59</v>
      </c>
      <c r="I1450" s="8" t="s">
        <v>58</v>
      </c>
      <c r="J1450" s="8" t="s">
        <v>294</v>
      </c>
      <c r="K1450" s="8" t="s">
        <v>56</v>
      </c>
      <c r="L1450" s="8" t="s">
        <v>64</v>
      </c>
      <c r="M1450" s="18">
        <v>45658</v>
      </c>
      <c r="N1450" s="18">
        <v>45658</v>
      </c>
      <c r="O1450" s="8" t="s">
        <v>287</v>
      </c>
      <c r="P1450" s="8" t="s">
        <v>20</v>
      </c>
      <c r="Q1450" s="8" t="s">
        <v>295</v>
      </c>
      <c r="R1450" s="8" t="str">
        <f t="shared" si="22"/>
        <v>257380A</v>
      </c>
      <c r="S1450" s="8" t="str">
        <f>IFERROR(VLOOKUP(R1450,'UNSG Projects'!$C$8:$D$305,2,FALSE),0)</f>
        <v>Services - Bl - SL</v>
      </c>
      <c r="T1450" s="8" t="s">
        <v>294</v>
      </c>
      <c r="U1450" s="11">
        <v>533.42999999999995</v>
      </c>
    </row>
    <row r="1451" spans="1:21" ht="20.399999999999999" x14ac:dyDescent="0.3">
      <c r="A1451" s="19">
        <v>202509</v>
      </c>
      <c r="B1451" s="8" t="s">
        <v>7</v>
      </c>
      <c r="C1451" s="8" t="s">
        <v>63</v>
      </c>
      <c r="D1451" s="8" t="s">
        <v>62</v>
      </c>
      <c r="E1451" s="8" t="s">
        <v>62</v>
      </c>
      <c r="F1451" s="8" t="s">
        <v>61</v>
      </c>
      <c r="G1451" s="8" t="s">
        <v>125</v>
      </c>
      <c r="H1451" s="8" t="s">
        <v>59</v>
      </c>
      <c r="I1451" s="8" t="s">
        <v>58</v>
      </c>
      <c r="J1451" s="8" t="s">
        <v>296</v>
      </c>
      <c r="K1451" s="8" t="s">
        <v>56</v>
      </c>
      <c r="L1451" s="8" t="s">
        <v>64</v>
      </c>
      <c r="M1451" s="18">
        <v>45658</v>
      </c>
      <c r="N1451" s="18">
        <v>45658</v>
      </c>
      <c r="O1451" s="8" t="s">
        <v>287</v>
      </c>
      <c r="P1451" s="8" t="s">
        <v>20</v>
      </c>
      <c r="Q1451" s="8" t="s">
        <v>297</v>
      </c>
      <c r="R1451" s="8" t="str">
        <f t="shared" si="22"/>
        <v>255380A</v>
      </c>
      <c r="S1451" s="8" t="str">
        <f>IFERROR(VLOOKUP(R1451,'UNSG Projects'!$C$8:$D$305,2,FALSE),0)</f>
        <v>Services - Bl - Verde</v>
      </c>
      <c r="T1451" s="8" t="s">
        <v>296</v>
      </c>
      <c r="U1451" s="11">
        <v>3091.88</v>
      </c>
    </row>
    <row r="1452" spans="1:21" ht="20.399999999999999" x14ac:dyDescent="0.3">
      <c r="A1452" s="19">
        <v>202509</v>
      </c>
      <c r="B1452" s="8" t="s">
        <v>7</v>
      </c>
      <c r="C1452" s="8" t="s">
        <v>63</v>
      </c>
      <c r="D1452" s="8" t="s">
        <v>62</v>
      </c>
      <c r="E1452" s="8" t="s">
        <v>62</v>
      </c>
      <c r="F1452" s="8" t="s">
        <v>61</v>
      </c>
      <c r="G1452" s="8" t="s">
        <v>125</v>
      </c>
      <c r="H1452" s="8" t="s">
        <v>59</v>
      </c>
      <c r="I1452" s="8" t="s">
        <v>58</v>
      </c>
      <c r="J1452" s="8" t="s">
        <v>384</v>
      </c>
      <c r="K1452" s="8" t="s">
        <v>56</v>
      </c>
      <c r="L1452" s="8" t="s">
        <v>64</v>
      </c>
      <c r="M1452" s="18">
        <v>45901</v>
      </c>
      <c r="N1452" s="18">
        <v>45861</v>
      </c>
      <c r="O1452" s="8" t="s">
        <v>287</v>
      </c>
      <c r="P1452" s="8" t="s">
        <v>20</v>
      </c>
      <c r="Q1452" s="8" t="s">
        <v>385</v>
      </c>
      <c r="R1452" s="8" t="str">
        <f t="shared" si="22"/>
        <v>253100A</v>
      </c>
      <c r="S1452" s="8" t="str">
        <f>IFERROR(VLOOKUP(R1452,'UNSG Projects'!$C$8:$D$305,2,FALSE),0)</f>
        <v>Mains - Blanket - Pres</v>
      </c>
      <c r="T1452" s="8" t="s">
        <v>384</v>
      </c>
      <c r="U1452" s="11">
        <v>208.73</v>
      </c>
    </row>
    <row r="1453" spans="1:21" ht="20.399999999999999" x14ac:dyDescent="0.3">
      <c r="A1453" s="19">
        <v>202509</v>
      </c>
      <c r="B1453" s="8" t="s">
        <v>7</v>
      </c>
      <c r="C1453" s="8" t="s">
        <v>63</v>
      </c>
      <c r="D1453" s="8" t="s">
        <v>62</v>
      </c>
      <c r="E1453" s="8" t="s">
        <v>62</v>
      </c>
      <c r="F1453" s="8" t="s">
        <v>61</v>
      </c>
      <c r="G1453" s="8" t="s">
        <v>125</v>
      </c>
      <c r="H1453" s="8" t="s">
        <v>59</v>
      </c>
      <c r="I1453" s="8" t="s">
        <v>58</v>
      </c>
      <c r="J1453" s="8" t="s">
        <v>364</v>
      </c>
      <c r="K1453" s="8" t="s">
        <v>56</v>
      </c>
      <c r="L1453" s="8" t="s">
        <v>64</v>
      </c>
      <c r="M1453" s="18">
        <v>45901</v>
      </c>
      <c r="N1453" s="18">
        <v>45924</v>
      </c>
      <c r="O1453" s="8" t="s">
        <v>287</v>
      </c>
      <c r="P1453" s="8" t="s">
        <v>20</v>
      </c>
      <c r="Q1453" s="8" t="s">
        <v>365</v>
      </c>
      <c r="R1453" s="8" t="str">
        <f t="shared" si="22"/>
        <v>253100A</v>
      </c>
      <c r="S1453" s="8" t="str">
        <f>IFERROR(VLOOKUP(R1453,'UNSG Projects'!$C$8:$D$305,2,FALSE),0)</f>
        <v>Mains - Blanket - Pres</v>
      </c>
      <c r="T1453" s="8" t="s">
        <v>364</v>
      </c>
      <c r="U1453" s="11">
        <v>3178.6</v>
      </c>
    </row>
    <row r="1454" spans="1:21" ht="20.399999999999999" x14ac:dyDescent="0.3">
      <c r="A1454" s="19">
        <v>202509</v>
      </c>
      <c r="B1454" s="8" t="s">
        <v>7</v>
      </c>
      <c r="C1454" s="8" t="s">
        <v>63</v>
      </c>
      <c r="D1454" s="8" t="s">
        <v>62</v>
      </c>
      <c r="E1454" s="8" t="s">
        <v>62</v>
      </c>
      <c r="F1454" s="8" t="s">
        <v>61</v>
      </c>
      <c r="G1454" s="8" t="s">
        <v>125</v>
      </c>
      <c r="H1454" s="8" t="s">
        <v>59</v>
      </c>
      <c r="I1454" s="8" t="s">
        <v>58</v>
      </c>
      <c r="J1454" s="8" t="s">
        <v>390</v>
      </c>
      <c r="K1454" s="8" t="s">
        <v>56</v>
      </c>
      <c r="L1454" s="8" t="s">
        <v>64</v>
      </c>
      <c r="M1454" s="18">
        <v>45901</v>
      </c>
      <c r="N1454" s="18">
        <v>45838</v>
      </c>
      <c r="O1454" s="8" t="s">
        <v>287</v>
      </c>
      <c r="P1454" s="8" t="s">
        <v>20</v>
      </c>
      <c r="Q1454" s="8" t="s">
        <v>391</v>
      </c>
      <c r="R1454" s="8" t="str">
        <f t="shared" si="22"/>
        <v>251100A</v>
      </c>
      <c r="S1454" s="8" t="str">
        <f>IFERROR(VLOOKUP(R1454,'UNSG Projects'!$C$8:$D$305,2,FALSE),0)</f>
        <v>Mains - Blanket - Flag</v>
      </c>
      <c r="T1454" s="8" t="s">
        <v>390</v>
      </c>
      <c r="U1454" s="11">
        <v>-243.75</v>
      </c>
    </row>
    <row r="1455" spans="1:21" ht="20.399999999999999" x14ac:dyDescent="0.3">
      <c r="A1455" s="19">
        <v>202509</v>
      </c>
      <c r="B1455" s="8" t="s">
        <v>7</v>
      </c>
      <c r="C1455" s="8" t="s">
        <v>63</v>
      </c>
      <c r="D1455" s="8" t="s">
        <v>62</v>
      </c>
      <c r="E1455" s="8" t="s">
        <v>62</v>
      </c>
      <c r="F1455" s="8" t="s">
        <v>61</v>
      </c>
      <c r="G1455" s="8" t="s">
        <v>125</v>
      </c>
      <c r="H1455" s="8" t="s">
        <v>59</v>
      </c>
      <c r="I1455" s="8" t="s">
        <v>58</v>
      </c>
      <c r="J1455" s="8" t="s">
        <v>57</v>
      </c>
      <c r="K1455" s="8" t="s">
        <v>56</v>
      </c>
      <c r="L1455" s="8" t="s">
        <v>55</v>
      </c>
      <c r="M1455" s="18">
        <v>45292</v>
      </c>
      <c r="N1455" s="18">
        <v>45292</v>
      </c>
      <c r="O1455" s="8" t="s">
        <v>287</v>
      </c>
      <c r="P1455" s="8" t="s">
        <v>20</v>
      </c>
      <c r="Q1455" s="8" t="s">
        <v>311</v>
      </c>
      <c r="R1455" s="8" t="str">
        <f t="shared" si="22"/>
        <v>257380R</v>
      </c>
      <c r="S1455" s="8" t="str">
        <f>IFERROR(VLOOKUP(R1455,'UNSG Projects'!$C$8:$D$305,2,FALSE),0)</f>
        <v>Service Repl - Show Low</v>
      </c>
      <c r="T1455" s="8" t="s">
        <v>310</v>
      </c>
      <c r="U1455" s="11">
        <v>-29340.18</v>
      </c>
    </row>
    <row r="1456" spans="1:21" ht="20.399999999999999" x14ac:dyDescent="0.3">
      <c r="A1456" s="19">
        <v>202509</v>
      </c>
      <c r="B1456" s="8" t="s">
        <v>7</v>
      </c>
      <c r="C1456" s="8" t="s">
        <v>63</v>
      </c>
      <c r="D1456" s="8" t="s">
        <v>62</v>
      </c>
      <c r="E1456" s="8" t="s">
        <v>62</v>
      </c>
      <c r="F1456" s="8" t="s">
        <v>61</v>
      </c>
      <c r="G1456" s="8" t="s">
        <v>125</v>
      </c>
      <c r="H1456" s="8" t="s">
        <v>59</v>
      </c>
      <c r="I1456" s="8" t="s">
        <v>58</v>
      </c>
      <c r="J1456" s="8" t="s">
        <v>57</v>
      </c>
      <c r="K1456" s="8" t="s">
        <v>56</v>
      </c>
      <c r="L1456" s="8" t="s">
        <v>55</v>
      </c>
      <c r="M1456" s="18">
        <v>45658</v>
      </c>
      <c r="N1456" s="18">
        <v>45658</v>
      </c>
      <c r="O1456" s="8" t="s">
        <v>287</v>
      </c>
      <c r="P1456" s="8" t="s">
        <v>20</v>
      </c>
      <c r="Q1456" s="8" t="s">
        <v>305</v>
      </c>
      <c r="R1456" s="8" t="str">
        <f t="shared" si="22"/>
        <v>251380A</v>
      </c>
      <c r="S1456" s="8" t="str">
        <f>IFERROR(VLOOKUP(R1456,'UNSG Projects'!$C$8:$D$305,2,FALSE),0)</f>
        <v>Services - Bl - Flag</v>
      </c>
      <c r="T1456" s="8" t="s">
        <v>304</v>
      </c>
      <c r="U1456" s="11">
        <v>-106927.25</v>
      </c>
    </row>
    <row r="1457" spans="1:21" ht="20.399999999999999" x14ac:dyDescent="0.3">
      <c r="A1457" s="19">
        <v>202509</v>
      </c>
      <c r="B1457" s="8" t="s">
        <v>7</v>
      </c>
      <c r="C1457" s="8" t="s">
        <v>63</v>
      </c>
      <c r="D1457" s="8" t="s">
        <v>62</v>
      </c>
      <c r="E1457" s="8" t="s">
        <v>62</v>
      </c>
      <c r="F1457" s="8" t="s">
        <v>61</v>
      </c>
      <c r="G1457" s="8" t="s">
        <v>125</v>
      </c>
      <c r="H1457" s="8" t="s">
        <v>59</v>
      </c>
      <c r="I1457" s="8" t="s">
        <v>58</v>
      </c>
      <c r="J1457" s="8" t="s">
        <v>57</v>
      </c>
      <c r="K1457" s="8" t="s">
        <v>56</v>
      </c>
      <c r="L1457" s="8" t="s">
        <v>55</v>
      </c>
      <c r="M1457" s="18">
        <v>45658</v>
      </c>
      <c r="N1457" s="18">
        <v>45658</v>
      </c>
      <c r="O1457" s="8" t="s">
        <v>287</v>
      </c>
      <c r="P1457" s="8" t="s">
        <v>20</v>
      </c>
      <c r="Q1457" s="8" t="s">
        <v>303</v>
      </c>
      <c r="R1457" s="8" t="str">
        <f t="shared" si="22"/>
        <v>252380A</v>
      </c>
      <c r="S1457" s="8" t="str">
        <f>IFERROR(VLOOKUP(R1457,'UNSG Projects'!$C$8:$D$305,2,FALSE),0)</f>
        <v>Install Services - Bl - King</v>
      </c>
      <c r="T1457" s="8" t="s">
        <v>302</v>
      </c>
      <c r="U1457" s="11">
        <v>-6129.03</v>
      </c>
    </row>
    <row r="1458" spans="1:21" ht="20.399999999999999" x14ac:dyDescent="0.3">
      <c r="A1458" s="19">
        <v>202509</v>
      </c>
      <c r="B1458" s="8" t="s">
        <v>7</v>
      </c>
      <c r="C1458" s="8" t="s">
        <v>63</v>
      </c>
      <c r="D1458" s="8" t="s">
        <v>62</v>
      </c>
      <c r="E1458" s="8" t="s">
        <v>62</v>
      </c>
      <c r="F1458" s="8" t="s">
        <v>61</v>
      </c>
      <c r="G1458" s="8" t="s">
        <v>125</v>
      </c>
      <c r="H1458" s="8" t="s">
        <v>59</v>
      </c>
      <c r="I1458" s="8" t="s">
        <v>58</v>
      </c>
      <c r="J1458" s="8" t="s">
        <v>57</v>
      </c>
      <c r="K1458" s="8" t="s">
        <v>56</v>
      </c>
      <c r="L1458" s="8" t="s">
        <v>55</v>
      </c>
      <c r="M1458" s="18">
        <v>45658</v>
      </c>
      <c r="N1458" s="18">
        <v>45658</v>
      </c>
      <c r="O1458" s="8" t="s">
        <v>287</v>
      </c>
      <c r="P1458" s="8" t="s">
        <v>20</v>
      </c>
      <c r="Q1458" s="8" t="s">
        <v>317</v>
      </c>
      <c r="R1458" s="8" t="str">
        <f t="shared" si="22"/>
        <v>252380R</v>
      </c>
      <c r="S1458" s="8" t="str">
        <f>IFERROR(VLOOKUP(R1458,'UNSG Projects'!$C$8:$D$305,2,FALSE),0)</f>
        <v>Service Repl - King</v>
      </c>
      <c r="T1458" s="8" t="s">
        <v>316</v>
      </c>
      <c r="U1458" s="11">
        <v>-69079.89</v>
      </c>
    </row>
    <row r="1459" spans="1:21" ht="20.399999999999999" x14ac:dyDescent="0.3">
      <c r="A1459" s="19">
        <v>202509</v>
      </c>
      <c r="B1459" s="8" t="s">
        <v>7</v>
      </c>
      <c r="C1459" s="8" t="s">
        <v>63</v>
      </c>
      <c r="D1459" s="8" t="s">
        <v>62</v>
      </c>
      <c r="E1459" s="8" t="s">
        <v>62</v>
      </c>
      <c r="F1459" s="8" t="s">
        <v>61</v>
      </c>
      <c r="G1459" s="8" t="s">
        <v>125</v>
      </c>
      <c r="H1459" s="8" t="s">
        <v>59</v>
      </c>
      <c r="I1459" s="8" t="s">
        <v>58</v>
      </c>
      <c r="J1459" s="8" t="s">
        <v>57</v>
      </c>
      <c r="K1459" s="8" t="s">
        <v>56</v>
      </c>
      <c r="L1459" s="8" t="s">
        <v>55</v>
      </c>
      <c r="M1459" s="18">
        <v>45658</v>
      </c>
      <c r="N1459" s="18">
        <v>45658</v>
      </c>
      <c r="O1459" s="8" t="s">
        <v>287</v>
      </c>
      <c r="P1459" s="8" t="s">
        <v>20</v>
      </c>
      <c r="Q1459" s="8" t="s">
        <v>301</v>
      </c>
      <c r="R1459" s="8" t="str">
        <f t="shared" si="22"/>
        <v>252402S</v>
      </c>
      <c r="S1459" s="8" t="str">
        <f>IFERROR(VLOOKUP(R1459,'UNSG Projects'!$C$8:$D$305,2,FALSE),0)</f>
        <v>Drisco Pipe Replacement</v>
      </c>
      <c r="T1459" s="8" t="s">
        <v>300</v>
      </c>
      <c r="U1459" s="11">
        <v>-483213.76</v>
      </c>
    </row>
    <row r="1460" spans="1:21" ht="20.399999999999999" x14ac:dyDescent="0.3">
      <c r="A1460" s="19">
        <v>202509</v>
      </c>
      <c r="B1460" s="8" t="s">
        <v>7</v>
      </c>
      <c r="C1460" s="8" t="s">
        <v>63</v>
      </c>
      <c r="D1460" s="8" t="s">
        <v>62</v>
      </c>
      <c r="E1460" s="8" t="s">
        <v>62</v>
      </c>
      <c r="F1460" s="8" t="s">
        <v>61</v>
      </c>
      <c r="G1460" s="8" t="s">
        <v>125</v>
      </c>
      <c r="H1460" s="8" t="s">
        <v>59</v>
      </c>
      <c r="I1460" s="8" t="s">
        <v>58</v>
      </c>
      <c r="J1460" s="8" t="s">
        <v>57</v>
      </c>
      <c r="K1460" s="8" t="s">
        <v>56</v>
      </c>
      <c r="L1460" s="8" t="s">
        <v>55</v>
      </c>
      <c r="M1460" s="18">
        <v>45658</v>
      </c>
      <c r="N1460" s="18">
        <v>45658</v>
      </c>
      <c r="O1460" s="8" t="s">
        <v>287</v>
      </c>
      <c r="P1460" s="8" t="s">
        <v>20</v>
      </c>
      <c r="Q1460" s="8" t="s">
        <v>299</v>
      </c>
      <c r="R1460" s="8" t="str">
        <f t="shared" si="22"/>
        <v>253380A</v>
      </c>
      <c r="S1460" s="8" t="str">
        <f>IFERROR(VLOOKUP(R1460,'UNSG Projects'!$C$8:$D$305,2,FALSE),0)</f>
        <v>Services - Bl - Pres</v>
      </c>
      <c r="T1460" s="8" t="s">
        <v>298</v>
      </c>
      <c r="U1460" s="11">
        <v>-73454.66</v>
      </c>
    </row>
    <row r="1461" spans="1:21" ht="20.399999999999999" x14ac:dyDescent="0.3">
      <c r="A1461" s="19">
        <v>202509</v>
      </c>
      <c r="B1461" s="8" t="s">
        <v>7</v>
      </c>
      <c r="C1461" s="8" t="s">
        <v>63</v>
      </c>
      <c r="D1461" s="8" t="s">
        <v>62</v>
      </c>
      <c r="E1461" s="8" t="s">
        <v>62</v>
      </c>
      <c r="F1461" s="8" t="s">
        <v>61</v>
      </c>
      <c r="G1461" s="8" t="s">
        <v>125</v>
      </c>
      <c r="H1461" s="8" t="s">
        <v>59</v>
      </c>
      <c r="I1461" s="8" t="s">
        <v>58</v>
      </c>
      <c r="J1461" s="8" t="s">
        <v>57</v>
      </c>
      <c r="K1461" s="8" t="s">
        <v>56</v>
      </c>
      <c r="L1461" s="8" t="s">
        <v>55</v>
      </c>
      <c r="M1461" s="18">
        <v>45658</v>
      </c>
      <c r="N1461" s="18">
        <v>45658</v>
      </c>
      <c r="O1461" s="8" t="s">
        <v>287</v>
      </c>
      <c r="P1461" s="8" t="s">
        <v>20</v>
      </c>
      <c r="Q1461" s="8" t="s">
        <v>315</v>
      </c>
      <c r="R1461" s="8" t="str">
        <f t="shared" si="22"/>
        <v>253380R</v>
      </c>
      <c r="S1461" s="8" t="str">
        <f>IFERROR(VLOOKUP(R1461,'UNSG Projects'!$C$8:$D$305,2,FALSE),0)</f>
        <v>Service Repl - Pres</v>
      </c>
      <c r="T1461" s="8" t="s">
        <v>314</v>
      </c>
      <c r="U1461" s="11">
        <v>-77731.350000000006</v>
      </c>
    </row>
    <row r="1462" spans="1:21" ht="20.399999999999999" x14ac:dyDescent="0.3">
      <c r="A1462" s="19">
        <v>202509</v>
      </c>
      <c r="B1462" s="8" t="s">
        <v>7</v>
      </c>
      <c r="C1462" s="8" t="s">
        <v>63</v>
      </c>
      <c r="D1462" s="8" t="s">
        <v>62</v>
      </c>
      <c r="E1462" s="8" t="s">
        <v>62</v>
      </c>
      <c r="F1462" s="8" t="s">
        <v>61</v>
      </c>
      <c r="G1462" s="8" t="s">
        <v>125</v>
      </c>
      <c r="H1462" s="8" t="s">
        <v>59</v>
      </c>
      <c r="I1462" s="8" t="s">
        <v>58</v>
      </c>
      <c r="J1462" s="8" t="s">
        <v>57</v>
      </c>
      <c r="K1462" s="8" t="s">
        <v>56</v>
      </c>
      <c r="L1462" s="8" t="s">
        <v>55</v>
      </c>
      <c r="M1462" s="18">
        <v>45658</v>
      </c>
      <c r="N1462" s="18">
        <v>45658</v>
      </c>
      <c r="O1462" s="8" t="s">
        <v>287</v>
      </c>
      <c r="P1462" s="8" t="s">
        <v>20</v>
      </c>
      <c r="Q1462" s="8" t="s">
        <v>339</v>
      </c>
      <c r="R1462" s="8" t="str">
        <f t="shared" si="22"/>
        <v>256380A</v>
      </c>
      <c r="S1462" s="8" t="str">
        <f>IFERROR(VLOOKUP(R1462,'UNSG Projects'!$C$8:$D$305,2,FALSE),0)</f>
        <v>Services - Bl - Nog</v>
      </c>
      <c r="T1462" s="8" t="s">
        <v>338</v>
      </c>
      <c r="U1462" s="11">
        <v>-1335.6</v>
      </c>
    </row>
    <row r="1463" spans="1:21" ht="20.399999999999999" x14ac:dyDescent="0.3">
      <c r="A1463" s="19">
        <v>202509</v>
      </c>
      <c r="B1463" s="8" t="s">
        <v>7</v>
      </c>
      <c r="C1463" s="8" t="s">
        <v>63</v>
      </c>
      <c r="D1463" s="8" t="s">
        <v>62</v>
      </c>
      <c r="E1463" s="8" t="s">
        <v>62</v>
      </c>
      <c r="F1463" s="8" t="s">
        <v>61</v>
      </c>
      <c r="G1463" s="8" t="s">
        <v>125</v>
      </c>
      <c r="H1463" s="8" t="s">
        <v>59</v>
      </c>
      <c r="I1463" s="8" t="s">
        <v>58</v>
      </c>
      <c r="J1463" s="8" t="s">
        <v>57</v>
      </c>
      <c r="K1463" s="8" t="s">
        <v>56</v>
      </c>
      <c r="L1463" s="8" t="s">
        <v>55</v>
      </c>
      <c r="M1463" s="18">
        <v>45658</v>
      </c>
      <c r="N1463" s="18">
        <v>45658</v>
      </c>
      <c r="O1463" s="8" t="s">
        <v>287</v>
      </c>
      <c r="P1463" s="8" t="s">
        <v>20</v>
      </c>
      <c r="Q1463" s="8" t="s">
        <v>295</v>
      </c>
      <c r="R1463" s="8" t="str">
        <f t="shared" si="22"/>
        <v>257380A</v>
      </c>
      <c r="S1463" s="8" t="str">
        <f>IFERROR(VLOOKUP(R1463,'UNSG Projects'!$C$8:$D$305,2,FALSE),0)</f>
        <v>Services - Bl - SL</v>
      </c>
      <c r="T1463" s="8" t="s">
        <v>294</v>
      </c>
      <c r="U1463" s="11">
        <v>-17163.04</v>
      </c>
    </row>
    <row r="1464" spans="1:21" ht="20.399999999999999" x14ac:dyDescent="0.3">
      <c r="A1464" s="19">
        <v>202509</v>
      </c>
      <c r="B1464" s="8" t="s">
        <v>7</v>
      </c>
      <c r="C1464" s="8" t="s">
        <v>63</v>
      </c>
      <c r="D1464" s="8" t="s">
        <v>62</v>
      </c>
      <c r="E1464" s="8" t="s">
        <v>62</v>
      </c>
      <c r="F1464" s="8" t="s">
        <v>61</v>
      </c>
      <c r="G1464" s="8" t="s">
        <v>125</v>
      </c>
      <c r="H1464" s="8" t="s">
        <v>59</v>
      </c>
      <c r="I1464" s="8" t="s">
        <v>58</v>
      </c>
      <c r="J1464" s="8" t="s">
        <v>57</v>
      </c>
      <c r="K1464" s="8" t="s">
        <v>56</v>
      </c>
      <c r="L1464" s="8" t="s">
        <v>55</v>
      </c>
      <c r="M1464" s="18">
        <v>45658</v>
      </c>
      <c r="N1464" s="18">
        <v>45658</v>
      </c>
      <c r="O1464" s="8" t="s">
        <v>287</v>
      </c>
      <c r="P1464" s="8" t="s">
        <v>20</v>
      </c>
      <c r="Q1464" s="8" t="s">
        <v>311</v>
      </c>
      <c r="R1464" s="8" t="str">
        <f t="shared" si="22"/>
        <v>257380R</v>
      </c>
      <c r="S1464" s="8" t="str">
        <f>IFERROR(VLOOKUP(R1464,'UNSG Projects'!$C$8:$D$305,2,FALSE),0)</f>
        <v>Service Repl - Show Low</v>
      </c>
      <c r="T1464" s="8" t="s">
        <v>310</v>
      </c>
      <c r="U1464" s="11">
        <v>-33487.33</v>
      </c>
    </row>
    <row r="1465" spans="1:21" ht="20.399999999999999" x14ac:dyDescent="0.3">
      <c r="A1465" s="19">
        <v>202509</v>
      </c>
      <c r="B1465" s="8" t="s">
        <v>7</v>
      </c>
      <c r="C1465" s="8" t="s">
        <v>63</v>
      </c>
      <c r="D1465" s="8" t="s">
        <v>62</v>
      </c>
      <c r="E1465" s="8" t="s">
        <v>62</v>
      </c>
      <c r="F1465" s="8" t="s">
        <v>61</v>
      </c>
      <c r="G1465" s="8" t="s">
        <v>125</v>
      </c>
      <c r="H1465" s="8" t="s">
        <v>59</v>
      </c>
      <c r="I1465" s="8" t="s">
        <v>58</v>
      </c>
      <c r="J1465" s="8" t="s">
        <v>57</v>
      </c>
      <c r="K1465" s="8" t="s">
        <v>56</v>
      </c>
      <c r="L1465" s="8" t="s">
        <v>55</v>
      </c>
      <c r="M1465" s="18">
        <v>45658</v>
      </c>
      <c r="N1465" s="18">
        <v>45658</v>
      </c>
      <c r="O1465" s="8" t="s">
        <v>287</v>
      </c>
      <c r="P1465" s="8" t="s">
        <v>20</v>
      </c>
      <c r="Q1465" s="8" t="s">
        <v>293</v>
      </c>
      <c r="R1465" s="8" t="str">
        <f t="shared" si="22"/>
        <v>252404S</v>
      </c>
      <c r="S1465" s="8" t="str">
        <f>IFERROR(VLOOKUP(R1465,'UNSG Projects'!$C$8:$D$305,2,FALSE),0)</f>
        <v>Main &amp; Services PVC Repl KNG</v>
      </c>
      <c r="T1465" s="8" t="s">
        <v>292</v>
      </c>
      <c r="U1465" s="11">
        <v>-16252.35</v>
      </c>
    </row>
    <row r="1466" spans="1:21" ht="20.399999999999999" x14ac:dyDescent="0.3">
      <c r="A1466" s="19">
        <v>202509</v>
      </c>
      <c r="B1466" s="8" t="s">
        <v>7</v>
      </c>
      <c r="C1466" s="8" t="s">
        <v>63</v>
      </c>
      <c r="D1466" s="8" t="s">
        <v>62</v>
      </c>
      <c r="E1466" s="8" t="s">
        <v>62</v>
      </c>
      <c r="F1466" s="8" t="s">
        <v>61</v>
      </c>
      <c r="G1466" s="8" t="s">
        <v>125</v>
      </c>
      <c r="H1466" s="8" t="s">
        <v>59</v>
      </c>
      <c r="I1466" s="8" t="s">
        <v>58</v>
      </c>
      <c r="J1466" s="8" t="s">
        <v>57</v>
      </c>
      <c r="K1466" s="8" t="s">
        <v>56</v>
      </c>
      <c r="L1466" s="8" t="s">
        <v>55</v>
      </c>
      <c r="M1466" s="18">
        <v>45717</v>
      </c>
      <c r="N1466" s="18">
        <v>45741</v>
      </c>
      <c r="O1466" s="8" t="s">
        <v>287</v>
      </c>
      <c r="P1466" s="8" t="s">
        <v>20</v>
      </c>
      <c r="Q1466" s="8" t="s">
        <v>395</v>
      </c>
      <c r="R1466" s="8" t="str">
        <f t="shared" si="22"/>
        <v>252100A</v>
      </c>
      <c r="S1466" s="8" t="str">
        <f>IFERROR(VLOOKUP(R1466,'UNSG Projects'!$C$8:$D$305,2,FALSE),0)</f>
        <v>Mains - Blanket - King</v>
      </c>
      <c r="T1466" s="8" t="s">
        <v>394</v>
      </c>
      <c r="U1466" s="11">
        <v>-24634.400000000001</v>
      </c>
    </row>
    <row r="1467" spans="1:21" ht="20.399999999999999" x14ac:dyDescent="0.3">
      <c r="A1467" s="19">
        <v>202509</v>
      </c>
      <c r="B1467" s="8" t="s">
        <v>7</v>
      </c>
      <c r="C1467" s="8" t="s">
        <v>63</v>
      </c>
      <c r="D1467" s="8" t="s">
        <v>62</v>
      </c>
      <c r="E1467" s="8" t="s">
        <v>62</v>
      </c>
      <c r="F1467" s="8" t="s">
        <v>61</v>
      </c>
      <c r="G1467" s="8" t="s">
        <v>125</v>
      </c>
      <c r="H1467" s="8" t="s">
        <v>59</v>
      </c>
      <c r="I1467" s="8" t="s">
        <v>58</v>
      </c>
      <c r="J1467" s="8" t="s">
        <v>57</v>
      </c>
      <c r="K1467" s="8" t="s">
        <v>56</v>
      </c>
      <c r="L1467" s="8" t="s">
        <v>55</v>
      </c>
      <c r="M1467" s="18">
        <v>45809</v>
      </c>
      <c r="N1467" s="18">
        <v>45790</v>
      </c>
      <c r="O1467" s="8" t="s">
        <v>287</v>
      </c>
      <c r="P1467" s="8" t="s">
        <v>20</v>
      </c>
      <c r="Q1467" s="8" t="s">
        <v>375</v>
      </c>
      <c r="R1467" s="8" t="str">
        <f t="shared" si="22"/>
        <v>253500B</v>
      </c>
      <c r="S1467" s="8" t="str">
        <f>IFERROR(VLOOKUP(R1467,'UNSG Projects'!$C$8:$D$305,2,FALSE),0)</f>
        <v>PI Mains - Prescott</v>
      </c>
      <c r="T1467" s="8" t="s">
        <v>374</v>
      </c>
      <c r="U1467" s="11">
        <v>-1305.57</v>
      </c>
    </row>
    <row r="1468" spans="1:21" ht="20.399999999999999" x14ac:dyDescent="0.3">
      <c r="A1468" s="19">
        <v>202509</v>
      </c>
      <c r="B1468" s="8" t="s">
        <v>7</v>
      </c>
      <c r="C1468" s="8" t="s">
        <v>63</v>
      </c>
      <c r="D1468" s="8" t="s">
        <v>62</v>
      </c>
      <c r="E1468" s="8" t="s">
        <v>62</v>
      </c>
      <c r="F1468" s="8" t="s">
        <v>61</v>
      </c>
      <c r="G1468" s="8" t="s">
        <v>125</v>
      </c>
      <c r="H1468" s="8" t="s">
        <v>59</v>
      </c>
      <c r="I1468" s="8" t="s">
        <v>58</v>
      </c>
      <c r="J1468" s="8" t="s">
        <v>57</v>
      </c>
      <c r="K1468" s="8" t="s">
        <v>56</v>
      </c>
      <c r="L1468" s="8" t="s">
        <v>55</v>
      </c>
      <c r="M1468" s="18">
        <v>45809</v>
      </c>
      <c r="N1468" s="18">
        <v>45825</v>
      </c>
      <c r="O1468" s="8" t="s">
        <v>287</v>
      </c>
      <c r="P1468" s="8" t="s">
        <v>20</v>
      </c>
      <c r="Q1468" s="8" t="s">
        <v>399</v>
      </c>
      <c r="R1468" s="8" t="str">
        <f t="shared" si="22"/>
        <v>251100A</v>
      </c>
      <c r="S1468" s="8" t="str">
        <f>IFERROR(VLOOKUP(R1468,'UNSG Projects'!$C$8:$D$305,2,FALSE),0)</f>
        <v>Mains - Blanket - Flag</v>
      </c>
      <c r="T1468" s="8" t="s">
        <v>398</v>
      </c>
      <c r="U1468" s="11">
        <v>-114.97</v>
      </c>
    </row>
    <row r="1469" spans="1:21" ht="20.399999999999999" x14ac:dyDescent="0.3">
      <c r="A1469" s="19">
        <v>202509</v>
      </c>
      <c r="B1469" s="8" t="s">
        <v>7</v>
      </c>
      <c r="C1469" s="8" t="s">
        <v>63</v>
      </c>
      <c r="D1469" s="8" t="s">
        <v>62</v>
      </c>
      <c r="E1469" s="8" t="s">
        <v>62</v>
      </c>
      <c r="F1469" s="8" t="s">
        <v>61</v>
      </c>
      <c r="G1469" s="8" t="s">
        <v>125</v>
      </c>
      <c r="H1469" s="8" t="s">
        <v>59</v>
      </c>
      <c r="I1469" s="8" t="s">
        <v>58</v>
      </c>
      <c r="J1469" s="8" t="s">
        <v>57</v>
      </c>
      <c r="K1469" s="8" t="s">
        <v>56</v>
      </c>
      <c r="L1469" s="8" t="s">
        <v>55</v>
      </c>
      <c r="M1469" s="18">
        <v>45839</v>
      </c>
      <c r="N1469" s="18">
        <v>45846</v>
      </c>
      <c r="O1469" s="8" t="s">
        <v>287</v>
      </c>
      <c r="P1469" s="8" t="s">
        <v>20</v>
      </c>
      <c r="Q1469" s="8" t="s">
        <v>397</v>
      </c>
      <c r="R1469" s="8" t="str">
        <f t="shared" si="22"/>
        <v>251100A</v>
      </c>
      <c r="S1469" s="8" t="str">
        <f>IFERROR(VLOOKUP(R1469,'UNSG Projects'!$C$8:$D$305,2,FALSE),0)</f>
        <v>Mains - Blanket - Flag</v>
      </c>
      <c r="T1469" s="8" t="s">
        <v>396</v>
      </c>
      <c r="U1469" s="11">
        <v>-49288.03</v>
      </c>
    </row>
    <row r="1470" spans="1:21" ht="20.399999999999999" x14ac:dyDescent="0.3">
      <c r="A1470" s="19">
        <v>202509</v>
      </c>
      <c r="B1470" s="8" t="s">
        <v>7</v>
      </c>
      <c r="C1470" s="8" t="s">
        <v>63</v>
      </c>
      <c r="D1470" s="8" t="s">
        <v>62</v>
      </c>
      <c r="E1470" s="8" t="s">
        <v>62</v>
      </c>
      <c r="F1470" s="8" t="s">
        <v>61</v>
      </c>
      <c r="G1470" s="8" t="s">
        <v>125</v>
      </c>
      <c r="H1470" s="8" t="s">
        <v>59</v>
      </c>
      <c r="I1470" s="8" t="s">
        <v>58</v>
      </c>
      <c r="J1470" s="8" t="s">
        <v>57</v>
      </c>
      <c r="K1470" s="8" t="s">
        <v>56</v>
      </c>
      <c r="L1470" s="8" t="s">
        <v>55</v>
      </c>
      <c r="M1470" s="18">
        <v>45870</v>
      </c>
      <c r="N1470" s="18">
        <v>45741</v>
      </c>
      <c r="O1470" s="8" t="s">
        <v>287</v>
      </c>
      <c r="P1470" s="8" t="s">
        <v>20</v>
      </c>
      <c r="Q1470" s="8" t="s">
        <v>395</v>
      </c>
      <c r="R1470" s="8" t="str">
        <f t="shared" si="22"/>
        <v>252100A</v>
      </c>
      <c r="S1470" s="8" t="str">
        <f>IFERROR(VLOOKUP(R1470,'UNSG Projects'!$C$8:$D$305,2,FALSE),0)</f>
        <v>Mains - Blanket - King</v>
      </c>
      <c r="T1470" s="8" t="s">
        <v>394</v>
      </c>
      <c r="U1470" s="11">
        <v>2310.0500000000002</v>
      </c>
    </row>
    <row r="1471" spans="1:21" ht="20.399999999999999" x14ac:dyDescent="0.3">
      <c r="A1471" s="19">
        <v>202509</v>
      </c>
      <c r="B1471" s="8" t="s">
        <v>7</v>
      </c>
      <c r="C1471" s="8" t="s">
        <v>63</v>
      </c>
      <c r="D1471" s="8" t="s">
        <v>62</v>
      </c>
      <c r="E1471" s="8" t="s">
        <v>62</v>
      </c>
      <c r="F1471" s="8" t="s">
        <v>61</v>
      </c>
      <c r="G1471" s="8" t="s">
        <v>125</v>
      </c>
      <c r="H1471" s="8" t="s">
        <v>59</v>
      </c>
      <c r="I1471" s="8" t="s">
        <v>58</v>
      </c>
      <c r="J1471" s="8" t="s">
        <v>57</v>
      </c>
      <c r="K1471" s="8" t="s">
        <v>56</v>
      </c>
      <c r="L1471" s="8" t="s">
        <v>55</v>
      </c>
      <c r="M1471" s="18">
        <v>45870</v>
      </c>
      <c r="N1471" s="18">
        <v>45790</v>
      </c>
      <c r="O1471" s="8" t="s">
        <v>287</v>
      </c>
      <c r="P1471" s="8" t="s">
        <v>20</v>
      </c>
      <c r="Q1471" s="8" t="s">
        <v>375</v>
      </c>
      <c r="R1471" s="8" t="str">
        <f t="shared" si="22"/>
        <v>253500B</v>
      </c>
      <c r="S1471" s="8" t="str">
        <f>IFERROR(VLOOKUP(R1471,'UNSG Projects'!$C$8:$D$305,2,FALSE),0)</f>
        <v>PI Mains - Prescott</v>
      </c>
      <c r="T1471" s="8" t="s">
        <v>374</v>
      </c>
      <c r="U1471" s="11">
        <v>-165.3</v>
      </c>
    </row>
    <row r="1472" spans="1:21" ht="20.399999999999999" x14ac:dyDescent="0.3">
      <c r="A1472" s="19">
        <v>202510</v>
      </c>
      <c r="B1472" s="8" t="s">
        <v>7</v>
      </c>
      <c r="C1472" s="8" t="s">
        <v>63</v>
      </c>
      <c r="D1472" s="8" t="s">
        <v>62</v>
      </c>
      <c r="E1472" s="8" t="s">
        <v>62</v>
      </c>
      <c r="F1472" s="8" t="s">
        <v>61</v>
      </c>
      <c r="G1472" s="8" t="s">
        <v>125</v>
      </c>
      <c r="H1472" s="8" t="s">
        <v>59</v>
      </c>
      <c r="I1472" s="8" t="s">
        <v>58</v>
      </c>
      <c r="J1472" s="8" t="s">
        <v>354</v>
      </c>
      <c r="K1472" s="8" t="s">
        <v>56</v>
      </c>
      <c r="L1472" s="8" t="s">
        <v>64</v>
      </c>
      <c r="M1472" s="18">
        <v>45931</v>
      </c>
      <c r="N1472" s="18">
        <v>45939</v>
      </c>
      <c r="O1472" s="8" t="s">
        <v>287</v>
      </c>
      <c r="P1472" s="8" t="s">
        <v>20</v>
      </c>
      <c r="Q1472" s="8" t="s">
        <v>355</v>
      </c>
      <c r="R1472" s="8" t="str">
        <f t="shared" si="22"/>
        <v>252100A</v>
      </c>
      <c r="S1472" s="8" t="str">
        <f>IFERROR(VLOOKUP(R1472,'UNSG Projects'!$C$8:$D$305,2,FALSE),0)</f>
        <v>Mains - Blanket - King</v>
      </c>
      <c r="T1472" s="8" t="s">
        <v>354</v>
      </c>
      <c r="U1472" s="11">
        <v>668.61</v>
      </c>
    </row>
    <row r="1473" spans="1:21" ht="20.399999999999999" x14ac:dyDescent="0.3">
      <c r="A1473" s="19">
        <v>202510</v>
      </c>
      <c r="B1473" s="8" t="s">
        <v>7</v>
      </c>
      <c r="C1473" s="8" t="s">
        <v>63</v>
      </c>
      <c r="D1473" s="8" t="s">
        <v>62</v>
      </c>
      <c r="E1473" s="8" t="s">
        <v>62</v>
      </c>
      <c r="F1473" s="8" t="s">
        <v>61</v>
      </c>
      <c r="G1473" s="8" t="s">
        <v>125</v>
      </c>
      <c r="H1473" s="8" t="s">
        <v>59</v>
      </c>
      <c r="I1473" s="8" t="s">
        <v>58</v>
      </c>
      <c r="J1473" s="8" t="s">
        <v>378</v>
      </c>
      <c r="K1473" s="8" t="s">
        <v>56</v>
      </c>
      <c r="L1473" s="8" t="s">
        <v>64</v>
      </c>
      <c r="M1473" s="18">
        <v>45901</v>
      </c>
      <c r="N1473" s="18">
        <v>45883</v>
      </c>
      <c r="O1473" s="8" t="s">
        <v>287</v>
      </c>
      <c r="P1473" s="8" t="s">
        <v>20</v>
      </c>
      <c r="Q1473" s="8" t="s">
        <v>379</v>
      </c>
      <c r="R1473" s="8" t="str">
        <f t="shared" si="22"/>
        <v>251100A</v>
      </c>
      <c r="S1473" s="8" t="str">
        <f>IFERROR(VLOOKUP(R1473,'UNSG Projects'!$C$8:$D$305,2,FALSE),0)</f>
        <v>Mains - Blanket - Flag</v>
      </c>
      <c r="T1473" s="8" t="s">
        <v>378</v>
      </c>
      <c r="U1473" s="11">
        <v>159.66</v>
      </c>
    </row>
    <row r="1474" spans="1:21" ht="20.399999999999999" x14ac:dyDescent="0.3">
      <c r="A1474" s="19">
        <v>202510</v>
      </c>
      <c r="B1474" s="8" t="s">
        <v>7</v>
      </c>
      <c r="C1474" s="8" t="s">
        <v>63</v>
      </c>
      <c r="D1474" s="8" t="s">
        <v>62</v>
      </c>
      <c r="E1474" s="8" t="s">
        <v>62</v>
      </c>
      <c r="F1474" s="8" t="s">
        <v>61</v>
      </c>
      <c r="G1474" s="8" t="s">
        <v>125</v>
      </c>
      <c r="H1474" s="8" t="s">
        <v>59</v>
      </c>
      <c r="I1474" s="8" t="s">
        <v>58</v>
      </c>
      <c r="J1474" s="8" t="s">
        <v>382</v>
      </c>
      <c r="K1474" s="8" t="s">
        <v>56</v>
      </c>
      <c r="L1474" s="8" t="s">
        <v>64</v>
      </c>
      <c r="M1474" s="18">
        <v>45901</v>
      </c>
      <c r="N1474" s="18">
        <v>45861</v>
      </c>
      <c r="O1474" s="8" t="s">
        <v>287</v>
      </c>
      <c r="P1474" s="8" t="s">
        <v>20</v>
      </c>
      <c r="Q1474" s="8" t="s">
        <v>383</v>
      </c>
      <c r="R1474" s="8" t="str">
        <f t="shared" si="22"/>
        <v>253100A</v>
      </c>
      <c r="S1474" s="8" t="str">
        <f>IFERROR(VLOOKUP(R1474,'UNSG Projects'!$C$8:$D$305,2,FALSE),0)</f>
        <v>Mains - Blanket - Pres</v>
      </c>
      <c r="T1474" s="8" t="s">
        <v>382</v>
      </c>
      <c r="U1474" s="11">
        <v>1.75</v>
      </c>
    </row>
    <row r="1475" spans="1:21" ht="20.399999999999999" x14ac:dyDescent="0.3">
      <c r="A1475" s="19">
        <v>202510</v>
      </c>
      <c r="B1475" s="8" t="s">
        <v>7</v>
      </c>
      <c r="C1475" s="8" t="s">
        <v>63</v>
      </c>
      <c r="D1475" s="8" t="s">
        <v>62</v>
      </c>
      <c r="E1475" s="8" t="s">
        <v>62</v>
      </c>
      <c r="F1475" s="8" t="s">
        <v>61</v>
      </c>
      <c r="G1475" s="8" t="s">
        <v>125</v>
      </c>
      <c r="H1475" s="8" t="s">
        <v>59</v>
      </c>
      <c r="I1475" s="8" t="s">
        <v>58</v>
      </c>
      <c r="J1475" s="8" t="s">
        <v>302</v>
      </c>
      <c r="K1475" s="8" t="s">
        <v>56</v>
      </c>
      <c r="L1475" s="8" t="s">
        <v>64</v>
      </c>
      <c r="M1475" s="18">
        <v>45658</v>
      </c>
      <c r="N1475" s="18">
        <v>45658</v>
      </c>
      <c r="O1475" s="8" t="s">
        <v>287</v>
      </c>
      <c r="P1475" s="8" t="s">
        <v>20</v>
      </c>
      <c r="Q1475" s="8" t="s">
        <v>303</v>
      </c>
      <c r="R1475" s="8" t="str">
        <f t="shared" si="22"/>
        <v>252380A</v>
      </c>
      <c r="S1475" s="8" t="str">
        <f>IFERROR(VLOOKUP(R1475,'UNSG Projects'!$C$8:$D$305,2,FALSE),0)</f>
        <v>Install Services - Bl - King</v>
      </c>
      <c r="T1475" s="8" t="s">
        <v>302</v>
      </c>
      <c r="U1475" s="11">
        <v>30193.74</v>
      </c>
    </row>
    <row r="1476" spans="1:21" ht="20.399999999999999" x14ac:dyDescent="0.3">
      <c r="A1476" s="19">
        <v>202510</v>
      </c>
      <c r="B1476" s="8" t="s">
        <v>7</v>
      </c>
      <c r="C1476" s="8" t="s">
        <v>63</v>
      </c>
      <c r="D1476" s="8" t="s">
        <v>62</v>
      </c>
      <c r="E1476" s="8" t="s">
        <v>62</v>
      </c>
      <c r="F1476" s="8" t="s">
        <v>61</v>
      </c>
      <c r="G1476" s="8" t="s">
        <v>125</v>
      </c>
      <c r="H1476" s="8" t="s">
        <v>59</v>
      </c>
      <c r="I1476" s="8" t="s">
        <v>58</v>
      </c>
      <c r="J1476" s="8" t="s">
        <v>380</v>
      </c>
      <c r="K1476" s="8" t="s">
        <v>56</v>
      </c>
      <c r="L1476" s="8" t="s">
        <v>64</v>
      </c>
      <c r="M1476" s="18">
        <v>45901</v>
      </c>
      <c r="N1476" s="18">
        <v>45866</v>
      </c>
      <c r="O1476" s="8" t="s">
        <v>287</v>
      </c>
      <c r="P1476" s="8" t="s">
        <v>20</v>
      </c>
      <c r="Q1476" s="8" t="s">
        <v>381</v>
      </c>
      <c r="R1476" s="8" t="str">
        <f t="shared" si="22"/>
        <v>252100A</v>
      </c>
      <c r="S1476" s="8" t="str">
        <f>IFERROR(VLOOKUP(R1476,'UNSG Projects'!$C$8:$D$305,2,FALSE),0)</f>
        <v>Mains - Blanket - King</v>
      </c>
      <c r="T1476" s="8" t="s">
        <v>380</v>
      </c>
      <c r="U1476" s="11">
        <v>9.73</v>
      </c>
    </row>
    <row r="1477" spans="1:21" ht="20.399999999999999" x14ac:dyDescent="0.3">
      <c r="A1477" s="19">
        <v>202510</v>
      </c>
      <c r="B1477" s="8" t="s">
        <v>7</v>
      </c>
      <c r="C1477" s="8" t="s">
        <v>63</v>
      </c>
      <c r="D1477" s="8" t="s">
        <v>62</v>
      </c>
      <c r="E1477" s="8" t="s">
        <v>62</v>
      </c>
      <c r="F1477" s="8" t="s">
        <v>61</v>
      </c>
      <c r="G1477" s="8" t="s">
        <v>125</v>
      </c>
      <c r="H1477" s="8" t="s">
        <v>59</v>
      </c>
      <c r="I1477" s="8" t="s">
        <v>58</v>
      </c>
      <c r="J1477" s="8" t="s">
        <v>352</v>
      </c>
      <c r="K1477" s="8" t="s">
        <v>56</v>
      </c>
      <c r="L1477" s="8" t="s">
        <v>64</v>
      </c>
      <c r="M1477" s="18">
        <v>45931</v>
      </c>
      <c r="N1477" s="18">
        <v>45951</v>
      </c>
      <c r="O1477" s="8" t="s">
        <v>287</v>
      </c>
      <c r="P1477" s="8" t="s">
        <v>20</v>
      </c>
      <c r="Q1477" s="8" t="s">
        <v>353</v>
      </c>
      <c r="R1477" s="8" t="str">
        <f t="shared" si="22"/>
        <v>252100A</v>
      </c>
      <c r="S1477" s="8" t="str">
        <f>IFERROR(VLOOKUP(R1477,'UNSG Projects'!$C$8:$D$305,2,FALSE),0)</f>
        <v>Mains - Blanket - King</v>
      </c>
      <c r="T1477" s="8" t="s">
        <v>352</v>
      </c>
      <c r="U1477" s="11">
        <v>10657.77</v>
      </c>
    </row>
    <row r="1478" spans="1:21" ht="20.399999999999999" x14ac:dyDescent="0.3">
      <c r="A1478" s="19">
        <v>202510</v>
      </c>
      <c r="B1478" s="8" t="s">
        <v>7</v>
      </c>
      <c r="C1478" s="8" t="s">
        <v>63</v>
      </c>
      <c r="D1478" s="8" t="s">
        <v>62</v>
      </c>
      <c r="E1478" s="8" t="s">
        <v>62</v>
      </c>
      <c r="F1478" s="8" t="s">
        <v>61</v>
      </c>
      <c r="G1478" s="8" t="s">
        <v>125</v>
      </c>
      <c r="H1478" s="8" t="s">
        <v>59</v>
      </c>
      <c r="I1478" s="8" t="s">
        <v>58</v>
      </c>
      <c r="J1478" s="8" t="s">
        <v>362</v>
      </c>
      <c r="K1478" s="8" t="s">
        <v>56</v>
      </c>
      <c r="L1478" s="8" t="s">
        <v>64</v>
      </c>
      <c r="M1478" s="18">
        <v>45901</v>
      </c>
      <c r="N1478" s="18">
        <v>45929</v>
      </c>
      <c r="O1478" s="8" t="s">
        <v>287</v>
      </c>
      <c r="P1478" s="8" t="s">
        <v>20</v>
      </c>
      <c r="Q1478" s="8" t="s">
        <v>363</v>
      </c>
      <c r="R1478" s="8" t="str">
        <f t="shared" si="22"/>
        <v>257100A</v>
      </c>
      <c r="S1478" s="8" t="str">
        <f>IFERROR(VLOOKUP(R1478,'UNSG Projects'!$C$8:$D$305,2,FALSE),0)</f>
        <v>Mains - Blanket - SL</v>
      </c>
      <c r="T1478" s="8" t="s">
        <v>362</v>
      </c>
      <c r="U1478" s="11">
        <v>947.06</v>
      </c>
    </row>
    <row r="1479" spans="1:21" ht="20.399999999999999" x14ac:dyDescent="0.3">
      <c r="A1479" s="19">
        <v>202510</v>
      </c>
      <c r="B1479" s="8" t="s">
        <v>7</v>
      </c>
      <c r="C1479" s="8" t="s">
        <v>63</v>
      </c>
      <c r="D1479" s="8" t="s">
        <v>62</v>
      </c>
      <c r="E1479" s="8" t="s">
        <v>62</v>
      </c>
      <c r="F1479" s="8" t="s">
        <v>61</v>
      </c>
      <c r="G1479" s="8" t="s">
        <v>125</v>
      </c>
      <c r="H1479" s="8" t="s">
        <v>59</v>
      </c>
      <c r="I1479" s="8" t="s">
        <v>58</v>
      </c>
      <c r="J1479" s="8" t="s">
        <v>350</v>
      </c>
      <c r="K1479" s="8" t="s">
        <v>56</v>
      </c>
      <c r="L1479" s="8" t="s">
        <v>64</v>
      </c>
      <c r="M1479" s="18">
        <v>45931</v>
      </c>
      <c r="N1479" s="18">
        <v>45957</v>
      </c>
      <c r="O1479" s="8" t="s">
        <v>287</v>
      </c>
      <c r="P1479" s="8" t="s">
        <v>20</v>
      </c>
      <c r="Q1479" s="8" t="s">
        <v>351</v>
      </c>
      <c r="R1479" s="8" t="str">
        <f t="shared" si="22"/>
        <v>257100A</v>
      </c>
      <c r="S1479" s="8" t="str">
        <f>IFERROR(VLOOKUP(R1479,'UNSG Projects'!$C$8:$D$305,2,FALSE),0)</f>
        <v>Mains - Blanket - SL</v>
      </c>
      <c r="T1479" s="8" t="s">
        <v>350</v>
      </c>
      <c r="U1479" s="11">
        <v>200.63</v>
      </c>
    </row>
    <row r="1480" spans="1:21" ht="20.399999999999999" x14ac:dyDescent="0.3">
      <c r="A1480" s="19">
        <v>202510</v>
      </c>
      <c r="B1480" s="8" t="s">
        <v>7</v>
      </c>
      <c r="C1480" s="8" t="s">
        <v>63</v>
      </c>
      <c r="D1480" s="8" t="s">
        <v>62</v>
      </c>
      <c r="E1480" s="8" t="s">
        <v>62</v>
      </c>
      <c r="F1480" s="8" t="s">
        <v>61</v>
      </c>
      <c r="G1480" s="8" t="s">
        <v>125</v>
      </c>
      <c r="H1480" s="8" t="s">
        <v>59</v>
      </c>
      <c r="I1480" s="8" t="s">
        <v>58</v>
      </c>
      <c r="J1480" s="8" t="s">
        <v>358</v>
      </c>
      <c r="K1480" s="8" t="s">
        <v>56</v>
      </c>
      <c r="L1480" s="8" t="s">
        <v>64</v>
      </c>
      <c r="M1480" s="18">
        <v>45931</v>
      </c>
      <c r="N1480" s="18">
        <v>45947</v>
      </c>
      <c r="O1480" s="8" t="s">
        <v>287</v>
      </c>
      <c r="P1480" s="8" t="s">
        <v>20</v>
      </c>
      <c r="Q1480" s="8" t="s">
        <v>359</v>
      </c>
      <c r="R1480" s="8" t="str">
        <f t="shared" si="22"/>
        <v>257100A</v>
      </c>
      <c r="S1480" s="8" t="str">
        <f>IFERROR(VLOOKUP(R1480,'UNSG Projects'!$C$8:$D$305,2,FALSE),0)</f>
        <v>Mains - Blanket - SL</v>
      </c>
      <c r="T1480" s="8" t="s">
        <v>358</v>
      </c>
      <c r="U1480" s="11">
        <v>432.68</v>
      </c>
    </row>
    <row r="1481" spans="1:21" ht="20.399999999999999" x14ac:dyDescent="0.3">
      <c r="A1481" s="19">
        <v>202510</v>
      </c>
      <c r="B1481" s="8" t="s">
        <v>7</v>
      </c>
      <c r="C1481" s="8" t="s">
        <v>63</v>
      </c>
      <c r="D1481" s="8" t="s">
        <v>62</v>
      </c>
      <c r="E1481" s="8" t="s">
        <v>62</v>
      </c>
      <c r="F1481" s="8" t="s">
        <v>61</v>
      </c>
      <c r="G1481" s="8" t="s">
        <v>125</v>
      </c>
      <c r="H1481" s="8" t="s">
        <v>59</v>
      </c>
      <c r="I1481" s="8" t="s">
        <v>58</v>
      </c>
      <c r="J1481" s="8" t="s">
        <v>366</v>
      </c>
      <c r="K1481" s="8" t="s">
        <v>56</v>
      </c>
      <c r="L1481" s="8" t="s">
        <v>64</v>
      </c>
      <c r="M1481" s="18">
        <v>45931</v>
      </c>
      <c r="N1481" s="18">
        <v>45930</v>
      </c>
      <c r="O1481" s="8" t="s">
        <v>287</v>
      </c>
      <c r="P1481" s="8" t="s">
        <v>20</v>
      </c>
      <c r="Q1481" s="8" t="s">
        <v>367</v>
      </c>
      <c r="R1481" s="8" t="str">
        <f t="shared" si="22"/>
        <v>253100A</v>
      </c>
      <c r="S1481" s="8" t="str">
        <f>IFERROR(VLOOKUP(R1481,'UNSG Projects'!$C$8:$D$305,2,FALSE),0)</f>
        <v>Mains - Blanket - Pres</v>
      </c>
      <c r="T1481" s="8" t="s">
        <v>366</v>
      </c>
      <c r="U1481" s="11">
        <v>11719.15</v>
      </c>
    </row>
    <row r="1482" spans="1:21" ht="20.399999999999999" x14ac:dyDescent="0.3">
      <c r="A1482" s="19">
        <v>202510</v>
      </c>
      <c r="B1482" s="8" t="s">
        <v>7</v>
      </c>
      <c r="C1482" s="8" t="s">
        <v>63</v>
      </c>
      <c r="D1482" s="8" t="s">
        <v>62</v>
      </c>
      <c r="E1482" s="8" t="s">
        <v>62</v>
      </c>
      <c r="F1482" s="8" t="s">
        <v>61</v>
      </c>
      <c r="G1482" s="8" t="s">
        <v>125</v>
      </c>
      <c r="H1482" s="8" t="s">
        <v>59</v>
      </c>
      <c r="I1482" s="8" t="s">
        <v>58</v>
      </c>
      <c r="J1482" s="8" t="s">
        <v>320</v>
      </c>
      <c r="K1482" s="8" t="s">
        <v>56</v>
      </c>
      <c r="L1482" s="8" t="s">
        <v>64</v>
      </c>
      <c r="M1482" s="18">
        <v>45658</v>
      </c>
      <c r="N1482" s="18">
        <v>45658</v>
      </c>
      <c r="O1482" s="8" t="s">
        <v>287</v>
      </c>
      <c r="P1482" s="8" t="s">
        <v>20</v>
      </c>
      <c r="Q1482" s="8" t="s">
        <v>321</v>
      </c>
      <c r="R1482" s="8" t="str">
        <f t="shared" ref="R1482:R1545" si="23">RIGHT(Q1482,7)</f>
        <v>253380B</v>
      </c>
      <c r="S1482" s="8" t="str">
        <f>IFERROR(VLOOKUP(R1482,'UNSG Projects'!$C$8:$D$305,2,FALSE),0)</f>
        <v>PI Services Repl - Prescott</v>
      </c>
      <c r="T1482" s="8" t="s">
        <v>320</v>
      </c>
      <c r="U1482" s="11">
        <v>4808.25</v>
      </c>
    </row>
    <row r="1483" spans="1:21" ht="20.399999999999999" x14ac:dyDescent="0.3">
      <c r="A1483" s="19">
        <v>202510</v>
      </c>
      <c r="B1483" s="8" t="s">
        <v>7</v>
      </c>
      <c r="C1483" s="8" t="s">
        <v>63</v>
      </c>
      <c r="D1483" s="8" t="s">
        <v>62</v>
      </c>
      <c r="E1483" s="8" t="s">
        <v>62</v>
      </c>
      <c r="F1483" s="8" t="s">
        <v>61</v>
      </c>
      <c r="G1483" s="8" t="s">
        <v>125</v>
      </c>
      <c r="H1483" s="8" t="s">
        <v>59</v>
      </c>
      <c r="I1483" s="8" t="s">
        <v>58</v>
      </c>
      <c r="J1483" s="8" t="s">
        <v>356</v>
      </c>
      <c r="K1483" s="8" t="s">
        <v>56</v>
      </c>
      <c r="L1483" s="8" t="s">
        <v>64</v>
      </c>
      <c r="M1483" s="18">
        <v>45901</v>
      </c>
      <c r="N1483" s="18">
        <v>45887</v>
      </c>
      <c r="O1483" s="8" t="s">
        <v>287</v>
      </c>
      <c r="P1483" s="8" t="s">
        <v>20</v>
      </c>
      <c r="Q1483" s="8" t="s">
        <v>357</v>
      </c>
      <c r="R1483" s="8" t="str">
        <f t="shared" si="23"/>
        <v>253500B</v>
      </c>
      <c r="S1483" s="8" t="str">
        <f>IFERROR(VLOOKUP(R1483,'UNSG Projects'!$C$8:$D$305,2,FALSE),0)</f>
        <v>PI Mains - Prescott</v>
      </c>
      <c r="T1483" s="8" t="s">
        <v>356</v>
      </c>
      <c r="U1483" s="11">
        <v>554.99</v>
      </c>
    </row>
    <row r="1484" spans="1:21" ht="20.399999999999999" x14ac:dyDescent="0.3">
      <c r="A1484" s="19">
        <v>202510</v>
      </c>
      <c r="B1484" s="8" t="s">
        <v>7</v>
      </c>
      <c r="C1484" s="8" t="s">
        <v>63</v>
      </c>
      <c r="D1484" s="8" t="s">
        <v>62</v>
      </c>
      <c r="E1484" s="8" t="s">
        <v>62</v>
      </c>
      <c r="F1484" s="8" t="s">
        <v>61</v>
      </c>
      <c r="G1484" s="8" t="s">
        <v>125</v>
      </c>
      <c r="H1484" s="8" t="s">
        <v>59</v>
      </c>
      <c r="I1484" s="8" t="s">
        <v>58</v>
      </c>
      <c r="J1484" s="8" t="s">
        <v>360</v>
      </c>
      <c r="K1484" s="8" t="s">
        <v>56</v>
      </c>
      <c r="L1484" s="8" t="s">
        <v>64</v>
      </c>
      <c r="M1484" s="18">
        <v>45931</v>
      </c>
      <c r="N1484" s="18">
        <v>45936</v>
      </c>
      <c r="O1484" s="8" t="s">
        <v>287</v>
      </c>
      <c r="P1484" s="8" t="s">
        <v>20</v>
      </c>
      <c r="Q1484" s="8" t="s">
        <v>361</v>
      </c>
      <c r="R1484" s="8" t="str">
        <f t="shared" si="23"/>
        <v>253100A</v>
      </c>
      <c r="S1484" s="8" t="str">
        <f>IFERROR(VLOOKUP(R1484,'UNSG Projects'!$C$8:$D$305,2,FALSE),0)</f>
        <v>Mains - Blanket - Pres</v>
      </c>
      <c r="T1484" s="8" t="s">
        <v>360</v>
      </c>
      <c r="U1484" s="11">
        <v>4309.76</v>
      </c>
    </row>
    <row r="1485" spans="1:21" ht="20.399999999999999" x14ac:dyDescent="0.3">
      <c r="A1485" s="19">
        <v>202510</v>
      </c>
      <c r="B1485" s="8" t="s">
        <v>7</v>
      </c>
      <c r="C1485" s="8" t="s">
        <v>63</v>
      </c>
      <c r="D1485" s="8" t="s">
        <v>62</v>
      </c>
      <c r="E1485" s="8" t="s">
        <v>62</v>
      </c>
      <c r="F1485" s="8" t="s">
        <v>61</v>
      </c>
      <c r="G1485" s="8" t="s">
        <v>125</v>
      </c>
      <c r="H1485" s="8" t="s">
        <v>59</v>
      </c>
      <c r="I1485" s="8" t="s">
        <v>58</v>
      </c>
      <c r="J1485" s="8" t="s">
        <v>292</v>
      </c>
      <c r="K1485" s="8" t="s">
        <v>56</v>
      </c>
      <c r="L1485" s="8" t="s">
        <v>64</v>
      </c>
      <c r="M1485" s="18">
        <v>45658</v>
      </c>
      <c r="N1485" s="18">
        <v>45658</v>
      </c>
      <c r="O1485" s="8" t="s">
        <v>287</v>
      </c>
      <c r="P1485" s="8" t="s">
        <v>20</v>
      </c>
      <c r="Q1485" s="8" t="s">
        <v>293</v>
      </c>
      <c r="R1485" s="8" t="str">
        <f t="shared" si="23"/>
        <v>252404S</v>
      </c>
      <c r="S1485" s="8" t="str">
        <f>IFERROR(VLOOKUP(R1485,'UNSG Projects'!$C$8:$D$305,2,FALSE),0)</f>
        <v>Main &amp; Services PVC Repl KNG</v>
      </c>
      <c r="T1485" s="8" t="s">
        <v>292</v>
      </c>
      <c r="U1485" s="11">
        <v>15127.13</v>
      </c>
    </row>
    <row r="1486" spans="1:21" ht="20.399999999999999" x14ac:dyDescent="0.3">
      <c r="A1486" s="19">
        <v>202510</v>
      </c>
      <c r="B1486" s="8" t="s">
        <v>7</v>
      </c>
      <c r="C1486" s="8" t="s">
        <v>63</v>
      </c>
      <c r="D1486" s="8" t="s">
        <v>62</v>
      </c>
      <c r="E1486" s="8" t="s">
        <v>62</v>
      </c>
      <c r="F1486" s="8" t="s">
        <v>61</v>
      </c>
      <c r="G1486" s="8" t="s">
        <v>125</v>
      </c>
      <c r="H1486" s="8" t="s">
        <v>59</v>
      </c>
      <c r="I1486" s="8" t="s">
        <v>58</v>
      </c>
      <c r="J1486" s="8" t="s">
        <v>318</v>
      </c>
      <c r="K1486" s="8" t="s">
        <v>56</v>
      </c>
      <c r="L1486" s="8" t="s">
        <v>64</v>
      </c>
      <c r="M1486" s="18">
        <v>45658</v>
      </c>
      <c r="N1486" s="18">
        <v>45658</v>
      </c>
      <c r="O1486" s="8" t="s">
        <v>287</v>
      </c>
      <c r="P1486" s="8" t="s">
        <v>20</v>
      </c>
      <c r="Q1486" s="8" t="s">
        <v>319</v>
      </c>
      <c r="R1486" s="8" t="str">
        <f t="shared" si="23"/>
        <v>251380R</v>
      </c>
      <c r="S1486" s="8" t="str">
        <f>IFERROR(VLOOKUP(R1486,'UNSG Projects'!$C$8:$D$305,2,FALSE),0)</f>
        <v>Service Repl - Flag</v>
      </c>
      <c r="T1486" s="8" t="s">
        <v>318</v>
      </c>
      <c r="U1486" s="11">
        <v>45.88</v>
      </c>
    </row>
    <row r="1487" spans="1:21" ht="20.399999999999999" x14ac:dyDescent="0.3">
      <c r="A1487" s="19">
        <v>202510</v>
      </c>
      <c r="B1487" s="8" t="s">
        <v>7</v>
      </c>
      <c r="C1487" s="8" t="s">
        <v>63</v>
      </c>
      <c r="D1487" s="8" t="s">
        <v>62</v>
      </c>
      <c r="E1487" s="8" t="s">
        <v>62</v>
      </c>
      <c r="F1487" s="8" t="s">
        <v>61</v>
      </c>
      <c r="G1487" s="8" t="s">
        <v>125</v>
      </c>
      <c r="H1487" s="8" t="s">
        <v>59</v>
      </c>
      <c r="I1487" s="8" t="s">
        <v>58</v>
      </c>
      <c r="J1487" s="8" t="s">
        <v>316</v>
      </c>
      <c r="K1487" s="8" t="s">
        <v>56</v>
      </c>
      <c r="L1487" s="8" t="s">
        <v>64</v>
      </c>
      <c r="M1487" s="18">
        <v>45658</v>
      </c>
      <c r="N1487" s="18">
        <v>45658</v>
      </c>
      <c r="O1487" s="8" t="s">
        <v>287</v>
      </c>
      <c r="P1487" s="8" t="s">
        <v>20</v>
      </c>
      <c r="Q1487" s="8" t="s">
        <v>317</v>
      </c>
      <c r="R1487" s="8" t="str">
        <f t="shared" si="23"/>
        <v>252380R</v>
      </c>
      <c r="S1487" s="8" t="str">
        <f>IFERROR(VLOOKUP(R1487,'UNSG Projects'!$C$8:$D$305,2,FALSE),0)</f>
        <v>Service Repl - King</v>
      </c>
      <c r="T1487" s="8" t="s">
        <v>316</v>
      </c>
      <c r="U1487" s="11">
        <v>35454.71</v>
      </c>
    </row>
    <row r="1488" spans="1:21" ht="20.399999999999999" x14ac:dyDescent="0.3">
      <c r="A1488" s="19">
        <v>202510</v>
      </c>
      <c r="B1488" s="8" t="s">
        <v>7</v>
      </c>
      <c r="C1488" s="8" t="s">
        <v>63</v>
      </c>
      <c r="D1488" s="8" t="s">
        <v>62</v>
      </c>
      <c r="E1488" s="8" t="s">
        <v>62</v>
      </c>
      <c r="F1488" s="8" t="s">
        <v>61</v>
      </c>
      <c r="G1488" s="8" t="s">
        <v>125</v>
      </c>
      <c r="H1488" s="8" t="s">
        <v>59</v>
      </c>
      <c r="I1488" s="8" t="s">
        <v>58</v>
      </c>
      <c r="J1488" s="8" t="s">
        <v>314</v>
      </c>
      <c r="K1488" s="8" t="s">
        <v>56</v>
      </c>
      <c r="L1488" s="8" t="s">
        <v>64</v>
      </c>
      <c r="M1488" s="18">
        <v>45658</v>
      </c>
      <c r="N1488" s="18">
        <v>45658</v>
      </c>
      <c r="O1488" s="8" t="s">
        <v>287</v>
      </c>
      <c r="P1488" s="8" t="s">
        <v>20</v>
      </c>
      <c r="Q1488" s="8" t="s">
        <v>315</v>
      </c>
      <c r="R1488" s="8" t="str">
        <f t="shared" si="23"/>
        <v>253380R</v>
      </c>
      <c r="S1488" s="8" t="str">
        <f>IFERROR(VLOOKUP(R1488,'UNSG Projects'!$C$8:$D$305,2,FALSE),0)</f>
        <v>Service Repl - Pres</v>
      </c>
      <c r="T1488" s="8" t="s">
        <v>314</v>
      </c>
      <c r="U1488" s="11">
        <v>2039.01</v>
      </c>
    </row>
    <row r="1489" spans="1:21" ht="20.399999999999999" x14ac:dyDescent="0.3">
      <c r="A1489" s="19">
        <v>202510</v>
      </c>
      <c r="B1489" s="8" t="s">
        <v>7</v>
      </c>
      <c r="C1489" s="8" t="s">
        <v>63</v>
      </c>
      <c r="D1489" s="8" t="s">
        <v>62</v>
      </c>
      <c r="E1489" s="8" t="s">
        <v>62</v>
      </c>
      <c r="F1489" s="8" t="s">
        <v>61</v>
      </c>
      <c r="G1489" s="8" t="s">
        <v>125</v>
      </c>
      <c r="H1489" s="8" t="s">
        <v>59</v>
      </c>
      <c r="I1489" s="8" t="s">
        <v>58</v>
      </c>
      <c r="J1489" s="8" t="s">
        <v>310</v>
      </c>
      <c r="K1489" s="8" t="s">
        <v>56</v>
      </c>
      <c r="L1489" s="8" t="s">
        <v>64</v>
      </c>
      <c r="M1489" s="18">
        <v>45658</v>
      </c>
      <c r="N1489" s="18">
        <v>45658</v>
      </c>
      <c r="O1489" s="8" t="s">
        <v>287</v>
      </c>
      <c r="P1489" s="8" t="s">
        <v>20</v>
      </c>
      <c r="Q1489" s="8" t="s">
        <v>311</v>
      </c>
      <c r="R1489" s="8" t="str">
        <f t="shared" si="23"/>
        <v>257380R</v>
      </c>
      <c r="S1489" s="8" t="str">
        <f>IFERROR(VLOOKUP(R1489,'UNSG Projects'!$C$8:$D$305,2,FALSE),0)</f>
        <v>Service Repl - Show Low</v>
      </c>
      <c r="T1489" s="8" t="s">
        <v>310</v>
      </c>
      <c r="U1489" s="11">
        <v>1611.86</v>
      </c>
    </row>
    <row r="1490" spans="1:21" ht="20.399999999999999" x14ac:dyDescent="0.3">
      <c r="A1490" s="19">
        <v>202510</v>
      </c>
      <c r="B1490" s="8" t="s">
        <v>7</v>
      </c>
      <c r="C1490" s="8" t="s">
        <v>63</v>
      </c>
      <c r="D1490" s="8" t="s">
        <v>62</v>
      </c>
      <c r="E1490" s="8" t="s">
        <v>62</v>
      </c>
      <c r="F1490" s="8" t="s">
        <v>61</v>
      </c>
      <c r="G1490" s="8" t="s">
        <v>125</v>
      </c>
      <c r="H1490" s="8" t="s">
        <v>59</v>
      </c>
      <c r="I1490" s="8" t="s">
        <v>58</v>
      </c>
      <c r="J1490" s="8" t="s">
        <v>308</v>
      </c>
      <c r="K1490" s="8" t="s">
        <v>56</v>
      </c>
      <c r="L1490" s="8" t="s">
        <v>64</v>
      </c>
      <c r="M1490" s="18">
        <v>45658</v>
      </c>
      <c r="N1490" s="18">
        <v>45658</v>
      </c>
      <c r="O1490" s="8" t="s">
        <v>287</v>
      </c>
      <c r="P1490" s="8" t="s">
        <v>20</v>
      </c>
      <c r="Q1490" s="8" t="s">
        <v>309</v>
      </c>
      <c r="R1490" s="8" t="str">
        <f t="shared" si="23"/>
        <v>255380R</v>
      </c>
      <c r="S1490" s="8" t="str">
        <f>IFERROR(VLOOKUP(R1490,'UNSG Projects'!$C$8:$D$305,2,FALSE),0)</f>
        <v>Service Repl - Verde</v>
      </c>
      <c r="T1490" s="8" t="s">
        <v>308</v>
      </c>
      <c r="U1490" s="11">
        <v>3808.41</v>
      </c>
    </row>
    <row r="1491" spans="1:21" ht="20.399999999999999" x14ac:dyDescent="0.3">
      <c r="A1491" s="19">
        <v>202510</v>
      </c>
      <c r="B1491" s="8" t="s">
        <v>7</v>
      </c>
      <c r="C1491" s="8" t="s">
        <v>63</v>
      </c>
      <c r="D1491" s="8" t="s">
        <v>62</v>
      </c>
      <c r="E1491" s="8" t="s">
        <v>62</v>
      </c>
      <c r="F1491" s="8" t="s">
        <v>61</v>
      </c>
      <c r="G1491" s="8" t="s">
        <v>125</v>
      </c>
      <c r="H1491" s="8" t="s">
        <v>59</v>
      </c>
      <c r="I1491" s="8" t="s">
        <v>58</v>
      </c>
      <c r="J1491" s="8" t="s">
        <v>304</v>
      </c>
      <c r="K1491" s="8" t="s">
        <v>56</v>
      </c>
      <c r="L1491" s="8" t="s">
        <v>64</v>
      </c>
      <c r="M1491" s="18">
        <v>45658</v>
      </c>
      <c r="N1491" s="18">
        <v>45658</v>
      </c>
      <c r="O1491" s="8" t="s">
        <v>287</v>
      </c>
      <c r="P1491" s="8" t="s">
        <v>20</v>
      </c>
      <c r="Q1491" s="8" t="s">
        <v>305</v>
      </c>
      <c r="R1491" s="8" t="str">
        <f t="shared" si="23"/>
        <v>251380A</v>
      </c>
      <c r="S1491" s="8" t="str">
        <f>IFERROR(VLOOKUP(R1491,'UNSG Projects'!$C$8:$D$305,2,FALSE),0)</f>
        <v>Services - Bl - Flag</v>
      </c>
      <c r="T1491" s="8" t="s">
        <v>304</v>
      </c>
      <c r="U1491" s="11">
        <v>62237.07</v>
      </c>
    </row>
    <row r="1492" spans="1:21" ht="20.399999999999999" x14ac:dyDescent="0.3">
      <c r="A1492" s="19">
        <v>202510</v>
      </c>
      <c r="B1492" s="8" t="s">
        <v>7</v>
      </c>
      <c r="C1492" s="8" t="s">
        <v>63</v>
      </c>
      <c r="D1492" s="8" t="s">
        <v>62</v>
      </c>
      <c r="E1492" s="8" t="s">
        <v>62</v>
      </c>
      <c r="F1492" s="8" t="s">
        <v>61</v>
      </c>
      <c r="G1492" s="8" t="s">
        <v>125</v>
      </c>
      <c r="H1492" s="8" t="s">
        <v>59</v>
      </c>
      <c r="I1492" s="8" t="s">
        <v>58</v>
      </c>
      <c r="J1492" s="8" t="s">
        <v>338</v>
      </c>
      <c r="K1492" s="8" t="s">
        <v>56</v>
      </c>
      <c r="L1492" s="8" t="s">
        <v>64</v>
      </c>
      <c r="M1492" s="18">
        <v>45658</v>
      </c>
      <c r="N1492" s="18">
        <v>45658</v>
      </c>
      <c r="O1492" s="8" t="s">
        <v>287</v>
      </c>
      <c r="P1492" s="8" t="s">
        <v>20</v>
      </c>
      <c r="Q1492" s="8" t="s">
        <v>339</v>
      </c>
      <c r="R1492" s="8" t="str">
        <f t="shared" si="23"/>
        <v>256380A</v>
      </c>
      <c r="S1492" s="8" t="str">
        <f>IFERROR(VLOOKUP(R1492,'UNSG Projects'!$C$8:$D$305,2,FALSE),0)</f>
        <v>Services - Bl - Nog</v>
      </c>
      <c r="T1492" s="8" t="s">
        <v>338</v>
      </c>
      <c r="U1492" s="11">
        <v>828.47</v>
      </c>
    </row>
    <row r="1493" spans="1:21" ht="20.399999999999999" x14ac:dyDescent="0.3">
      <c r="A1493" s="19">
        <v>202510</v>
      </c>
      <c r="B1493" s="8" t="s">
        <v>7</v>
      </c>
      <c r="C1493" s="8" t="s">
        <v>63</v>
      </c>
      <c r="D1493" s="8" t="s">
        <v>62</v>
      </c>
      <c r="E1493" s="8" t="s">
        <v>62</v>
      </c>
      <c r="F1493" s="8" t="s">
        <v>61</v>
      </c>
      <c r="G1493" s="8" t="s">
        <v>125</v>
      </c>
      <c r="H1493" s="8" t="s">
        <v>59</v>
      </c>
      <c r="I1493" s="8" t="s">
        <v>58</v>
      </c>
      <c r="J1493" s="8" t="s">
        <v>298</v>
      </c>
      <c r="K1493" s="8" t="s">
        <v>56</v>
      </c>
      <c r="L1493" s="8" t="s">
        <v>64</v>
      </c>
      <c r="M1493" s="18">
        <v>45658</v>
      </c>
      <c r="N1493" s="18">
        <v>45658</v>
      </c>
      <c r="O1493" s="8" t="s">
        <v>287</v>
      </c>
      <c r="P1493" s="8" t="s">
        <v>20</v>
      </c>
      <c r="Q1493" s="8" t="s">
        <v>299</v>
      </c>
      <c r="R1493" s="8" t="str">
        <f t="shared" si="23"/>
        <v>253380A</v>
      </c>
      <c r="S1493" s="8" t="str">
        <f>IFERROR(VLOOKUP(R1493,'UNSG Projects'!$C$8:$D$305,2,FALSE),0)</f>
        <v>Services - Bl - Pres</v>
      </c>
      <c r="T1493" s="8" t="s">
        <v>298</v>
      </c>
      <c r="U1493" s="11">
        <v>130795.83</v>
      </c>
    </row>
    <row r="1494" spans="1:21" ht="20.399999999999999" x14ac:dyDescent="0.3">
      <c r="A1494" s="19">
        <v>202510</v>
      </c>
      <c r="B1494" s="8" t="s">
        <v>7</v>
      </c>
      <c r="C1494" s="8" t="s">
        <v>63</v>
      </c>
      <c r="D1494" s="8" t="s">
        <v>62</v>
      </c>
      <c r="E1494" s="8" t="s">
        <v>62</v>
      </c>
      <c r="F1494" s="8" t="s">
        <v>61</v>
      </c>
      <c r="G1494" s="8" t="s">
        <v>125</v>
      </c>
      <c r="H1494" s="8" t="s">
        <v>59</v>
      </c>
      <c r="I1494" s="8" t="s">
        <v>58</v>
      </c>
      <c r="J1494" s="8" t="s">
        <v>294</v>
      </c>
      <c r="K1494" s="8" t="s">
        <v>56</v>
      </c>
      <c r="L1494" s="8" t="s">
        <v>64</v>
      </c>
      <c r="M1494" s="18">
        <v>45658</v>
      </c>
      <c r="N1494" s="18">
        <v>45658</v>
      </c>
      <c r="O1494" s="8" t="s">
        <v>287</v>
      </c>
      <c r="P1494" s="8" t="s">
        <v>20</v>
      </c>
      <c r="Q1494" s="8" t="s">
        <v>295</v>
      </c>
      <c r="R1494" s="8" t="str">
        <f t="shared" si="23"/>
        <v>257380A</v>
      </c>
      <c r="S1494" s="8" t="str">
        <f>IFERROR(VLOOKUP(R1494,'UNSG Projects'!$C$8:$D$305,2,FALSE),0)</f>
        <v>Services - Bl - SL</v>
      </c>
      <c r="T1494" s="8" t="s">
        <v>294</v>
      </c>
      <c r="U1494" s="11">
        <v>20061</v>
      </c>
    </row>
    <row r="1495" spans="1:21" ht="20.399999999999999" x14ac:dyDescent="0.3">
      <c r="A1495" s="19">
        <v>202510</v>
      </c>
      <c r="B1495" s="8" t="s">
        <v>7</v>
      </c>
      <c r="C1495" s="8" t="s">
        <v>63</v>
      </c>
      <c r="D1495" s="8" t="s">
        <v>62</v>
      </c>
      <c r="E1495" s="8" t="s">
        <v>62</v>
      </c>
      <c r="F1495" s="8" t="s">
        <v>61</v>
      </c>
      <c r="G1495" s="8" t="s">
        <v>125</v>
      </c>
      <c r="H1495" s="8" t="s">
        <v>59</v>
      </c>
      <c r="I1495" s="8" t="s">
        <v>58</v>
      </c>
      <c r="J1495" s="8" t="s">
        <v>296</v>
      </c>
      <c r="K1495" s="8" t="s">
        <v>56</v>
      </c>
      <c r="L1495" s="8" t="s">
        <v>64</v>
      </c>
      <c r="M1495" s="18">
        <v>45658</v>
      </c>
      <c r="N1495" s="18">
        <v>45658</v>
      </c>
      <c r="O1495" s="8" t="s">
        <v>287</v>
      </c>
      <c r="P1495" s="8" t="s">
        <v>20</v>
      </c>
      <c r="Q1495" s="8" t="s">
        <v>297</v>
      </c>
      <c r="R1495" s="8" t="str">
        <f t="shared" si="23"/>
        <v>255380A</v>
      </c>
      <c r="S1495" s="8" t="str">
        <f>IFERROR(VLOOKUP(R1495,'UNSG Projects'!$C$8:$D$305,2,FALSE),0)</f>
        <v>Services - Bl - Verde</v>
      </c>
      <c r="T1495" s="8" t="s">
        <v>296</v>
      </c>
      <c r="U1495" s="11">
        <v>31760.62</v>
      </c>
    </row>
    <row r="1496" spans="1:21" ht="20.399999999999999" x14ac:dyDescent="0.3">
      <c r="A1496" s="19">
        <v>202510</v>
      </c>
      <c r="B1496" s="8" t="s">
        <v>7</v>
      </c>
      <c r="C1496" s="8" t="s">
        <v>63</v>
      </c>
      <c r="D1496" s="8" t="s">
        <v>62</v>
      </c>
      <c r="E1496" s="8" t="s">
        <v>62</v>
      </c>
      <c r="F1496" s="8" t="s">
        <v>61</v>
      </c>
      <c r="G1496" s="8" t="s">
        <v>125</v>
      </c>
      <c r="H1496" s="8" t="s">
        <v>59</v>
      </c>
      <c r="I1496" s="8" t="s">
        <v>58</v>
      </c>
      <c r="J1496" s="8" t="s">
        <v>364</v>
      </c>
      <c r="K1496" s="8" t="s">
        <v>56</v>
      </c>
      <c r="L1496" s="8" t="s">
        <v>64</v>
      </c>
      <c r="M1496" s="18">
        <v>45901</v>
      </c>
      <c r="N1496" s="18">
        <v>45924</v>
      </c>
      <c r="O1496" s="8" t="s">
        <v>287</v>
      </c>
      <c r="P1496" s="8" t="s">
        <v>20</v>
      </c>
      <c r="Q1496" s="8" t="s">
        <v>365</v>
      </c>
      <c r="R1496" s="8" t="str">
        <f t="shared" si="23"/>
        <v>253100A</v>
      </c>
      <c r="S1496" s="8" t="str">
        <f>IFERROR(VLOOKUP(R1496,'UNSG Projects'!$C$8:$D$305,2,FALSE),0)</f>
        <v>Mains - Blanket - Pres</v>
      </c>
      <c r="T1496" s="8" t="s">
        <v>364</v>
      </c>
      <c r="U1496" s="11">
        <v>816.92</v>
      </c>
    </row>
    <row r="1497" spans="1:21" ht="20.399999999999999" x14ac:dyDescent="0.3">
      <c r="A1497" s="19">
        <v>202510</v>
      </c>
      <c r="B1497" s="8" t="s">
        <v>7</v>
      </c>
      <c r="C1497" s="8" t="s">
        <v>63</v>
      </c>
      <c r="D1497" s="8" t="s">
        <v>62</v>
      </c>
      <c r="E1497" s="8" t="s">
        <v>62</v>
      </c>
      <c r="F1497" s="8" t="s">
        <v>61</v>
      </c>
      <c r="G1497" s="8" t="s">
        <v>125</v>
      </c>
      <c r="H1497" s="8" t="s">
        <v>59</v>
      </c>
      <c r="I1497" s="8" t="s">
        <v>58</v>
      </c>
      <c r="J1497" s="8" t="s">
        <v>57</v>
      </c>
      <c r="K1497" s="8" t="s">
        <v>56</v>
      </c>
      <c r="L1497" s="8" t="s">
        <v>55</v>
      </c>
      <c r="M1497" s="18">
        <v>45292</v>
      </c>
      <c r="N1497" s="18">
        <v>45292</v>
      </c>
      <c r="O1497" s="8" t="s">
        <v>287</v>
      </c>
      <c r="P1497" s="8" t="s">
        <v>20</v>
      </c>
      <c r="Q1497" s="8" t="s">
        <v>319</v>
      </c>
      <c r="R1497" s="8" t="str">
        <f t="shared" si="23"/>
        <v>251380R</v>
      </c>
      <c r="S1497" s="8" t="str">
        <f>IFERROR(VLOOKUP(R1497,'UNSG Projects'!$C$8:$D$305,2,FALSE),0)</f>
        <v>Service Repl - Flag</v>
      </c>
      <c r="T1497" s="8" t="s">
        <v>318</v>
      </c>
      <c r="U1497" s="11">
        <v>-26802.53</v>
      </c>
    </row>
    <row r="1498" spans="1:21" ht="20.399999999999999" x14ac:dyDescent="0.3">
      <c r="A1498" s="19">
        <v>202510</v>
      </c>
      <c r="B1498" s="8" t="s">
        <v>7</v>
      </c>
      <c r="C1498" s="8" t="s">
        <v>63</v>
      </c>
      <c r="D1498" s="8" t="s">
        <v>62</v>
      </c>
      <c r="E1498" s="8" t="s">
        <v>62</v>
      </c>
      <c r="F1498" s="8" t="s">
        <v>61</v>
      </c>
      <c r="G1498" s="8" t="s">
        <v>125</v>
      </c>
      <c r="H1498" s="8" t="s">
        <v>59</v>
      </c>
      <c r="I1498" s="8" t="s">
        <v>58</v>
      </c>
      <c r="J1498" s="8" t="s">
        <v>57</v>
      </c>
      <c r="K1498" s="8" t="s">
        <v>56</v>
      </c>
      <c r="L1498" s="8" t="s">
        <v>55</v>
      </c>
      <c r="M1498" s="18">
        <v>45292</v>
      </c>
      <c r="N1498" s="18">
        <v>45292</v>
      </c>
      <c r="O1498" s="8" t="s">
        <v>287</v>
      </c>
      <c r="P1498" s="8" t="s">
        <v>20</v>
      </c>
      <c r="Q1498" s="8" t="s">
        <v>313</v>
      </c>
      <c r="R1498" s="8" t="str">
        <f t="shared" si="23"/>
        <v>256380R</v>
      </c>
      <c r="S1498" s="8" t="str">
        <f>IFERROR(VLOOKUP(R1498,'UNSG Projects'!$C$8:$D$305,2,FALSE),0)</f>
        <v>Service Repl - Santa Cruz</v>
      </c>
      <c r="T1498" s="8" t="s">
        <v>312</v>
      </c>
      <c r="U1498" s="11">
        <v>-18433.66</v>
      </c>
    </row>
    <row r="1499" spans="1:21" ht="20.399999999999999" x14ac:dyDescent="0.3">
      <c r="A1499" s="19">
        <v>202510</v>
      </c>
      <c r="B1499" s="8" t="s">
        <v>7</v>
      </c>
      <c r="C1499" s="8" t="s">
        <v>63</v>
      </c>
      <c r="D1499" s="8" t="s">
        <v>62</v>
      </c>
      <c r="E1499" s="8" t="s">
        <v>62</v>
      </c>
      <c r="F1499" s="8" t="s">
        <v>61</v>
      </c>
      <c r="G1499" s="8" t="s">
        <v>125</v>
      </c>
      <c r="H1499" s="8" t="s">
        <v>59</v>
      </c>
      <c r="I1499" s="8" t="s">
        <v>58</v>
      </c>
      <c r="J1499" s="8" t="s">
        <v>57</v>
      </c>
      <c r="K1499" s="8" t="s">
        <v>56</v>
      </c>
      <c r="L1499" s="8" t="s">
        <v>55</v>
      </c>
      <c r="M1499" s="18">
        <v>45658</v>
      </c>
      <c r="N1499" s="18">
        <v>45658</v>
      </c>
      <c r="O1499" s="8" t="s">
        <v>287</v>
      </c>
      <c r="P1499" s="8" t="s">
        <v>20</v>
      </c>
      <c r="Q1499" s="8" t="s">
        <v>305</v>
      </c>
      <c r="R1499" s="8" t="str">
        <f t="shared" si="23"/>
        <v>251380A</v>
      </c>
      <c r="S1499" s="8" t="str">
        <f>IFERROR(VLOOKUP(R1499,'UNSG Projects'!$C$8:$D$305,2,FALSE),0)</f>
        <v>Services - Bl - Flag</v>
      </c>
      <c r="T1499" s="8" t="s">
        <v>304</v>
      </c>
      <c r="U1499" s="11">
        <v>-77670.37</v>
      </c>
    </row>
    <row r="1500" spans="1:21" ht="20.399999999999999" x14ac:dyDescent="0.3">
      <c r="A1500" s="19">
        <v>202510</v>
      </c>
      <c r="B1500" s="8" t="s">
        <v>7</v>
      </c>
      <c r="C1500" s="8" t="s">
        <v>63</v>
      </c>
      <c r="D1500" s="8" t="s">
        <v>62</v>
      </c>
      <c r="E1500" s="8" t="s">
        <v>62</v>
      </c>
      <c r="F1500" s="8" t="s">
        <v>61</v>
      </c>
      <c r="G1500" s="8" t="s">
        <v>125</v>
      </c>
      <c r="H1500" s="8" t="s">
        <v>59</v>
      </c>
      <c r="I1500" s="8" t="s">
        <v>58</v>
      </c>
      <c r="J1500" s="8" t="s">
        <v>57</v>
      </c>
      <c r="K1500" s="8" t="s">
        <v>56</v>
      </c>
      <c r="L1500" s="8" t="s">
        <v>55</v>
      </c>
      <c r="M1500" s="18">
        <v>45658</v>
      </c>
      <c r="N1500" s="18">
        <v>45658</v>
      </c>
      <c r="O1500" s="8" t="s">
        <v>287</v>
      </c>
      <c r="P1500" s="8" t="s">
        <v>20</v>
      </c>
      <c r="Q1500" s="8" t="s">
        <v>319</v>
      </c>
      <c r="R1500" s="8" t="str">
        <f t="shared" si="23"/>
        <v>251380R</v>
      </c>
      <c r="S1500" s="8" t="str">
        <f>IFERROR(VLOOKUP(R1500,'UNSG Projects'!$C$8:$D$305,2,FALSE),0)</f>
        <v>Service Repl - Flag</v>
      </c>
      <c r="T1500" s="8" t="s">
        <v>318</v>
      </c>
      <c r="U1500" s="11">
        <v>-70546.03</v>
      </c>
    </row>
    <row r="1501" spans="1:21" ht="20.399999999999999" x14ac:dyDescent="0.3">
      <c r="A1501" s="19">
        <v>202510</v>
      </c>
      <c r="B1501" s="8" t="s">
        <v>7</v>
      </c>
      <c r="C1501" s="8" t="s">
        <v>63</v>
      </c>
      <c r="D1501" s="8" t="s">
        <v>62</v>
      </c>
      <c r="E1501" s="8" t="s">
        <v>62</v>
      </c>
      <c r="F1501" s="8" t="s">
        <v>61</v>
      </c>
      <c r="G1501" s="8" t="s">
        <v>125</v>
      </c>
      <c r="H1501" s="8" t="s">
        <v>59</v>
      </c>
      <c r="I1501" s="8" t="s">
        <v>58</v>
      </c>
      <c r="J1501" s="8" t="s">
        <v>57</v>
      </c>
      <c r="K1501" s="8" t="s">
        <v>56</v>
      </c>
      <c r="L1501" s="8" t="s">
        <v>55</v>
      </c>
      <c r="M1501" s="18">
        <v>45658</v>
      </c>
      <c r="N1501" s="18">
        <v>45658</v>
      </c>
      <c r="O1501" s="8" t="s">
        <v>287</v>
      </c>
      <c r="P1501" s="8" t="s">
        <v>20</v>
      </c>
      <c r="Q1501" s="8" t="s">
        <v>303</v>
      </c>
      <c r="R1501" s="8" t="str">
        <f t="shared" si="23"/>
        <v>252380A</v>
      </c>
      <c r="S1501" s="8" t="str">
        <f>IFERROR(VLOOKUP(R1501,'UNSG Projects'!$C$8:$D$305,2,FALSE),0)</f>
        <v>Install Services - Bl - King</v>
      </c>
      <c r="T1501" s="8" t="s">
        <v>302</v>
      </c>
      <c r="U1501" s="11">
        <v>-3610.15</v>
      </c>
    </row>
    <row r="1502" spans="1:21" ht="20.399999999999999" x14ac:dyDescent="0.3">
      <c r="A1502" s="19">
        <v>202510</v>
      </c>
      <c r="B1502" s="8" t="s">
        <v>7</v>
      </c>
      <c r="C1502" s="8" t="s">
        <v>63</v>
      </c>
      <c r="D1502" s="8" t="s">
        <v>62</v>
      </c>
      <c r="E1502" s="8" t="s">
        <v>62</v>
      </c>
      <c r="F1502" s="8" t="s">
        <v>61</v>
      </c>
      <c r="G1502" s="8" t="s">
        <v>125</v>
      </c>
      <c r="H1502" s="8" t="s">
        <v>59</v>
      </c>
      <c r="I1502" s="8" t="s">
        <v>58</v>
      </c>
      <c r="J1502" s="8" t="s">
        <v>57</v>
      </c>
      <c r="K1502" s="8" t="s">
        <v>56</v>
      </c>
      <c r="L1502" s="8" t="s">
        <v>55</v>
      </c>
      <c r="M1502" s="18">
        <v>45658</v>
      </c>
      <c r="N1502" s="18">
        <v>45658</v>
      </c>
      <c r="O1502" s="8" t="s">
        <v>287</v>
      </c>
      <c r="P1502" s="8" t="s">
        <v>20</v>
      </c>
      <c r="Q1502" s="8" t="s">
        <v>301</v>
      </c>
      <c r="R1502" s="8" t="str">
        <f t="shared" si="23"/>
        <v>252402S</v>
      </c>
      <c r="S1502" s="8" t="str">
        <f>IFERROR(VLOOKUP(R1502,'UNSG Projects'!$C$8:$D$305,2,FALSE),0)</f>
        <v>Drisco Pipe Replacement</v>
      </c>
      <c r="T1502" s="8" t="s">
        <v>300</v>
      </c>
      <c r="U1502" s="11">
        <v>-101747.35</v>
      </c>
    </row>
    <row r="1503" spans="1:21" ht="20.399999999999999" x14ac:dyDescent="0.3">
      <c r="A1503" s="19">
        <v>202510</v>
      </c>
      <c r="B1503" s="8" t="s">
        <v>7</v>
      </c>
      <c r="C1503" s="8" t="s">
        <v>63</v>
      </c>
      <c r="D1503" s="8" t="s">
        <v>62</v>
      </c>
      <c r="E1503" s="8" t="s">
        <v>62</v>
      </c>
      <c r="F1503" s="8" t="s">
        <v>61</v>
      </c>
      <c r="G1503" s="8" t="s">
        <v>125</v>
      </c>
      <c r="H1503" s="8" t="s">
        <v>59</v>
      </c>
      <c r="I1503" s="8" t="s">
        <v>58</v>
      </c>
      <c r="J1503" s="8" t="s">
        <v>57</v>
      </c>
      <c r="K1503" s="8" t="s">
        <v>56</v>
      </c>
      <c r="L1503" s="8" t="s">
        <v>55</v>
      </c>
      <c r="M1503" s="18">
        <v>45658</v>
      </c>
      <c r="N1503" s="18">
        <v>45658</v>
      </c>
      <c r="O1503" s="8" t="s">
        <v>287</v>
      </c>
      <c r="P1503" s="8" t="s">
        <v>20</v>
      </c>
      <c r="Q1503" s="8" t="s">
        <v>299</v>
      </c>
      <c r="R1503" s="8" t="str">
        <f t="shared" si="23"/>
        <v>253380A</v>
      </c>
      <c r="S1503" s="8" t="str">
        <f>IFERROR(VLOOKUP(R1503,'UNSG Projects'!$C$8:$D$305,2,FALSE),0)</f>
        <v>Services - Bl - Pres</v>
      </c>
      <c r="T1503" s="8" t="s">
        <v>298</v>
      </c>
      <c r="U1503" s="11">
        <v>-34145.72</v>
      </c>
    </row>
    <row r="1504" spans="1:21" ht="20.399999999999999" x14ac:dyDescent="0.3">
      <c r="A1504" s="19">
        <v>202510</v>
      </c>
      <c r="B1504" s="8" t="s">
        <v>7</v>
      </c>
      <c r="C1504" s="8" t="s">
        <v>63</v>
      </c>
      <c r="D1504" s="8" t="s">
        <v>62</v>
      </c>
      <c r="E1504" s="8" t="s">
        <v>62</v>
      </c>
      <c r="F1504" s="8" t="s">
        <v>61</v>
      </c>
      <c r="G1504" s="8" t="s">
        <v>125</v>
      </c>
      <c r="H1504" s="8" t="s">
        <v>59</v>
      </c>
      <c r="I1504" s="8" t="s">
        <v>58</v>
      </c>
      <c r="J1504" s="8" t="s">
        <v>57</v>
      </c>
      <c r="K1504" s="8" t="s">
        <v>56</v>
      </c>
      <c r="L1504" s="8" t="s">
        <v>55</v>
      </c>
      <c r="M1504" s="18">
        <v>45658</v>
      </c>
      <c r="N1504" s="18">
        <v>45658</v>
      </c>
      <c r="O1504" s="8" t="s">
        <v>287</v>
      </c>
      <c r="P1504" s="8" t="s">
        <v>20</v>
      </c>
      <c r="Q1504" s="8" t="s">
        <v>315</v>
      </c>
      <c r="R1504" s="8" t="str">
        <f t="shared" si="23"/>
        <v>253380R</v>
      </c>
      <c r="S1504" s="8" t="str">
        <f>IFERROR(VLOOKUP(R1504,'UNSG Projects'!$C$8:$D$305,2,FALSE),0)</f>
        <v>Service Repl - Pres</v>
      </c>
      <c r="T1504" s="8" t="s">
        <v>314</v>
      </c>
      <c r="U1504" s="11">
        <v>-1687.92</v>
      </c>
    </row>
    <row r="1505" spans="1:21" ht="20.399999999999999" x14ac:dyDescent="0.3">
      <c r="A1505" s="19">
        <v>202510</v>
      </c>
      <c r="B1505" s="8" t="s">
        <v>7</v>
      </c>
      <c r="C1505" s="8" t="s">
        <v>63</v>
      </c>
      <c r="D1505" s="8" t="s">
        <v>62</v>
      </c>
      <c r="E1505" s="8" t="s">
        <v>62</v>
      </c>
      <c r="F1505" s="8" t="s">
        <v>61</v>
      </c>
      <c r="G1505" s="8" t="s">
        <v>125</v>
      </c>
      <c r="H1505" s="8" t="s">
        <v>59</v>
      </c>
      <c r="I1505" s="8" t="s">
        <v>58</v>
      </c>
      <c r="J1505" s="8" t="s">
        <v>57</v>
      </c>
      <c r="K1505" s="8" t="s">
        <v>56</v>
      </c>
      <c r="L1505" s="8" t="s">
        <v>55</v>
      </c>
      <c r="M1505" s="18">
        <v>45658</v>
      </c>
      <c r="N1505" s="18">
        <v>45658</v>
      </c>
      <c r="O1505" s="8" t="s">
        <v>287</v>
      </c>
      <c r="P1505" s="8" t="s">
        <v>20</v>
      </c>
      <c r="Q1505" s="8" t="s">
        <v>297</v>
      </c>
      <c r="R1505" s="8" t="str">
        <f t="shared" si="23"/>
        <v>255380A</v>
      </c>
      <c r="S1505" s="8" t="str">
        <f>IFERROR(VLOOKUP(R1505,'UNSG Projects'!$C$8:$D$305,2,FALSE),0)</f>
        <v>Services - Bl - Verde</v>
      </c>
      <c r="T1505" s="8" t="s">
        <v>296</v>
      </c>
      <c r="U1505" s="11">
        <v>-3091.88</v>
      </c>
    </row>
    <row r="1506" spans="1:21" ht="20.399999999999999" x14ac:dyDescent="0.3">
      <c r="A1506" s="19">
        <v>202510</v>
      </c>
      <c r="B1506" s="8" t="s">
        <v>7</v>
      </c>
      <c r="C1506" s="8" t="s">
        <v>63</v>
      </c>
      <c r="D1506" s="8" t="s">
        <v>62</v>
      </c>
      <c r="E1506" s="8" t="s">
        <v>62</v>
      </c>
      <c r="F1506" s="8" t="s">
        <v>61</v>
      </c>
      <c r="G1506" s="8" t="s">
        <v>125</v>
      </c>
      <c r="H1506" s="8" t="s">
        <v>59</v>
      </c>
      <c r="I1506" s="8" t="s">
        <v>58</v>
      </c>
      <c r="J1506" s="8" t="s">
        <v>57</v>
      </c>
      <c r="K1506" s="8" t="s">
        <v>56</v>
      </c>
      <c r="L1506" s="8" t="s">
        <v>55</v>
      </c>
      <c r="M1506" s="18">
        <v>45658</v>
      </c>
      <c r="N1506" s="18">
        <v>45658</v>
      </c>
      <c r="O1506" s="8" t="s">
        <v>287</v>
      </c>
      <c r="P1506" s="8" t="s">
        <v>20</v>
      </c>
      <c r="Q1506" s="8" t="s">
        <v>339</v>
      </c>
      <c r="R1506" s="8" t="str">
        <f t="shared" si="23"/>
        <v>256380A</v>
      </c>
      <c r="S1506" s="8" t="str">
        <f>IFERROR(VLOOKUP(R1506,'UNSG Projects'!$C$8:$D$305,2,FALSE),0)</f>
        <v>Services - Bl - Nog</v>
      </c>
      <c r="T1506" s="8" t="s">
        <v>338</v>
      </c>
      <c r="U1506" s="11">
        <v>-1378.31</v>
      </c>
    </row>
    <row r="1507" spans="1:21" ht="20.399999999999999" x14ac:dyDescent="0.3">
      <c r="A1507" s="19">
        <v>202510</v>
      </c>
      <c r="B1507" s="8" t="s">
        <v>7</v>
      </c>
      <c r="C1507" s="8" t="s">
        <v>63</v>
      </c>
      <c r="D1507" s="8" t="s">
        <v>62</v>
      </c>
      <c r="E1507" s="8" t="s">
        <v>62</v>
      </c>
      <c r="F1507" s="8" t="s">
        <v>61</v>
      </c>
      <c r="G1507" s="8" t="s">
        <v>125</v>
      </c>
      <c r="H1507" s="8" t="s">
        <v>59</v>
      </c>
      <c r="I1507" s="8" t="s">
        <v>58</v>
      </c>
      <c r="J1507" s="8" t="s">
        <v>57</v>
      </c>
      <c r="K1507" s="8" t="s">
        <v>56</v>
      </c>
      <c r="L1507" s="8" t="s">
        <v>55</v>
      </c>
      <c r="M1507" s="18">
        <v>45658</v>
      </c>
      <c r="N1507" s="18">
        <v>45658</v>
      </c>
      <c r="O1507" s="8" t="s">
        <v>287</v>
      </c>
      <c r="P1507" s="8" t="s">
        <v>20</v>
      </c>
      <c r="Q1507" s="8" t="s">
        <v>313</v>
      </c>
      <c r="R1507" s="8" t="str">
        <f t="shared" si="23"/>
        <v>256380R</v>
      </c>
      <c r="S1507" s="8" t="str">
        <f>IFERROR(VLOOKUP(R1507,'UNSG Projects'!$C$8:$D$305,2,FALSE),0)</f>
        <v>Service Repl - Santa Cruz</v>
      </c>
      <c r="T1507" s="8" t="s">
        <v>312</v>
      </c>
      <c r="U1507" s="11">
        <v>-44480.24</v>
      </c>
    </row>
    <row r="1508" spans="1:21" ht="20.399999999999999" x14ac:dyDescent="0.3">
      <c r="A1508" s="19">
        <v>202510</v>
      </c>
      <c r="B1508" s="8" t="s">
        <v>7</v>
      </c>
      <c r="C1508" s="8" t="s">
        <v>63</v>
      </c>
      <c r="D1508" s="8" t="s">
        <v>62</v>
      </c>
      <c r="E1508" s="8" t="s">
        <v>62</v>
      </c>
      <c r="F1508" s="8" t="s">
        <v>61</v>
      </c>
      <c r="G1508" s="8" t="s">
        <v>125</v>
      </c>
      <c r="H1508" s="8" t="s">
        <v>59</v>
      </c>
      <c r="I1508" s="8" t="s">
        <v>58</v>
      </c>
      <c r="J1508" s="8" t="s">
        <v>57</v>
      </c>
      <c r="K1508" s="8" t="s">
        <v>56</v>
      </c>
      <c r="L1508" s="8" t="s">
        <v>55</v>
      </c>
      <c r="M1508" s="18">
        <v>45658</v>
      </c>
      <c r="N1508" s="18">
        <v>45658</v>
      </c>
      <c r="O1508" s="8" t="s">
        <v>287</v>
      </c>
      <c r="P1508" s="8" t="s">
        <v>20</v>
      </c>
      <c r="Q1508" s="8" t="s">
        <v>295</v>
      </c>
      <c r="R1508" s="8" t="str">
        <f t="shared" si="23"/>
        <v>257380A</v>
      </c>
      <c r="S1508" s="8" t="str">
        <f>IFERROR(VLOOKUP(R1508,'UNSG Projects'!$C$8:$D$305,2,FALSE),0)</f>
        <v>Services - Bl - SL</v>
      </c>
      <c r="T1508" s="8" t="s">
        <v>294</v>
      </c>
      <c r="U1508" s="11">
        <v>-533.42999999999995</v>
      </c>
    </row>
    <row r="1509" spans="1:21" ht="20.399999999999999" x14ac:dyDescent="0.3">
      <c r="A1509" s="19">
        <v>202510</v>
      </c>
      <c r="B1509" s="8" t="s">
        <v>7</v>
      </c>
      <c r="C1509" s="8" t="s">
        <v>63</v>
      </c>
      <c r="D1509" s="8" t="s">
        <v>62</v>
      </c>
      <c r="E1509" s="8" t="s">
        <v>62</v>
      </c>
      <c r="F1509" s="8" t="s">
        <v>61</v>
      </c>
      <c r="G1509" s="8" t="s">
        <v>125</v>
      </c>
      <c r="H1509" s="8" t="s">
        <v>59</v>
      </c>
      <c r="I1509" s="8" t="s">
        <v>58</v>
      </c>
      <c r="J1509" s="8" t="s">
        <v>57</v>
      </c>
      <c r="K1509" s="8" t="s">
        <v>56</v>
      </c>
      <c r="L1509" s="8" t="s">
        <v>55</v>
      </c>
      <c r="M1509" s="18">
        <v>45658</v>
      </c>
      <c r="N1509" s="18">
        <v>45658</v>
      </c>
      <c r="O1509" s="8" t="s">
        <v>287</v>
      </c>
      <c r="P1509" s="8" t="s">
        <v>20</v>
      </c>
      <c r="Q1509" s="8" t="s">
        <v>293</v>
      </c>
      <c r="R1509" s="8" t="str">
        <f t="shared" si="23"/>
        <v>252404S</v>
      </c>
      <c r="S1509" s="8" t="str">
        <f>IFERROR(VLOOKUP(R1509,'UNSG Projects'!$C$8:$D$305,2,FALSE),0)</f>
        <v>Main &amp; Services PVC Repl KNG</v>
      </c>
      <c r="T1509" s="8" t="s">
        <v>292</v>
      </c>
      <c r="U1509" s="11">
        <v>-6508.7</v>
      </c>
    </row>
    <row r="1510" spans="1:21" ht="20.399999999999999" x14ac:dyDescent="0.3">
      <c r="A1510" s="19">
        <v>202510</v>
      </c>
      <c r="B1510" s="8" t="s">
        <v>7</v>
      </c>
      <c r="C1510" s="8" t="s">
        <v>63</v>
      </c>
      <c r="D1510" s="8" t="s">
        <v>62</v>
      </c>
      <c r="E1510" s="8" t="s">
        <v>62</v>
      </c>
      <c r="F1510" s="8" t="s">
        <v>61</v>
      </c>
      <c r="G1510" s="8" t="s">
        <v>125</v>
      </c>
      <c r="H1510" s="8" t="s">
        <v>59</v>
      </c>
      <c r="I1510" s="8" t="s">
        <v>58</v>
      </c>
      <c r="J1510" s="8" t="s">
        <v>57</v>
      </c>
      <c r="K1510" s="8" t="s">
        <v>56</v>
      </c>
      <c r="L1510" s="8" t="s">
        <v>55</v>
      </c>
      <c r="M1510" s="18">
        <v>45839</v>
      </c>
      <c r="N1510" s="18">
        <v>45838</v>
      </c>
      <c r="O1510" s="8" t="s">
        <v>287</v>
      </c>
      <c r="P1510" s="8" t="s">
        <v>20</v>
      </c>
      <c r="Q1510" s="8" t="s">
        <v>391</v>
      </c>
      <c r="R1510" s="8" t="str">
        <f t="shared" si="23"/>
        <v>251100A</v>
      </c>
      <c r="S1510" s="8" t="str">
        <f>IFERROR(VLOOKUP(R1510,'UNSG Projects'!$C$8:$D$305,2,FALSE),0)</f>
        <v>Mains - Blanket - Flag</v>
      </c>
      <c r="T1510" s="8" t="s">
        <v>390</v>
      </c>
      <c r="U1510" s="11">
        <v>-14677.04</v>
      </c>
    </row>
    <row r="1511" spans="1:21" ht="20.399999999999999" x14ac:dyDescent="0.3">
      <c r="A1511" s="19">
        <v>202510</v>
      </c>
      <c r="B1511" s="8" t="s">
        <v>7</v>
      </c>
      <c r="C1511" s="8" t="s">
        <v>63</v>
      </c>
      <c r="D1511" s="8" t="s">
        <v>62</v>
      </c>
      <c r="E1511" s="8" t="s">
        <v>62</v>
      </c>
      <c r="F1511" s="8" t="s">
        <v>61</v>
      </c>
      <c r="G1511" s="8" t="s">
        <v>125</v>
      </c>
      <c r="H1511" s="8" t="s">
        <v>59</v>
      </c>
      <c r="I1511" s="8" t="s">
        <v>58</v>
      </c>
      <c r="J1511" s="8" t="s">
        <v>57</v>
      </c>
      <c r="K1511" s="8" t="s">
        <v>56</v>
      </c>
      <c r="L1511" s="8" t="s">
        <v>55</v>
      </c>
      <c r="M1511" s="18">
        <v>45839</v>
      </c>
      <c r="N1511" s="18">
        <v>45852</v>
      </c>
      <c r="O1511" s="8" t="s">
        <v>287</v>
      </c>
      <c r="P1511" s="8" t="s">
        <v>20</v>
      </c>
      <c r="Q1511" s="8" t="s">
        <v>389</v>
      </c>
      <c r="R1511" s="8" t="str">
        <f t="shared" si="23"/>
        <v>251100A</v>
      </c>
      <c r="S1511" s="8" t="str">
        <f>IFERROR(VLOOKUP(R1511,'UNSG Projects'!$C$8:$D$305,2,FALSE),0)</f>
        <v>Mains - Blanket - Flag</v>
      </c>
      <c r="T1511" s="8" t="s">
        <v>388</v>
      </c>
      <c r="U1511" s="11">
        <v>-47.82</v>
      </c>
    </row>
    <row r="1512" spans="1:21" ht="20.399999999999999" x14ac:dyDescent="0.3">
      <c r="A1512" s="19">
        <v>202510</v>
      </c>
      <c r="B1512" s="8" t="s">
        <v>7</v>
      </c>
      <c r="C1512" s="8" t="s">
        <v>63</v>
      </c>
      <c r="D1512" s="8" t="s">
        <v>62</v>
      </c>
      <c r="E1512" s="8" t="s">
        <v>62</v>
      </c>
      <c r="F1512" s="8" t="s">
        <v>61</v>
      </c>
      <c r="G1512" s="8" t="s">
        <v>125</v>
      </c>
      <c r="H1512" s="8" t="s">
        <v>59</v>
      </c>
      <c r="I1512" s="8" t="s">
        <v>58</v>
      </c>
      <c r="J1512" s="8" t="s">
        <v>57</v>
      </c>
      <c r="K1512" s="8" t="s">
        <v>56</v>
      </c>
      <c r="L1512" s="8" t="s">
        <v>55</v>
      </c>
      <c r="M1512" s="18">
        <v>45839</v>
      </c>
      <c r="N1512" s="18">
        <v>45854</v>
      </c>
      <c r="O1512" s="8" t="s">
        <v>287</v>
      </c>
      <c r="P1512" s="8" t="s">
        <v>20</v>
      </c>
      <c r="Q1512" s="8" t="s">
        <v>377</v>
      </c>
      <c r="R1512" s="8" t="str">
        <f t="shared" si="23"/>
        <v>253100A</v>
      </c>
      <c r="S1512" s="8" t="str">
        <f>IFERROR(VLOOKUP(R1512,'UNSG Projects'!$C$8:$D$305,2,FALSE),0)</f>
        <v>Mains - Blanket - Pres</v>
      </c>
      <c r="T1512" s="8" t="s">
        <v>376</v>
      </c>
      <c r="U1512" s="11">
        <v>-30844.04</v>
      </c>
    </row>
    <row r="1513" spans="1:21" ht="20.399999999999999" x14ac:dyDescent="0.3">
      <c r="A1513" s="19">
        <v>202510</v>
      </c>
      <c r="B1513" s="8" t="s">
        <v>7</v>
      </c>
      <c r="C1513" s="8" t="s">
        <v>63</v>
      </c>
      <c r="D1513" s="8" t="s">
        <v>62</v>
      </c>
      <c r="E1513" s="8" t="s">
        <v>62</v>
      </c>
      <c r="F1513" s="8" t="s">
        <v>61</v>
      </c>
      <c r="G1513" s="8" t="s">
        <v>125</v>
      </c>
      <c r="H1513" s="8" t="s">
        <v>59</v>
      </c>
      <c r="I1513" s="8" t="s">
        <v>58</v>
      </c>
      <c r="J1513" s="8" t="s">
        <v>57</v>
      </c>
      <c r="K1513" s="8" t="s">
        <v>56</v>
      </c>
      <c r="L1513" s="8" t="s">
        <v>55</v>
      </c>
      <c r="M1513" s="18">
        <v>45839</v>
      </c>
      <c r="N1513" s="18">
        <v>45860</v>
      </c>
      <c r="O1513" s="8" t="s">
        <v>287</v>
      </c>
      <c r="P1513" s="8" t="s">
        <v>20</v>
      </c>
      <c r="Q1513" s="8" t="s">
        <v>387</v>
      </c>
      <c r="R1513" s="8" t="str">
        <f t="shared" si="23"/>
        <v>251100A</v>
      </c>
      <c r="S1513" s="8" t="str">
        <f>IFERROR(VLOOKUP(R1513,'UNSG Projects'!$C$8:$D$305,2,FALSE),0)</f>
        <v>Mains - Blanket - Flag</v>
      </c>
      <c r="T1513" s="8" t="s">
        <v>386</v>
      </c>
      <c r="U1513" s="11">
        <v>-4984.66</v>
      </c>
    </row>
    <row r="1514" spans="1:21" ht="20.399999999999999" x14ac:dyDescent="0.3">
      <c r="A1514" s="19">
        <v>202510</v>
      </c>
      <c r="B1514" s="8" t="s">
        <v>7</v>
      </c>
      <c r="C1514" s="8" t="s">
        <v>63</v>
      </c>
      <c r="D1514" s="8" t="s">
        <v>62</v>
      </c>
      <c r="E1514" s="8" t="s">
        <v>62</v>
      </c>
      <c r="F1514" s="8" t="s">
        <v>61</v>
      </c>
      <c r="G1514" s="8" t="s">
        <v>125</v>
      </c>
      <c r="H1514" s="8" t="s">
        <v>59</v>
      </c>
      <c r="I1514" s="8" t="s">
        <v>58</v>
      </c>
      <c r="J1514" s="8" t="s">
        <v>57</v>
      </c>
      <c r="K1514" s="8" t="s">
        <v>56</v>
      </c>
      <c r="L1514" s="8" t="s">
        <v>55</v>
      </c>
      <c r="M1514" s="18">
        <v>45839</v>
      </c>
      <c r="N1514" s="18">
        <v>45861</v>
      </c>
      <c r="O1514" s="8" t="s">
        <v>287</v>
      </c>
      <c r="P1514" s="8" t="s">
        <v>20</v>
      </c>
      <c r="Q1514" s="8" t="s">
        <v>385</v>
      </c>
      <c r="R1514" s="8" t="str">
        <f t="shared" si="23"/>
        <v>253100A</v>
      </c>
      <c r="S1514" s="8" t="str">
        <f>IFERROR(VLOOKUP(R1514,'UNSG Projects'!$C$8:$D$305,2,FALSE),0)</f>
        <v>Mains - Blanket - Pres</v>
      </c>
      <c r="T1514" s="8" t="s">
        <v>384</v>
      </c>
      <c r="U1514" s="11">
        <v>-9778.1200000000008</v>
      </c>
    </row>
    <row r="1515" spans="1:21" ht="20.399999999999999" x14ac:dyDescent="0.3">
      <c r="A1515" s="19">
        <v>202510</v>
      </c>
      <c r="B1515" s="8" t="s">
        <v>7</v>
      </c>
      <c r="C1515" s="8" t="s">
        <v>63</v>
      </c>
      <c r="D1515" s="8" t="s">
        <v>62</v>
      </c>
      <c r="E1515" s="8" t="s">
        <v>62</v>
      </c>
      <c r="F1515" s="8" t="s">
        <v>61</v>
      </c>
      <c r="G1515" s="8" t="s">
        <v>125</v>
      </c>
      <c r="H1515" s="8" t="s">
        <v>59</v>
      </c>
      <c r="I1515" s="8" t="s">
        <v>58</v>
      </c>
      <c r="J1515" s="8" t="s">
        <v>57</v>
      </c>
      <c r="K1515" s="8" t="s">
        <v>56</v>
      </c>
      <c r="L1515" s="8" t="s">
        <v>55</v>
      </c>
      <c r="M1515" s="18">
        <v>45870</v>
      </c>
      <c r="N1515" s="18">
        <v>45834</v>
      </c>
      <c r="O1515" s="8" t="s">
        <v>287</v>
      </c>
      <c r="P1515" s="8" t="s">
        <v>20</v>
      </c>
      <c r="Q1515" s="8" t="s">
        <v>393</v>
      </c>
      <c r="R1515" s="8" t="str">
        <f t="shared" si="23"/>
        <v>257100A</v>
      </c>
      <c r="S1515" s="8" t="str">
        <f>IFERROR(VLOOKUP(R1515,'UNSG Projects'!$C$8:$D$305,2,FALSE),0)</f>
        <v>Mains - Blanket - SL</v>
      </c>
      <c r="T1515" s="8" t="s">
        <v>392</v>
      </c>
      <c r="U1515" s="11">
        <v>-10.87</v>
      </c>
    </row>
    <row r="1516" spans="1:21" ht="20.399999999999999" x14ac:dyDescent="0.3">
      <c r="A1516" s="19">
        <v>202510</v>
      </c>
      <c r="B1516" s="8" t="s">
        <v>7</v>
      </c>
      <c r="C1516" s="8" t="s">
        <v>63</v>
      </c>
      <c r="D1516" s="8" t="s">
        <v>62</v>
      </c>
      <c r="E1516" s="8" t="s">
        <v>62</v>
      </c>
      <c r="F1516" s="8" t="s">
        <v>61</v>
      </c>
      <c r="G1516" s="8" t="s">
        <v>125</v>
      </c>
      <c r="H1516" s="8" t="s">
        <v>59</v>
      </c>
      <c r="I1516" s="8" t="s">
        <v>58</v>
      </c>
      <c r="J1516" s="8" t="s">
        <v>57</v>
      </c>
      <c r="K1516" s="8" t="s">
        <v>56</v>
      </c>
      <c r="L1516" s="8" t="s">
        <v>55</v>
      </c>
      <c r="M1516" s="18">
        <v>45901</v>
      </c>
      <c r="N1516" s="18">
        <v>45838</v>
      </c>
      <c r="O1516" s="8" t="s">
        <v>287</v>
      </c>
      <c r="P1516" s="8" t="s">
        <v>20</v>
      </c>
      <c r="Q1516" s="8" t="s">
        <v>391</v>
      </c>
      <c r="R1516" s="8" t="str">
        <f t="shared" si="23"/>
        <v>251100A</v>
      </c>
      <c r="S1516" s="8" t="str">
        <f>IFERROR(VLOOKUP(R1516,'UNSG Projects'!$C$8:$D$305,2,FALSE),0)</f>
        <v>Mains - Blanket - Flag</v>
      </c>
      <c r="T1516" s="8" t="s">
        <v>390</v>
      </c>
      <c r="U1516" s="11">
        <v>243.75</v>
      </c>
    </row>
    <row r="1517" spans="1:21" ht="20.399999999999999" x14ac:dyDescent="0.3">
      <c r="A1517" s="19">
        <v>202510</v>
      </c>
      <c r="B1517" s="8" t="s">
        <v>7</v>
      </c>
      <c r="C1517" s="8" t="s">
        <v>63</v>
      </c>
      <c r="D1517" s="8" t="s">
        <v>62</v>
      </c>
      <c r="E1517" s="8" t="s">
        <v>62</v>
      </c>
      <c r="F1517" s="8" t="s">
        <v>61</v>
      </c>
      <c r="G1517" s="8" t="s">
        <v>125</v>
      </c>
      <c r="H1517" s="8" t="s">
        <v>59</v>
      </c>
      <c r="I1517" s="8" t="s">
        <v>58</v>
      </c>
      <c r="J1517" s="8" t="s">
        <v>57</v>
      </c>
      <c r="K1517" s="8" t="s">
        <v>56</v>
      </c>
      <c r="L1517" s="8" t="s">
        <v>55</v>
      </c>
      <c r="M1517" s="18">
        <v>45901</v>
      </c>
      <c r="N1517" s="18">
        <v>45852</v>
      </c>
      <c r="O1517" s="8" t="s">
        <v>287</v>
      </c>
      <c r="P1517" s="8" t="s">
        <v>20</v>
      </c>
      <c r="Q1517" s="8" t="s">
        <v>389</v>
      </c>
      <c r="R1517" s="8" t="str">
        <f t="shared" si="23"/>
        <v>251100A</v>
      </c>
      <c r="S1517" s="8" t="str">
        <f>IFERROR(VLOOKUP(R1517,'UNSG Projects'!$C$8:$D$305,2,FALSE),0)</f>
        <v>Mains - Blanket - Flag</v>
      </c>
      <c r="T1517" s="8" t="s">
        <v>388</v>
      </c>
      <c r="U1517" s="11">
        <v>0.09</v>
      </c>
    </row>
    <row r="1518" spans="1:21" ht="20.399999999999999" x14ac:dyDescent="0.3">
      <c r="A1518" s="19">
        <v>202510</v>
      </c>
      <c r="B1518" s="8" t="s">
        <v>7</v>
      </c>
      <c r="C1518" s="8" t="s">
        <v>63</v>
      </c>
      <c r="D1518" s="8" t="s">
        <v>62</v>
      </c>
      <c r="E1518" s="8" t="s">
        <v>62</v>
      </c>
      <c r="F1518" s="8" t="s">
        <v>61</v>
      </c>
      <c r="G1518" s="8" t="s">
        <v>125</v>
      </c>
      <c r="H1518" s="8" t="s">
        <v>59</v>
      </c>
      <c r="I1518" s="8" t="s">
        <v>58</v>
      </c>
      <c r="J1518" s="8" t="s">
        <v>57</v>
      </c>
      <c r="K1518" s="8" t="s">
        <v>56</v>
      </c>
      <c r="L1518" s="8" t="s">
        <v>55</v>
      </c>
      <c r="M1518" s="18">
        <v>45901</v>
      </c>
      <c r="N1518" s="18">
        <v>45854</v>
      </c>
      <c r="O1518" s="8" t="s">
        <v>287</v>
      </c>
      <c r="P1518" s="8" t="s">
        <v>20</v>
      </c>
      <c r="Q1518" s="8" t="s">
        <v>377</v>
      </c>
      <c r="R1518" s="8" t="str">
        <f t="shared" si="23"/>
        <v>253100A</v>
      </c>
      <c r="S1518" s="8" t="str">
        <f>IFERROR(VLOOKUP(R1518,'UNSG Projects'!$C$8:$D$305,2,FALSE),0)</f>
        <v>Mains - Blanket - Pres</v>
      </c>
      <c r="T1518" s="8" t="s">
        <v>376</v>
      </c>
      <c r="U1518" s="11">
        <v>-434.06</v>
      </c>
    </row>
    <row r="1519" spans="1:21" ht="20.399999999999999" x14ac:dyDescent="0.3">
      <c r="A1519" s="19">
        <v>202510</v>
      </c>
      <c r="B1519" s="8" t="s">
        <v>7</v>
      </c>
      <c r="C1519" s="8" t="s">
        <v>63</v>
      </c>
      <c r="D1519" s="8" t="s">
        <v>62</v>
      </c>
      <c r="E1519" s="8" t="s">
        <v>62</v>
      </c>
      <c r="F1519" s="8" t="s">
        <v>61</v>
      </c>
      <c r="G1519" s="8" t="s">
        <v>125</v>
      </c>
      <c r="H1519" s="8" t="s">
        <v>59</v>
      </c>
      <c r="I1519" s="8" t="s">
        <v>58</v>
      </c>
      <c r="J1519" s="8" t="s">
        <v>57</v>
      </c>
      <c r="K1519" s="8" t="s">
        <v>56</v>
      </c>
      <c r="L1519" s="8" t="s">
        <v>55</v>
      </c>
      <c r="M1519" s="18">
        <v>45901</v>
      </c>
      <c r="N1519" s="18">
        <v>45860</v>
      </c>
      <c r="O1519" s="8" t="s">
        <v>287</v>
      </c>
      <c r="P1519" s="8" t="s">
        <v>20</v>
      </c>
      <c r="Q1519" s="8" t="s">
        <v>387</v>
      </c>
      <c r="R1519" s="8" t="str">
        <f t="shared" si="23"/>
        <v>251100A</v>
      </c>
      <c r="S1519" s="8" t="str">
        <f>IFERROR(VLOOKUP(R1519,'UNSG Projects'!$C$8:$D$305,2,FALSE),0)</f>
        <v>Mains - Blanket - Flag</v>
      </c>
      <c r="T1519" s="8" t="s">
        <v>386</v>
      </c>
      <c r="U1519" s="11">
        <v>-39.31</v>
      </c>
    </row>
    <row r="1520" spans="1:21" ht="20.399999999999999" x14ac:dyDescent="0.3">
      <c r="A1520" s="19">
        <v>202510</v>
      </c>
      <c r="B1520" s="8" t="s">
        <v>7</v>
      </c>
      <c r="C1520" s="8" t="s">
        <v>63</v>
      </c>
      <c r="D1520" s="8" t="s">
        <v>62</v>
      </c>
      <c r="E1520" s="8" t="s">
        <v>62</v>
      </c>
      <c r="F1520" s="8" t="s">
        <v>61</v>
      </c>
      <c r="G1520" s="8" t="s">
        <v>125</v>
      </c>
      <c r="H1520" s="8" t="s">
        <v>59</v>
      </c>
      <c r="I1520" s="8" t="s">
        <v>58</v>
      </c>
      <c r="J1520" s="8" t="s">
        <v>57</v>
      </c>
      <c r="K1520" s="8" t="s">
        <v>56</v>
      </c>
      <c r="L1520" s="8" t="s">
        <v>55</v>
      </c>
      <c r="M1520" s="18">
        <v>45901</v>
      </c>
      <c r="N1520" s="18">
        <v>45861</v>
      </c>
      <c r="O1520" s="8" t="s">
        <v>287</v>
      </c>
      <c r="P1520" s="8" t="s">
        <v>20</v>
      </c>
      <c r="Q1520" s="8" t="s">
        <v>385</v>
      </c>
      <c r="R1520" s="8" t="str">
        <f t="shared" si="23"/>
        <v>253100A</v>
      </c>
      <c r="S1520" s="8" t="str">
        <f>IFERROR(VLOOKUP(R1520,'UNSG Projects'!$C$8:$D$305,2,FALSE),0)</f>
        <v>Mains - Blanket - Pres</v>
      </c>
      <c r="T1520" s="8" t="s">
        <v>384</v>
      </c>
      <c r="U1520" s="11">
        <v>-208.73</v>
      </c>
    </row>
    <row r="1521" spans="1:21" ht="20.399999999999999" x14ac:dyDescent="0.3">
      <c r="A1521" s="19">
        <v>202511</v>
      </c>
      <c r="B1521" s="8" t="s">
        <v>7</v>
      </c>
      <c r="C1521" s="8" t="s">
        <v>63</v>
      </c>
      <c r="D1521" s="8" t="s">
        <v>62</v>
      </c>
      <c r="E1521" s="8" t="s">
        <v>62</v>
      </c>
      <c r="F1521" s="8" t="s">
        <v>61</v>
      </c>
      <c r="G1521" s="8" t="s">
        <v>125</v>
      </c>
      <c r="H1521" s="8" t="s">
        <v>59</v>
      </c>
      <c r="I1521" s="8" t="s">
        <v>58</v>
      </c>
      <c r="J1521" s="8" t="s">
        <v>344</v>
      </c>
      <c r="K1521" s="8" t="s">
        <v>56</v>
      </c>
      <c r="L1521" s="8" t="s">
        <v>64</v>
      </c>
      <c r="M1521" s="18">
        <v>45962</v>
      </c>
      <c r="N1521" s="18">
        <v>45981</v>
      </c>
      <c r="O1521" s="8" t="s">
        <v>287</v>
      </c>
      <c r="P1521" s="8" t="s">
        <v>20</v>
      </c>
      <c r="Q1521" s="8" t="s">
        <v>345</v>
      </c>
      <c r="R1521" s="8" t="str">
        <f t="shared" si="23"/>
        <v>252100A</v>
      </c>
      <c r="S1521" s="8" t="str">
        <f>IFERROR(VLOOKUP(R1521,'UNSG Projects'!$C$8:$D$305,2,FALSE),0)</f>
        <v>Mains - Blanket - King</v>
      </c>
      <c r="T1521" s="8" t="s">
        <v>344</v>
      </c>
      <c r="U1521" s="11">
        <v>4331.07</v>
      </c>
    </row>
    <row r="1522" spans="1:21" ht="20.399999999999999" x14ac:dyDescent="0.3">
      <c r="A1522" s="19">
        <v>202511</v>
      </c>
      <c r="B1522" s="8" t="s">
        <v>7</v>
      </c>
      <c r="C1522" s="8" t="s">
        <v>63</v>
      </c>
      <c r="D1522" s="8" t="s">
        <v>62</v>
      </c>
      <c r="E1522" s="8" t="s">
        <v>62</v>
      </c>
      <c r="F1522" s="8" t="s">
        <v>61</v>
      </c>
      <c r="G1522" s="8" t="s">
        <v>125</v>
      </c>
      <c r="H1522" s="8" t="s">
        <v>59</v>
      </c>
      <c r="I1522" s="8" t="s">
        <v>58</v>
      </c>
      <c r="J1522" s="8" t="s">
        <v>354</v>
      </c>
      <c r="K1522" s="8" t="s">
        <v>56</v>
      </c>
      <c r="L1522" s="8" t="s">
        <v>64</v>
      </c>
      <c r="M1522" s="18">
        <v>45931</v>
      </c>
      <c r="N1522" s="18">
        <v>45939</v>
      </c>
      <c r="O1522" s="8" t="s">
        <v>287</v>
      </c>
      <c r="P1522" s="8" t="s">
        <v>20</v>
      </c>
      <c r="Q1522" s="8" t="s">
        <v>355</v>
      </c>
      <c r="R1522" s="8" t="str">
        <f t="shared" si="23"/>
        <v>252100A</v>
      </c>
      <c r="S1522" s="8" t="str">
        <f>IFERROR(VLOOKUP(R1522,'UNSG Projects'!$C$8:$D$305,2,FALSE),0)</f>
        <v>Mains - Blanket - King</v>
      </c>
      <c r="T1522" s="8" t="s">
        <v>354</v>
      </c>
      <c r="U1522" s="11">
        <v>303.45</v>
      </c>
    </row>
    <row r="1523" spans="1:21" ht="20.399999999999999" x14ac:dyDescent="0.3">
      <c r="A1523" s="19">
        <v>202511</v>
      </c>
      <c r="B1523" s="8" t="s">
        <v>7</v>
      </c>
      <c r="C1523" s="8" t="s">
        <v>63</v>
      </c>
      <c r="D1523" s="8" t="s">
        <v>62</v>
      </c>
      <c r="E1523" s="8" t="s">
        <v>62</v>
      </c>
      <c r="F1523" s="8" t="s">
        <v>61</v>
      </c>
      <c r="G1523" s="8" t="s">
        <v>125</v>
      </c>
      <c r="H1523" s="8" t="s">
        <v>59</v>
      </c>
      <c r="I1523" s="8" t="s">
        <v>58</v>
      </c>
      <c r="J1523" s="8" t="s">
        <v>300</v>
      </c>
      <c r="K1523" s="8" t="s">
        <v>56</v>
      </c>
      <c r="L1523" s="8" t="s">
        <v>64</v>
      </c>
      <c r="M1523" s="18">
        <v>45658</v>
      </c>
      <c r="N1523" s="18">
        <v>45658</v>
      </c>
      <c r="O1523" s="8" t="s">
        <v>287</v>
      </c>
      <c r="P1523" s="8" t="s">
        <v>20</v>
      </c>
      <c r="Q1523" s="8" t="s">
        <v>301</v>
      </c>
      <c r="R1523" s="8" t="str">
        <f t="shared" si="23"/>
        <v>252402S</v>
      </c>
      <c r="S1523" s="8" t="str">
        <f>IFERROR(VLOOKUP(R1523,'UNSG Projects'!$C$8:$D$305,2,FALSE),0)</f>
        <v>Drisco Pipe Replacement</v>
      </c>
      <c r="T1523" s="8" t="s">
        <v>300</v>
      </c>
      <c r="U1523" s="11">
        <v>183.91</v>
      </c>
    </row>
    <row r="1524" spans="1:21" ht="20.399999999999999" x14ac:dyDescent="0.3">
      <c r="A1524" s="19">
        <v>202511</v>
      </c>
      <c r="B1524" s="8" t="s">
        <v>7</v>
      </c>
      <c r="C1524" s="8" t="s">
        <v>63</v>
      </c>
      <c r="D1524" s="8" t="s">
        <v>62</v>
      </c>
      <c r="E1524" s="8" t="s">
        <v>62</v>
      </c>
      <c r="F1524" s="8" t="s">
        <v>61</v>
      </c>
      <c r="G1524" s="8" t="s">
        <v>125</v>
      </c>
      <c r="H1524" s="8" t="s">
        <v>59</v>
      </c>
      <c r="I1524" s="8" t="s">
        <v>58</v>
      </c>
      <c r="J1524" s="8" t="s">
        <v>348</v>
      </c>
      <c r="K1524" s="8" t="s">
        <v>56</v>
      </c>
      <c r="L1524" s="8" t="s">
        <v>64</v>
      </c>
      <c r="M1524" s="18">
        <v>45962</v>
      </c>
      <c r="N1524" s="18">
        <v>45964</v>
      </c>
      <c r="O1524" s="8" t="s">
        <v>287</v>
      </c>
      <c r="P1524" s="8" t="s">
        <v>20</v>
      </c>
      <c r="Q1524" s="8" t="s">
        <v>349</v>
      </c>
      <c r="R1524" s="8" t="str">
        <f t="shared" si="23"/>
        <v>251100A</v>
      </c>
      <c r="S1524" s="8" t="str">
        <f>IFERROR(VLOOKUP(R1524,'UNSG Projects'!$C$8:$D$305,2,FALSE),0)</f>
        <v>Mains - Blanket - Flag</v>
      </c>
      <c r="T1524" s="8" t="s">
        <v>348</v>
      </c>
      <c r="U1524" s="11">
        <v>477.03</v>
      </c>
    </row>
    <row r="1525" spans="1:21" ht="20.399999999999999" x14ac:dyDescent="0.3">
      <c r="A1525" s="19">
        <v>202511</v>
      </c>
      <c r="B1525" s="8" t="s">
        <v>7</v>
      </c>
      <c r="C1525" s="8" t="s">
        <v>63</v>
      </c>
      <c r="D1525" s="8" t="s">
        <v>62</v>
      </c>
      <c r="E1525" s="8" t="s">
        <v>62</v>
      </c>
      <c r="F1525" s="8" t="s">
        <v>61</v>
      </c>
      <c r="G1525" s="8" t="s">
        <v>125</v>
      </c>
      <c r="H1525" s="8" t="s">
        <v>59</v>
      </c>
      <c r="I1525" s="8" t="s">
        <v>58</v>
      </c>
      <c r="J1525" s="8" t="s">
        <v>376</v>
      </c>
      <c r="K1525" s="8" t="s">
        <v>56</v>
      </c>
      <c r="L1525" s="8" t="s">
        <v>64</v>
      </c>
      <c r="M1525" s="18">
        <v>45901</v>
      </c>
      <c r="N1525" s="18">
        <v>45854</v>
      </c>
      <c r="O1525" s="8" t="s">
        <v>287</v>
      </c>
      <c r="P1525" s="8" t="s">
        <v>20</v>
      </c>
      <c r="Q1525" s="8" t="s">
        <v>377</v>
      </c>
      <c r="R1525" s="8" t="str">
        <f t="shared" si="23"/>
        <v>253100A</v>
      </c>
      <c r="S1525" s="8" t="str">
        <f>IFERROR(VLOOKUP(R1525,'UNSG Projects'!$C$8:$D$305,2,FALSE),0)</f>
        <v>Mains - Blanket - Pres</v>
      </c>
      <c r="T1525" s="8" t="s">
        <v>376</v>
      </c>
      <c r="U1525" s="11">
        <v>-6582.46</v>
      </c>
    </row>
    <row r="1526" spans="1:21" ht="20.399999999999999" x14ac:dyDescent="0.3">
      <c r="A1526" s="19">
        <v>202511</v>
      </c>
      <c r="B1526" s="8" t="s">
        <v>7</v>
      </c>
      <c r="C1526" s="8" t="s">
        <v>63</v>
      </c>
      <c r="D1526" s="8" t="s">
        <v>62</v>
      </c>
      <c r="E1526" s="8" t="s">
        <v>62</v>
      </c>
      <c r="F1526" s="8" t="s">
        <v>61</v>
      </c>
      <c r="G1526" s="8" t="s">
        <v>125</v>
      </c>
      <c r="H1526" s="8" t="s">
        <v>59</v>
      </c>
      <c r="I1526" s="8" t="s">
        <v>58</v>
      </c>
      <c r="J1526" s="8" t="s">
        <v>374</v>
      </c>
      <c r="K1526" s="8" t="s">
        <v>56</v>
      </c>
      <c r="L1526" s="8" t="s">
        <v>64</v>
      </c>
      <c r="M1526" s="18">
        <v>45962</v>
      </c>
      <c r="N1526" s="18">
        <v>45790</v>
      </c>
      <c r="O1526" s="8" t="s">
        <v>287</v>
      </c>
      <c r="P1526" s="8" t="s">
        <v>20</v>
      </c>
      <c r="Q1526" s="8" t="s">
        <v>375</v>
      </c>
      <c r="R1526" s="8" t="str">
        <f t="shared" si="23"/>
        <v>253500B</v>
      </c>
      <c r="S1526" s="8" t="str">
        <f>IFERROR(VLOOKUP(R1526,'UNSG Projects'!$C$8:$D$305,2,FALSE),0)</f>
        <v>PI Mains - Prescott</v>
      </c>
      <c r="T1526" s="8" t="s">
        <v>374</v>
      </c>
      <c r="U1526" s="11">
        <v>6921.53</v>
      </c>
    </row>
    <row r="1527" spans="1:21" ht="20.399999999999999" x14ac:dyDescent="0.3">
      <c r="A1527" s="19">
        <v>202511</v>
      </c>
      <c r="B1527" s="8" t="s">
        <v>7</v>
      </c>
      <c r="C1527" s="8" t="s">
        <v>63</v>
      </c>
      <c r="D1527" s="8" t="s">
        <v>62</v>
      </c>
      <c r="E1527" s="8" t="s">
        <v>62</v>
      </c>
      <c r="F1527" s="8" t="s">
        <v>61</v>
      </c>
      <c r="G1527" s="8" t="s">
        <v>125</v>
      </c>
      <c r="H1527" s="8" t="s">
        <v>59</v>
      </c>
      <c r="I1527" s="8" t="s">
        <v>58</v>
      </c>
      <c r="J1527" s="8" t="s">
        <v>302</v>
      </c>
      <c r="K1527" s="8" t="s">
        <v>56</v>
      </c>
      <c r="L1527" s="8" t="s">
        <v>64</v>
      </c>
      <c r="M1527" s="18">
        <v>45658</v>
      </c>
      <c r="N1527" s="18">
        <v>45658</v>
      </c>
      <c r="O1527" s="8" t="s">
        <v>287</v>
      </c>
      <c r="P1527" s="8" t="s">
        <v>20</v>
      </c>
      <c r="Q1527" s="8" t="s">
        <v>303</v>
      </c>
      <c r="R1527" s="8" t="str">
        <f t="shared" si="23"/>
        <v>252380A</v>
      </c>
      <c r="S1527" s="8" t="str">
        <f>IFERROR(VLOOKUP(R1527,'UNSG Projects'!$C$8:$D$305,2,FALSE),0)</f>
        <v>Install Services - Bl - King</v>
      </c>
      <c r="T1527" s="8" t="s">
        <v>302</v>
      </c>
      <c r="U1527" s="11">
        <v>45843</v>
      </c>
    </row>
    <row r="1528" spans="1:21" ht="20.399999999999999" x14ac:dyDescent="0.3">
      <c r="A1528" s="19">
        <v>202511</v>
      </c>
      <c r="B1528" s="8" t="s">
        <v>7</v>
      </c>
      <c r="C1528" s="8" t="s">
        <v>63</v>
      </c>
      <c r="D1528" s="8" t="s">
        <v>62</v>
      </c>
      <c r="E1528" s="8" t="s">
        <v>62</v>
      </c>
      <c r="F1528" s="8" t="s">
        <v>61</v>
      </c>
      <c r="G1528" s="8" t="s">
        <v>125</v>
      </c>
      <c r="H1528" s="8" t="s">
        <v>59</v>
      </c>
      <c r="I1528" s="8" t="s">
        <v>58</v>
      </c>
      <c r="J1528" s="8" t="s">
        <v>290</v>
      </c>
      <c r="K1528" s="8" t="s">
        <v>56</v>
      </c>
      <c r="L1528" s="8" t="s">
        <v>64</v>
      </c>
      <c r="M1528" s="18">
        <v>45962</v>
      </c>
      <c r="N1528" s="18">
        <v>45965</v>
      </c>
      <c r="O1528" s="8" t="s">
        <v>287</v>
      </c>
      <c r="P1528" s="8" t="s">
        <v>20</v>
      </c>
      <c r="Q1528" s="8" t="s">
        <v>291</v>
      </c>
      <c r="R1528" s="8" t="str">
        <f t="shared" si="23"/>
        <v>252100A</v>
      </c>
      <c r="S1528" s="8" t="str">
        <f>IFERROR(VLOOKUP(R1528,'UNSG Projects'!$C$8:$D$305,2,FALSE),0)</f>
        <v>Mains - Blanket - King</v>
      </c>
      <c r="T1528" s="8" t="s">
        <v>290</v>
      </c>
      <c r="U1528" s="11">
        <v>5253.15</v>
      </c>
    </row>
    <row r="1529" spans="1:21" ht="20.399999999999999" x14ac:dyDescent="0.3">
      <c r="A1529" s="19">
        <v>202511</v>
      </c>
      <c r="B1529" s="8" t="s">
        <v>7</v>
      </c>
      <c r="C1529" s="8" t="s">
        <v>63</v>
      </c>
      <c r="D1529" s="8" t="s">
        <v>62</v>
      </c>
      <c r="E1529" s="8" t="s">
        <v>62</v>
      </c>
      <c r="F1529" s="8" t="s">
        <v>61</v>
      </c>
      <c r="G1529" s="8" t="s">
        <v>125</v>
      </c>
      <c r="H1529" s="8" t="s">
        <v>59</v>
      </c>
      <c r="I1529" s="8" t="s">
        <v>58</v>
      </c>
      <c r="J1529" s="8" t="s">
        <v>352</v>
      </c>
      <c r="K1529" s="8" t="s">
        <v>56</v>
      </c>
      <c r="L1529" s="8" t="s">
        <v>64</v>
      </c>
      <c r="M1529" s="18">
        <v>45931</v>
      </c>
      <c r="N1529" s="18">
        <v>45951</v>
      </c>
      <c r="O1529" s="8" t="s">
        <v>287</v>
      </c>
      <c r="P1529" s="8" t="s">
        <v>20</v>
      </c>
      <c r="Q1529" s="8" t="s">
        <v>353</v>
      </c>
      <c r="R1529" s="8" t="str">
        <f t="shared" si="23"/>
        <v>252100A</v>
      </c>
      <c r="S1529" s="8" t="str">
        <f>IFERROR(VLOOKUP(R1529,'UNSG Projects'!$C$8:$D$305,2,FALSE),0)</f>
        <v>Mains - Blanket - King</v>
      </c>
      <c r="T1529" s="8" t="s">
        <v>352</v>
      </c>
      <c r="U1529" s="11">
        <v>4291.76</v>
      </c>
    </row>
    <row r="1530" spans="1:21" ht="20.399999999999999" x14ac:dyDescent="0.3">
      <c r="A1530" s="19">
        <v>202511</v>
      </c>
      <c r="B1530" s="8" t="s">
        <v>7</v>
      </c>
      <c r="C1530" s="8" t="s">
        <v>63</v>
      </c>
      <c r="D1530" s="8" t="s">
        <v>62</v>
      </c>
      <c r="E1530" s="8" t="s">
        <v>62</v>
      </c>
      <c r="F1530" s="8" t="s">
        <v>61</v>
      </c>
      <c r="G1530" s="8" t="s">
        <v>125</v>
      </c>
      <c r="H1530" s="8" t="s">
        <v>59</v>
      </c>
      <c r="I1530" s="8" t="s">
        <v>58</v>
      </c>
      <c r="J1530" s="8" t="s">
        <v>362</v>
      </c>
      <c r="K1530" s="8" t="s">
        <v>56</v>
      </c>
      <c r="L1530" s="8" t="s">
        <v>64</v>
      </c>
      <c r="M1530" s="18">
        <v>45901</v>
      </c>
      <c r="N1530" s="18">
        <v>45929</v>
      </c>
      <c r="O1530" s="8" t="s">
        <v>287</v>
      </c>
      <c r="P1530" s="8" t="s">
        <v>20</v>
      </c>
      <c r="Q1530" s="8" t="s">
        <v>363</v>
      </c>
      <c r="R1530" s="8" t="str">
        <f t="shared" si="23"/>
        <v>257100A</v>
      </c>
      <c r="S1530" s="8" t="str">
        <f>IFERROR(VLOOKUP(R1530,'UNSG Projects'!$C$8:$D$305,2,FALSE),0)</f>
        <v>Mains - Blanket - SL</v>
      </c>
      <c r="T1530" s="8" t="s">
        <v>362</v>
      </c>
      <c r="U1530" s="11">
        <v>187.38</v>
      </c>
    </row>
    <row r="1531" spans="1:21" ht="20.399999999999999" x14ac:dyDescent="0.3">
      <c r="A1531" s="19">
        <v>202511</v>
      </c>
      <c r="B1531" s="8" t="s">
        <v>7</v>
      </c>
      <c r="C1531" s="8" t="s">
        <v>63</v>
      </c>
      <c r="D1531" s="8" t="s">
        <v>62</v>
      </c>
      <c r="E1531" s="8" t="s">
        <v>62</v>
      </c>
      <c r="F1531" s="8" t="s">
        <v>61</v>
      </c>
      <c r="G1531" s="8" t="s">
        <v>125</v>
      </c>
      <c r="H1531" s="8" t="s">
        <v>59</v>
      </c>
      <c r="I1531" s="8" t="s">
        <v>58</v>
      </c>
      <c r="J1531" s="8" t="s">
        <v>342</v>
      </c>
      <c r="K1531" s="8" t="s">
        <v>56</v>
      </c>
      <c r="L1531" s="8" t="s">
        <v>64</v>
      </c>
      <c r="M1531" s="18">
        <v>45962</v>
      </c>
      <c r="N1531" s="18">
        <v>45982</v>
      </c>
      <c r="O1531" s="8" t="s">
        <v>287</v>
      </c>
      <c r="P1531" s="8" t="s">
        <v>20</v>
      </c>
      <c r="Q1531" s="8" t="s">
        <v>343</v>
      </c>
      <c r="R1531" s="8" t="str">
        <f t="shared" si="23"/>
        <v>257100A</v>
      </c>
      <c r="S1531" s="8" t="str">
        <f>IFERROR(VLOOKUP(R1531,'UNSG Projects'!$C$8:$D$305,2,FALSE),0)</f>
        <v>Mains - Blanket - SL</v>
      </c>
      <c r="T1531" s="8" t="s">
        <v>342</v>
      </c>
      <c r="U1531" s="11">
        <v>97.8</v>
      </c>
    </row>
    <row r="1532" spans="1:21" ht="20.399999999999999" x14ac:dyDescent="0.3">
      <c r="A1532" s="19">
        <v>202511</v>
      </c>
      <c r="B1532" s="8" t="s">
        <v>7</v>
      </c>
      <c r="C1532" s="8" t="s">
        <v>63</v>
      </c>
      <c r="D1532" s="8" t="s">
        <v>62</v>
      </c>
      <c r="E1532" s="8" t="s">
        <v>62</v>
      </c>
      <c r="F1532" s="8" t="s">
        <v>61</v>
      </c>
      <c r="G1532" s="8" t="s">
        <v>125</v>
      </c>
      <c r="H1532" s="8" t="s">
        <v>59</v>
      </c>
      <c r="I1532" s="8" t="s">
        <v>58</v>
      </c>
      <c r="J1532" s="8" t="s">
        <v>350</v>
      </c>
      <c r="K1532" s="8" t="s">
        <v>56</v>
      </c>
      <c r="L1532" s="8" t="s">
        <v>64</v>
      </c>
      <c r="M1532" s="18">
        <v>45931</v>
      </c>
      <c r="N1532" s="18">
        <v>45957</v>
      </c>
      <c r="O1532" s="8" t="s">
        <v>287</v>
      </c>
      <c r="P1532" s="8" t="s">
        <v>20</v>
      </c>
      <c r="Q1532" s="8" t="s">
        <v>351</v>
      </c>
      <c r="R1532" s="8" t="str">
        <f t="shared" si="23"/>
        <v>257100A</v>
      </c>
      <c r="S1532" s="8" t="str">
        <f>IFERROR(VLOOKUP(R1532,'UNSG Projects'!$C$8:$D$305,2,FALSE),0)</f>
        <v>Mains - Blanket - SL</v>
      </c>
      <c r="T1532" s="8" t="s">
        <v>350</v>
      </c>
      <c r="U1532" s="11">
        <v>275.8</v>
      </c>
    </row>
    <row r="1533" spans="1:21" ht="20.399999999999999" x14ac:dyDescent="0.3">
      <c r="A1533" s="19">
        <v>202511</v>
      </c>
      <c r="B1533" s="8" t="s">
        <v>7</v>
      </c>
      <c r="C1533" s="8" t="s">
        <v>63</v>
      </c>
      <c r="D1533" s="8" t="s">
        <v>62</v>
      </c>
      <c r="E1533" s="8" t="s">
        <v>62</v>
      </c>
      <c r="F1533" s="8" t="s">
        <v>61</v>
      </c>
      <c r="G1533" s="8" t="s">
        <v>125</v>
      </c>
      <c r="H1533" s="8" t="s">
        <v>59</v>
      </c>
      <c r="I1533" s="8" t="s">
        <v>58</v>
      </c>
      <c r="J1533" s="8" t="s">
        <v>346</v>
      </c>
      <c r="K1533" s="8" t="s">
        <v>56</v>
      </c>
      <c r="L1533" s="8" t="s">
        <v>64</v>
      </c>
      <c r="M1533" s="18">
        <v>45962</v>
      </c>
      <c r="N1533" s="18">
        <v>45979</v>
      </c>
      <c r="O1533" s="8" t="s">
        <v>287</v>
      </c>
      <c r="P1533" s="8" t="s">
        <v>20</v>
      </c>
      <c r="Q1533" s="8" t="s">
        <v>347</v>
      </c>
      <c r="R1533" s="8" t="str">
        <f t="shared" si="23"/>
        <v>257100A</v>
      </c>
      <c r="S1533" s="8" t="str">
        <f>IFERROR(VLOOKUP(R1533,'UNSG Projects'!$C$8:$D$305,2,FALSE),0)</f>
        <v>Mains - Blanket - SL</v>
      </c>
      <c r="T1533" s="8" t="s">
        <v>346</v>
      </c>
      <c r="U1533" s="11">
        <v>33.78</v>
      </c>
    </row>
    <row r="1534" spans="1:21" ht="20.399999999999999" x14ac:dyDescent="0.3">
      <c r="A1534" s="19">
        <v>202511</v>
      </c>
      <c r="B1534" s="8" t="s">
        <v>7</v>
      </c>
      <c r="C1534" s="8" t="s">
        <v>63</v>
      </c>
      <c r="D1534" s="8" t="s">
        <v>62</v>
      </c>
      <c r="E1534" s="8" t="s">
        <v>62</v>
      </c>
      <c r="F1534" s="8" t="s">
        <v>61</v>
      </c>
      <c r="G1534" s="8" t="s">
        <v>125</v>
      </c>
      <c r="H1534" s="8" t="s">
        <v>59</v>
      </c>
      <c r="I1534" s="8" t="s">
        <v>58</v>
      </c>
      <c r="J1534" s="8" t="s">
        <v>358</v>
      </c>
      <c r="K1534" s="8" t="s">
        <v>56</v>
      </c>
      <c r="L1534" s="8" t="s">
        <v>64</v>
      </c>
      <c r="M1534" s="18">
        <v>45931</v>
      </c>
      <c r="N1534" s="18">
        <v>45947</v>
      </c>
      <c r="O1534" s="8" t="s">
        <v>287</v>
      </c>
      <c r="P1534" s="8" t="s">
        <v>20</v>
      </c>
      <c r="Q1534" s="8" t="s">
        <v>359</v>
      </c>
      <c r="R1534" s="8" t="str">
        <f t="shared" si="23"/>
        <v>257100A</v>
      </c>
      <c r="S1534" s="8" t="str">
        <f>IFERROR(VLOOKUP(R1534,'UNSG Projects'!$C$8:$D$305,2,FALSE),0)</f>
        <v>Mains - Blanket - SL</v>
      </c>
      <c r="T1534" s="8" t="s">
        <v>358</v>
      </c>
      <c r="U1534" s="11">
        <v>-128.22999999999999</v>
      </c>
    </row>
    <row r="1535" spans="1:21" ht="20.399999999999999" x14ac:dyDescent="0.3">
      <c r="A1535" s="19">
        <v>202511</v>
      </c>
      <c r="B1535" s="8" t="s">
        <v>7</v>
      </c>
      <c r="C1535" s="8" t="s">
        <v>63</v>
      </c>
      <c r="D1535" s="8" t="s">
        <v>62</v>
      </c>
      <c r="E1535" s="8" t="s">
        <v>62</v>
      </c>
      <c r="F1535" s="8" t="s">
        <v>61</v>
      </c>
      <c r="G1535" s="8" t="s">
        <v>125</v>
      </c>
      <c r="H1535" s="8" t="s">
        <v>59</v>
      </c>
      <c r="I1535" s="8" t="s">
        <v>58</v>
      </c>
      <c r="J1535" s="8" t="s">
        <v>366</v>
      </c>
      <c r="K1535" s="8" t="s">
        <v>56</v>
      </c>
      <c r="L1535" s="8" t="s">
        <v>64</v>
      </c>
      <c r="M1535" s="18">
        <v>45931</v>
      </c>
      <c r="N1535" s="18">
        <v>45930</v>
      </c>
      <c r="O1535" s="8" t="s">
        <v>287</v>
      </c>
      <c r="P1535" s="8" t="s">
        <v>20</v>
      </c>
      <c r="Q1535" s="8" t="s">
        <v>367</v>
      </c>
      <c r="R1535" s="8" t="str">
        <f t="shared" si="23"/>
        <v>253100A</v>
      </c>
      <c r="S1535" s="8" t="str">
        <f>IFERROR(VLOOKUP(R1535,'UNSG Projects'!$C$8:$D$305,2,FALSE),0)</f>
        <v>Mains - Blanket - Pres</v>
      </c>
      <c r="T1535" s="8" t="s">
        <v>366</v>
      </c>
      <c r="U1535" s="11">
        <v>20199.47</v>
      </c>
    </row>
    <row r="1536" spans="1:21" ht="20.399999999999999" x14ac:dyDescent="0.3">
      <c r="A1536" s="19">
        <v>202511</v>
      </c>
      <c r="B1536" s="8" t="s">
        <v>7</v>
      </c>
      <c r="C1536" s="8" t="s">
        <v>63</v>
      </c>
      <c r="D1536" s="8" t="s">
        <v>62</v>
      </c>
      <c r="E1536" s="8" t="s">
        <v>62</v>
      </c>
      <c r="F1536" s="8" t="s">
        <v>61</v>
      </c>
      <c r="G1536" s="8" t="s">
        <v>125</v>
      </c>
      <c r="H1536" s="8" t="s">
        <v>59</v>
      </c>
      <c r="I1536" s="8" t="s">
        <v>58</v>
      </c>
      <c r="J1536" s="8" t="s">
        <v>320</v>
      </c>
      <c r="K1536" s="8" t="s">
        <v>56</v>
      </c>
      <c r="L1536" s="8" t="s">
        <v>64</v>
      </c>
      <c r="M1536" s="18">
        <v>45658</v>
      </c>
      <c r="N1536" s="18">
        <v>45658</v>
      </c>
      <c r="O1536" s="8" t="s">
        <v>287</v>
      </c>
      <c r="P1536" s="8" t="s">
        <v>20</v>
      </c>
      <c r="Q1536" s="8" t="s">
        <v>321</v>
      </c>
      <c r="R1536" s="8" t="str">
        <f t="shared" si="23"/>
        <v>253380B</v>
      </c>
      <c r="S1536" s="8" t="str">
        <f>IFERROR(VLOOKUP(R1536,'UNSG Projects'!$C$8:$D$305,2,FALSE),0)</f>
        <v>PI Services Repl - Prescott</v>
      </c>
      <c r="T1536" s="8" t="s">
        <v>320</v>
      </c>
      <c r="U1536" s="11">
        <v>-7040.21</v>
      </c>
    </row>
    <row r="1537" spans="1:21" ht="20.399999999999999" x14ac:dyDescent="0.3">
      <c r="A1537" s="19">
        <v>202511</v>
      </c>
      <c r="B1537" s="8" t="s">
        <v>7</v>
      </c>
      <c r="C1537" s="8" t="s">
        <v>63</v>
      </c>
      <c r="D1537" s="8" t="s">
        <v>62</v>
      </c>
      <c r="E1537" s="8" t="s">
        <v>62</v>
      </c>
      <c r="F1537" s="8" t="s">
        <v>61</v>
      </c>
      <c r="G1537" s="8" t="s">
        <v>125</v>
      </c>
      <c r="H1537" s="8" t="s">
        <v>59</v>
      </c>
      <c r="I1537" s="8" t="s">
        <v>58</v>
      </c>
      <c r="J1537" s="8" t="s">
        <v>370</v>
      </c>
      <c r="K1537" s="8" t="s">
        <v>56</v>
      </c>
      <c r="L1537" s="8" t="s">
        <v>64</v>
      </c>
      <c r="M1537" s="18">
        <v>45658</v>
      </c>
      <c r="N1537" s="18">
        <v>45658</v>
      </c>
      <c r="O1537" s="8" t="s">
        <v>287</v>
      </c>
      <c r="P1537" s="8" t="s">
        <v>20</v>
      </c>
      <c r="Q1537" s="8" t="s">
        <v>371</v>
      </c>
      <c r="R1537" s="8" t="str">
        <f t="shared" si="23"/>
        <v>252405S</v>
      </c>
      <c r="S1537" s="8" t="str">
        <f>IFERROR(VLOOKUP(R1537,'UNSG Projects'!$C$8:$D$305,2,FALSE),0)</f>
        <v>Services PVC Replacement LHC</v>
      </c>
      <c r="T1537" s="8" t="s">
        <v>370</v>
      </c>
      <c r="U1537" s="11">
        <v>331.13</v>
      </c>
    </row>
    <row r="1538" spans="1:21" ht="20.399999999999999" x14ac:dyDescent="0.3">
      <c r="A1538" s="19">
        <v>202511</v>
      </c>
      <c r="B1538" s="8" t="s">
        <v>7</v>
      </c>
      <c r="C1538" s="8" t="s">
        <v>63</v>
      </c>
      <c r="D1538" s="8" t="s">
        <v>62</v>
      </c>
      <c r="E1538" s="8" t="s">
        <v>62</v>
      </c>
      <c r="F1538" s="8" t="s">
        <v>61</v>
      </c>
      <c r="G1538" s="8" t="s">
        <v>125</v>
      </c>
      <c r="H1538" s="8" t="s">
        <v>59</v>
      </c>
      <c r="I1538" s="8" t="s">
        <v>58</v>
      </c>
      <c r="J1538" s="8" t="s">
        <v>356</v>
      </c>
      <c r="K1538" s="8" t="s">
        <v>56</v>
      </c>
      <c r="L1538" s="8" t="s">
        <v>64</v>
      </c>
      <c r="M1538" s="18">
        <v>45901</v>
      </c>
      <c r="N1538" s="18">
        <v>45887</v>
      </c>
      <c r="O1538" s="8" t="s">
        <v>287</v>
      </c>
      <c r="P1538" s="8" t="s">
        <v>20</v>
      </c>
      <c r="Q1538" s="8" t="s">
        <v>357</v>
      </c>
      <c r="R1538" s="8" t="str">
        <f t="shared" si="23"/>
        <v>253500B</v>
      </c>
      <c r="S1538" s="8" t="str">
        <f>IFERROR(VLOOKUP(R1538,'UNSG Projects'!$C$8:$D$305,2,FALSE),0)</f>
        <v>PI Mains - Prescott</v>
      </c>
      <c r="T1538" s="8" t="s">
        <v>356</v>
      </c>
      <c r="U1538" s="11">
        <v>1605.67</v>
      </c>
    </row>
    <row r="1539" spans="1:21" ht="20.399999999999999" x14ac:dyDescent="0.3">
      <c r="A1539" s="19">
        <v>202511</v>
      </c>
      <c r="B1539" s="8" t="s">
        <v>7</v>
      </c>
      <c r="C1539" s="8" t="s">
        <v>63</v>
      </c>
      <c r="D1539" s="8" t="s">
        <v>62</v>
      </c>
      <c r="E1539" s="8" t="s">
        <v>62</v>
      </c>
      <c r="F1539" s="8" t="s">
        <v>61</v>
      </c>
      <c r="G1539" s="8" t="s">
        <v>125</v>
      </c>
      <c r="H1539" s="8" t="s">
        <v>59</v>
      </c>
      <c r="I1539" s="8" t="s">
        <v>58</v>
      </c>
      <c r="J1539" s="8" t="s">
        <v>368</v>
      </c>
      <c r="K1539" s="8" t="s">
        <v>56</v>
      </c>
      <c r="L1539" s="8" t="s">
        <v>64</v>
      </c>
      <c r="M1539" s="18">
        <v>45901</v>
      </c>
      <c r="N1539" s="18">
        <v>45867</v>
      </c>
      <c r="O1539" s="8" t="s">
        <v>287</v>
      </c>
      <c r="P1539" s="8" t="s">
        <v>20</v>
      </c>
      <c r="Q1539" s="8" t="s">
        <v>369</v>
      </c>
      <c r="R1539" s="8" t="str">
        <f t="shared" si="23"/>
        <v>253100A</v>
      </c>
      <c r="S1539" s="8" t="str">
        <f>IFERROR(VLOOKUP(R1539,'UNSG Projects'!$C$8:$D$305,2,FALSE),0)</f>
        <v>Mains - Blanket - Pres</v>
      </c>
      <c r="T1539" s="8" t="s">
        <v>368</v>
      </c>
      <c r="U1539" s="11">
        <v>-7.21</v>
      </c>
    </row>
    <row r="1540" spans="1:21" ht="20.399999999999999" x14ac:dyDescent="0.3">
      <c r="A1540" s="19">
        <v>202511</v>
      </c>
      <c r="B1540" s="8" t="s">
        <v>7</v>
      </c>
      <c r="C1540" s="8" t="s">
        <v>63</v>
      </c>
      <c r="D1540" s="8" t="s">
        <v>62</v>
      </c>
      <c r="E1540" s="8" t="s">
        <v>62</v>
      </c>
      <c r="F1540" s="8" t="s">
        <v>61</v>
      </c>
      <c r="G1540" s="8" t="s">
        <v>125</v>
      </c>
      <c r="H1540" s="8" t="s">
        <v>59</v>
      </c>
      <c r="I1540" s="8" t="s">
        <v>58</v>
      </c>
      <c r="J1540" s="8" t="s">
        <v>360</v>
      </c>
      <c r="K1540" s="8" t="s">
        <v>56</v>
      </c>
      <c r="L1540" s="8" t="s">
        <v>64</v>
      </c>
      <c r="M1540" s="18">
        <v>45931</v>
      </c>
      <c r="N1540" s="18">
        <v>45936</v>
      </c>
      <c r="O1540" s="8" t="s">
        <v>287</v>
      </c>
      <c r="P1540" s="8" t="s">
        <v>20</v>
      </c>
      <c r="Q1540" s="8" t="s">
        <v>361</v>
      </c>
      <c r="R1540" s="8" t="str">
        <f t="shared" si="23"/>
        <v>253100A</v>
      </c>
      <c r="S1540" s="8" t="str">
        <f>IFERROR(VLOOKUP(R1540,'UNSG Projects'!$C$8:$D$305,2,FALSE),0)</f>
        <v>Mains - Blanket - Pres</v>
      </c>
      <c r="T1540" s="8" t="s">
        <v>360</v>
      </c>
      <c r="U1540" s="11">
        <v>1290.6099999999999</v>
      </c>
    </row>
    <row r="1541" spans="1:21" ht="20.399999999999999" x14ac:dyDescent="0.3">
      <c r="A1541" s="19">
        <v>202511</v>
      </c>
      <c r="B1541" s="8" t="s">
        <v>7</v>
      </c>
      <c r="C1541" s="8" t="s">
        <v>63</v>
      </c>
      <c r="D1541" s="8" t="s">
        <v>62</v>
      </c>
      <c r="E1541" s="8" t="s">
        <v>62</v>
      </c>
      <c r="F1541" s="8" t="s">
        <v>61</v>
      </c>
      <c r="G1541" s="8" t="s">
        <v>125</v>
      </c>
      <c r="H1541" s="8" t="s">
        <v>59</v>
      </c>
      <c r="I1541" s="8" t="s">
        <v>58</v>
      </c>
      <c r="J1541" s="8" t="s">
        <v>292</v>
      </c>
      <c r="K1541" s="8" t="s">
        <v>56</v>
      </c>
      <c r="L1541" s="8" t="s">
        <v>64</v>
      </c>
      <c r="M1541" s="18">
        <v>45658</v>
      </c>
      <c r="N1541" s="18">
        <v>45658</v>
      </c>
      <c r="O1541" s="8" t="s">
        <v>287</v>
      </c>
      <c r="P1541" s="8" t="s">
        <v>20</v>
      </c>
      <c r="Q1541" s="8" t="s">
        <v>293</v>
      </c>
      <c r="R1541" s="8" t="str">
        <f t="shared" si="23"/>
        <v>252404S</v>
      </c>
      <c r="S1541" s="8" t="str">
        <f>IFERROR(VLOOKUP(R1541,'UNSG Projects'!$C$8:$D$305,2,FALSE),0)</f>
        <v>Main &amp; Services PVC Repl KNG</v>
      </c>
      <c r="T1541" s="8" t="s">
        <v>292</v>
      </c>
      <c r="U1541" s="11">
        <v>27336.98</v>
      </c>
    </row>
    <row r="1542" spans="1:21" ht="20.399999999999999" x14ac:dyDescent="0.3">
      <c r="A1542" s="19">
        <v>202511</v>
      </c>
      <c r="B1542" s="8" t="s">
        <v>7</v>
      </c>
      <c r="C1542" s="8" t="s">
        <v>63</v>
      </c>
      <c r="D1542" s="8" t="s">
        <v>62</v>
      </c>
      <c r="E1542" s="8" t="s">
        <v>62</v>
      </c>
      <c r="F1542" s="8" t="s">
        <v>61</v>
      </c>
      <c r="G1542" s="8" t="s">
        <v>125</v>
      </c>
      <c r="H1542" s="8" t="s">
        <v>59</v>
      </c>
      <c r="I1542" s="8" t="s">
        <v>58</v>
      </c>
      <c r="J1542" s="8" t="s">
        <v>318</v>
      </c>
      <c r="K1542" s="8" t="s">
        <v>56</v>
      </c>
      <c r="L1542" s="8" t="s">
        <v>64</v>
      </c>
      <c r="M1542" s="18">
        <v>45658</v>
      </c>
      <c r="N1542" s="18">
        <v>45658</v>
      </c>
      <c r="O1542" s="8" t="s">
        <v>287</v>
      </c>
      <c r="P1542" s="8" t="s">
        <v>20</v>
      </c>
      <c r="Q1542" s="8" t="s">
        <v>319</v>
      </c>
      <c r="R1542" s="8" t="str">
        <f t="shared" si="23"/>
        <v>251380R</v>
      </c>
      <c r="S1542" s="8" t="str">
        <f>IFERROR(VLOOKUP(R1542,'UNSG Projects'!$C$8:$D$305,2,FALSE),0)</f>
        <v>Service Repl - Flag</v>
      </c>
      <c r="T1542" s="8" t="s">
        <v>318</v>
      </c>
      <c r="U1542" s="11">
        <v>3373.98</v>
      </c>
    </row>
    <row r="1543" spans="1:21" ht="20.399999999999999" x14ac:dyDescent="0.3">
      <c r="A1543" s="19">
        <v>202511</v>
      </c>
      <c r="B1543" s="8" t="s">
        <v>7</v>
      </c>
      <c r="C1543" s="8" t="s">
        <v>63</v>
      </c>
      <c r="D1543" s="8" t="s">
        <v>62</v>
      </c>
      <c r="E1543" s="8" t="s">
        <v>62</v>
      </c>
      <c r="F1543" s="8" t="s">
        <v>61</v>
      </c>
      <c r="G1543" s="8" t="s">
        <v>125</v>
      </c>
      <c r="H1543" s="8" t="s">
        <v>59</v>
      </c>
      <c r="I1543" s="8" t="s">
        <v>58</v>
      </c>
      <c r="J1543" s="8" t="s">
        <v>316</v>
      </c>
      <c r="K1543" s="8" t="s">
        <v>56</v>
      </c>
      <c r="L1543" s="8" t="s">
        <v>64</v>
      </c>
      <c r="M1543" s="18">
        <v>45658</v>
      </c>
      <c r="N1543" s="18">
        <v>45658</v>
      </c>
      <c r="O1543" s="8" t="s">
        <v>287</v>
      </c>
      <c r="P1543" s="8" t="s">
        <v>20</v>
      </c>
      <c r="Q1543" s="8" t="s">
        <v>317</v>
      </c>
      <c r="R1543" s="8" t="str">
        <f t="shared" si="23"/>
        <v>252380R</v>
      </c>
      <c r="S1543" s="8" t="str">
        <f>IFERROR(VLOOKUP(R1543,'UNSG Projects'!$C$8:$D$305,2,FALSE),0)</f>
        <v>Service Repl - King</v>
      </c>
      <c r="T1543" s="8" t="s">
        <v>316</v>
      </c>
      <c r="U1543" s="11">
        <v>34835.629999999997</v>
      </c>
    </row>
    <row r="1544" spans="1:21" ht="20.399999999999999" x14ac:dyDescent="0.3">
      <c r="A1544" s="19">
        <v>202511</v>
      </c>
      <c r="B1544" s="8" t="s">
        <v>7</v>
      </c>
      <c r="C1544" s="8" t="s">
        <v>63</v>
      </c>
      <c r="D1544" s="8" t="s">
        <v>62</v>
      </c>
      <c r="E1544" s="8" t="s">
        <v>62</v>
      </c>
      <c r="F1544" s="8" t="s">
        <v>61</v>
      </c>
      <c r="G1544" s="8" t="s">
        <v>125</v>
      </c>
      <c r="H1544" s="8" t="s">
        <v>59</v>
      </c>
      <c r="I1544" s="8" t="s">
        <v>58</v>
      </c>
      <c r="J1544" s="8" t="s">
        <v>314</v>
      </c>
      <c r="K1544" s="8" t="s">
        <v>56</v>
      </c>
      <c r="L1544" s="8" t="s">
        <v>64</v>
      </c>
      <c r="M1544" s="18">
        <v>45658</v>
      </c>
      <c r="N1544" s="18">
        <v>45658</v>
      </c>
      <c r="O1544" s="8" t="s">
        <v>287</v>
      </c>
      <c r="P1544" s="8" t="s">
        <v>20</v>
      </c>
      <c r="Q1544" s="8" t="s">
        <v>315</v>
      </c>
      <c r="R1544" s="8" t="str">
        <f t="shared" si="23"/>
        <v>253380R</v>
      </c>
      <c r="S1544" s="8" t="str">
        <f>IFERROR(VLOOKUP(R1544,'UNSG Projects'!$C$8:$D$305,2,FALSE),0)</f>
        <v>Service Repl - Pres</v>
      </c>
      <c r="T1544" s="8" t="s">
        <v>314</v>
      </c>
      <c r="U1544" s="11">
        <v>2567.65</v>
      </c>
    </row>
    <row r="1545" spans="1:21" ht="20.399999999999999" x14ac:dyDescent="0.3">
      <c r="A1545" s="19">
        <v>202511</v>
      </c>
      <c r="B1545" s="8" t="s">
        <v>7</v>
      </c>
      <c r="C1545" s="8" t="s">
        <v>63</v>
      </c>
      <c r="D1545" s="8" t="s">
        <v>62</v>
      </c>
      <c r="E1545" s="8" t="s">
        <v>62</v>
      </c>
      <c r="F1545" s="8" t="s">
        <v>61</v>
      </c>
      <c r="G1545" s="8" t="s">
        <v>125</v>
      </c>
      <c r="H1545" s="8" t="s">
        <v>59</v>
      </c>
      <c r="I1545" s="8" t="s">
        <v>58</v>
      </c>
      <c r="J1545" s="8" t="s">
        <v>312</v>
      </c>
      <c r="K1545" s="8" t="s">
        <v>56</v>
      </c>
      <c r="L1545" s="8" t="s">
        <v>64</v>
      </c>
      <c r="M1545" s="18">
        <v>45658</v>
      </c>
      <c r="N1545" s="18">
        <v>45658</v>
      </c>
      <c r="O1545" s="8" t="s">
        <v>287</v>
      </c>
      <c r="P1545" s="8" t="s">
        <v>20</v>
      </c>
      <c r="Q1545" s="8" t="s">
        <v>313</v>
      </c>
      <c r="R1545" s="8" t="str">
        <f t="shared" si="23"/>
        <v>256380R</v>
      </c>
      <c r="S1545" s="8" t="str">
        <f>IFERROR(VLOOKUP(R1545,'UNSG Projects'!$C$8:$D$305,2,FALSE),0)</f>
        <v>Service Repl - Santa Cruz</v>
      </c>
      <c r="T1545" s="8" t="s">
        <v>312</v>
      </c>
      <c r="U1545" s="11">
        <v>7273.26</v>
      </c>
    </row>
    <row r="1546" spans="1:21" ht="20.399999999999999" x14ac:dyDescent="0.3">
      <c r="A1546" s="19">
        <v>202511</v>
      </c>
      <c r="B1546" s="8" t="s">
        <v>7</v>
      </c>
      <c r="C1546" s="8" t="s">
        <v>63</v>
      </c>
      <c r="D1546" s="8" t="s">
        <v>62</v>
      </c>
      <c r="E1546" s="8" t="s">
        <v>62</v>
      </c>
      <c r="F1546" s="8" t="s">
        <v>61</v>
      </c>
      <c r="G1546" s="8" t="s">
        <v>125</v>
      </c>
      <c r="H1546" s="8" t="s">
        <v>59</v>
      </c>
      <c r="I1546" s="8" t="s">
        <v>58</v>
      </c>
      <c r="J1546" s="8" t="s">
        <v>310</v>
      </c>
      <c r="K1546" s="8" t="s">
        <v>56</v>
      </c>
      <c r="L1546" s="8" t="s">
        <v>64</v>
      </c>
      <c r="M1546" s="18">
        <v>45658</v>
      </c>
      <c r="N1546" s="18">
        <v>45658</v>
      </c>
      <c r="O1546" s="8" t="s">
        <v>287</v>
      </c>
      <c r="P1546" s="8" t="s">
        <v>20</v>
      </c>
      <c r="Q1546" s="8" t="s">
        <v>311</v>
      </c>
      <c r="R1546" s="8" t="str">
        <f t="shared" ref="R1546:R1609" si="24">RIGHT(Q1546,7)</f>
        <v>257380R</v>
      </c>
      <c r="S1546" s="8" t="str">
        <f>IFERROR(VLOOKUP(R1546,'UNSG Projects'!$C$8:$D$305,2,FALSE),0)</f>
        <v>Service Repl - Show Low</v>
      </c>
      <c r="T1546" s="8" t="s">
        <v>310</v>
      </c>
      <c r="U1546" s="11">
        <v>5075.12</v>
      </c>
    </row>
    <row r="1547" spans="1:21" ht="20.399999999999999" x14ac:dyDescent="0.3">
      <c r="A1547" s="19">
        <v>202511</v>
      </c>
      <c r="B1547" s="8" t="s">
        <v>7</v>
      </c>
      <c r="C1547" s="8" t="s">
        <v>63</v>
      </c>
      <c r="D1547" s="8" t="s">
        <v>62</v>
      </c>
      <c r="E1547" s="8" t="s">
        <v>62</v>
      </c>
      <c r="F1547" s="8" t="s">
        <v>61</v>
      </c>
      <c r="G1547" s="8" t="s">
        <v>125</v>
      </c>
      <c r="H1547" s="8" t="s">
        <v>59</v>
      </c>
      <c r="I1547" s="8" t="s">
        <v>58</v>
      </c>
      <c r="J1547" s="8" t="s">
        <v>308</v>
      </c>
      <c r="K1547" s="8" t="s">
        <v>56</v>
      </c>
      <c r="L1547" s="8" t="s">
        <v>64</v>
      </c>
      <c r="M1547" s="18">
        <v>45658</v>
      </c>
      <c r="N1547" s="18">
        <v>45658</v>
      </c>
      <c r="O1547" s="8" t="s">
        <v>287</v>
      </c>
      <c r="P1547" s="8" t="s">
        <v>20</v>
      </c>
      <c r="Q1547" s="8" t="s">
        <v>309</v>
      </c>
      <c r="R1547" s="8" t="str">
        <f t="shared" si="24"/>
        <v>255380R</v>
      </c>
      <c r="S1547" s="8" t="str">
        <f>IFERROR(VLOOKUP(R1547,'UNSG Projects'!$C$8:$D$305,2,FALSE),0)</f>
        <v>Service Repl - Verde</v>
      </c>
      <c r="T1547" s="8" t="s">
        <v>308</v>
      </c>
      <c r="U1547" s="11">
        <v>108.78</v>
      </c>
    </row>
    <row r="1548" spans="1:21" ht="20.399999999999999" x14ac:dyDescent="0.3">
      <c r="A1548" s="19">
        <v>202511</v>
      </c>
      <c r="B1548" s="8" t="s">
        <v>7</v>
      </c>
      <c r="C1548" s="8" t="s">
        <v>63</v>
      </c>
      <c r="D1548" s="8" t="s">
        <v>62</v>
      </c>
      <c r="E1548" s="8" t="s">
        <v>62</v>
      </c>
      <c r="F1548" s="8" t="s">
        <v>61</v>
      </c>
      <c r="G1548" s="8" t="s">
        <v>125</v>
      </c>
      <c r="H1548" s="8" t="s">
        <v>59</v>
      </c>
      <c r="I1548" s="8" t="s">
        <v>58</v>
      </c>
      <c r="J1548" s="8" t="s">
        <v>304</v>
      </c>
      <c r="K1548" s="8" t="s">
        <v>56</v>
      </c>
      <c r="L1548" s="8" t="s">
        <v>64</v>
      </c>
      <c r="M1548" s="18">
        <v>45658</v>
      </c>
      <c r="N1548" s="18">
        <v>45658</v>
      </c>
      <c r="O1548" s="8" t="s">
        <v>287</v>
      </c>
      <c r="P1548" s="8" t="s">
        <v>20</v>
      </c>
      <c r="Q1548" s="8" t="s">
        <v>305</v>
      </c>
      <c r="R1548" s="8" t="str">
        <f t="shared" si="24"/>
        <v>251380A</v>
      </c>
      <c r="S1548" s="8" t="str">
        <f>IFERROR(VLOOKUP(R1548,'UNSG Projects'!$C$8:$D$305,2,FALSE),0)</f>
        <v>Services - Bl - Flag</v>
      </c>
      <c r="T1548" s="8" t="s">
        <v>304</v>
      </c>
      <c r="U1548" s="11">
        <v>95064</v>
      </c>
    </row>
    <row r="1549" spans="1:21" ht="20.399999999999999" x14ac:dyDescent="0.3">
      <c r="A1549" s="19">
        <v>202511</v>
      </c>
      <c r="B1549" s="8" t="s">
        <v>7</v>
      </c>
      <c r="C1549" s="8" t="s">
        <v>63</v>
      </c>
      <c r="D1549" s="8" t="s">
        <v>62</v>
      </c>
      <c r="E1549" s="8" t="s">
        <v>62</v>
      </c>
      <c r="F1549" s="8" t="s">
        <v>61</v>
      </c>
      <c r="G1549" s="8" t="s">
        <v>125</v>
      </c>
      <c r="H1549" s="8" t="s">
        <v>59</v>
      </c>
      <c r="I1549" s="8" t="s">
        <v>58</v>
      </c>
      <c r="J1549" s="8" t="s">
        <v>338</v>
      </c>
      <c r="K1549" s="8" t="s">
        <v>56</v>
      </c>
      <c r="L1549" s="8" t="s">
        <v>64</v>
      </c>
      <c r="M1549" s="18">
        <v>45658</v>
      </c>
      <c r="N1549" s="18">
        <v>45658</v>
      </c>
      <c r="O1549" s="8" t="s">
        <v>287</v>
      </c>
      <c r="P1549" s="8" t="s">
        <v>20</v>
      </c>
      <c r="Q1549" s="8" t="s">
        <v>339</v>
      </c>
      <c r="R1549" s="8" t="str">
        <f t="shared" si="24"/>
        <v>256380A</v>
      </c>
      <c r="S1549" s="8" t="str">
        <f>IFERROR(VLOOKUP(R1549,'UNSG Projects'!$C$8:$D$305,2,FALSE),0)</f>
        <v>Services - Bl - Nog</v>
      </c>
      <c r="T1549" s="8" t="s">
        <v>338</v>
      </c>
      <c r="U1549" s="11">
        <v>-1463.62</v>
      </c>
    </row>
    <row r="1550" spans="1:21" ht="20.399999999999999" x14ac:dyDescent="0.3">
      <c r="A1550" s="19">
        <v>202511</v>
      </c>
      <c r="B1550" s="8" t="s">
        <v>7</v>
      </c>
      <c r="C1550" s="8" t="s">
        <v>63</v>
      </c>
      <c r="D1550" s="8" t="s">
        <v>62</v>
      </c>
      <c r="E1550" s="8" t="s">
        <v>62</v>
      </c>
      <c r="F1550" s="8" t="s">
        <v>61</v>
      </c>
      <c r="G1550" s="8" t="s">
        <v>125</v>
      </c>
      <c r="H1550" s="8" t="s">
        <v>59</v>
      </c>
      <c r="I1550" s="8" t="s">
        <v>58</v>
      </c>
      <c r="J1550" s="8" t="s">
        <v>298</v>
      </c>
      <c r="K1550" s="8" t="s">
        <v>56</v>
      </c>
      <c r="L1550" s="8" t="s">
        <v>64</v>
      </c>
      <c r="M1550" s="18">
        <v>45658</v>
      </c>
      <c r="N1550" s="18">
        <v>45658</v>
      </c>
      <c r="O1550" s="8" t="s">
        <v>287</v>
      </c>
      <c r="P1550" s="8" t="s">
        <v>20</v>
      </c>
      <c r="Q1550" s="8" t="s">
        <v>299</v>
      </c>
      <c r="R1550" s="8" t="str">
        <f t="shared" si="24"/>
        <v>253380A</v>
      </c>
      <c r="S1550" s="8" t="str">
        <f>IFERROR(VLOOKUP(R1550,'UNSG Projects'!$C$8:$D$305,2,FALSE),0)</f>
        <v>Services - Bl - Pres</v>
      </c>
      <c r="T1550" s="8" t="s">
        <v>298</v>
      </c>
      <c r="U1550" s="11">
        <v>90673.06</v>
      </c>
    </row>
    <row r="1551" spans="1:21" ht="20.399999999999999" x14ac:dyDescent="0.3">
      <c r="A1551" s="19">
        <v>202511</v>
      </c>
      <c r="B1551" s="8" t="s">
        <v>7</v>
      </c>
      <c r="C1551" s="8" t="s">
        <v>63</v>
      </c>
      <c r="D1551" s="8" t="s">
        <v>62</v>
      </c>
      <c r="E1551" s="8" t="s">
        <v>62</v>
      </c>
      <c r="F1551" s="8" t="s">
        <v>61</v>
      </c>
      <c r="G1551" s="8" t="s">
        <v>125</v>
      </c>
      <c r="H1551" s="8" t="s">
        <v>59</v>
      </c>
      <c r="I1551" s="8" t="s">
        <v>58</v>
      </c>
      <c r="J1551" s="8" t="s">
        <v>294</v>
      </c>
      <c r="K1551" s="8" t="s">
        <v>56</v>
      </c>
      <c r="L1551" s="8" t="s">
        <v>64</v>
      </c>
      <c r="M1551" s="18">
        <v>45658</v>
      </c>
      <c r="N1551" s="18">
        <v>45658</v>
      </c>
      <c r="O1551" s="8" t="s">
        <v>287</v>
      </c>
      <c r="P1551" s="8" t="s">
        <v>20</v>
      </c>
      <c r="Q1551" s="8" t="s">
        <v>295</v>
      </c>
      <c r="R1551" s="8" t="str">
        <f t="shared" si="24"/>
        <v>257380A</v>
      </c>
      <c r="S1551" s="8" t="str">
        <f>IFERROR(VLOOKUP(R1551,'UNSG Projects'!$C$8:$D$305,2,FALSE),0)</f>
        <v>Services - Bl - SL</v>
      </c>
      <c r="T1551" s="8" t="s">
        <v>294</v>
      </c>
      <c r="U1551" s="11">
        <v>16480.89</v>
      </c>
    </row>
    <row r="1552" spans="1:21" ht="20.399999999999999" x14ac:dyDescent="0.3">
      <c r="A1552" s="19">
        <v>202511</v>
      </c>
      <c r="B1552" s="8" t="s">
        <v>7</v>
      </c>
      <c r="C1552" s="8" t="s">
        <v>63</v>
      </c>
      <c r="D1552" s="8" t="s">
        <v>62</v>
      </c>
      <c r="E1552" s="8" t="s">
        <v>62</v>
      </c>
      <c r="F1552" s="8" t="s">
        <v>61</v>
      </c>
      <c r="G1552" s="8" t="s">
        <v>125</v>
      </c>
      <c r="H1552" s="8" t="s">
        <v>59</v>
      </c>
      <c r="I1552" s="8" t="s">
        <v>58</v>
      </c>
      <c r="J1552" s="8" t="s">
        <v>296</v>
      </c>
      <c r="K1552" s="8" t="s">
        <v>56</v>
      </c>
      <c r="L1552" s="8" t="s">
        <v>64</v>
      </c>
      <c r="M1552" s="18">
        <v>45658</v>
      </c>
      <c r="N1552" s="18">
        <v>45658</v>
      </c>
      <c r="O1552" s="8" t="s">
        <v>287</v>
      </c>
      <c r="P1552" s="8" t="s">
        <v>20</v>
      </c>
      <c r="Q1552" s="8" t="s">
        <v>297</v>
      </c>
      <c r="R1552" s="8" t="str">
        <f t="shared" si="24"/>
        <v>255380A</v>
      </c>
      <c r="S1552" s="8" t="str">
        <f>IFERROR(VLOOKUP(R1552,'UNSG Projects'!$C$8:$D$305,2,FALSE),0)</f>
        <v>Services - Bl - Verde</v>
      </c>
      <c r="T1552" s="8" t="s">
        <v>296</v>
      </c>
      <c r="U1552" s="11">
        <v>37153.71</v>
      </c>
    </row>
    <row r="1553" spans="1:21" ht="20.399999999999999" x14ac:dyDescent="0.3">
      <c r="A1553" s="19">
        <v>202511</v>
      </c>
      <c r="B1553" s="8" t="s">
        <v>7</v>
      </c>
      <c r="C1553" s="8" t="s">
        <v>63</v>
      </c>
      <c r="D1553" s="8" t="s">
        <v>62</v>
      </c>
      <c r="E1553" s="8" t="s">
        <v>62</v>
      </c>
      <c r="F1553" s="8" t="s">
        <v>61</v>
      </c>
      <c r="G1553" s="8" t="s">
        <v>125</v>
      </c>
      <c r="H1553" s="8" t="s">
        <v>59</v>
      </c>
      <c r="I1553" s="8" t="s">
        <v>58</v>
      </c>
      <c r="J1553" s="8" t="s">
        <v>364</v>
      </c>
      <c r="K1553" s="8" t="s">
        <v>56</v>
      </c>
      <c r="L1553" s="8" t="s">
        <v>64</v>
      </c>
      <c r="M1553" s="18">
        <v>45901</v>
      </c>
      <c r="N1553" s="18">
        <v>45924</v>
      </c>
      <c r="O1553" s="8" t="s">
        <v>287</v>
      </c>
      <c r="P1553" s="8" t="s">
        <v>20</v>
      </c>
      <c r="Q1553" s="8" t="s">
        <v>365</v>
      </c>
      <c r="R1553" s="8" t="str">
        <f t="shared" si="24"/>
        <v>253100A</v>
      </c>
      <c r="S1553" s="8" t="str">
        <f>IFERROR(VLOOKUP(R1553,'UNSG Projects'!$C$8:$D$305,2,FALSE),0)</f>
        <v>Mains - Blanket - Pres</v>
      </c>
      <c r="T1553" s="8" t="s">
        <v>364</v>
      </c>
      <c r="U1553" s="11">
        <v>7.2</v>
      </c>
    </row>
    <row r="1554" spans="1:21" ht="20.399999999999999" x14ac:dyDescent="0.3">
      <c r="A1554" s="19">
        <v>202511</v>
      </c>
      <c r="B1554" s="8" t="s">
        <v>7</v>
      </c>
      <c r="C1554" s="8" t="s">
        <v>63</v>
      </c>
      <c r="D1554" s="8" t="s">
        <v>62</v>
      </c>
      <c r="E1554" s="8" t="s">
        <v>62</v>
      </c>
      <c r="F1554" s="8" t="s">
        <v>61</v>
      </c>
      <c r="G1554" s="8" t="s">
        <v>125</v>
      </c>
      <c r="H1554" s="8" t="s">
        <v>59</v>
      </c>
      <c r="I1554" s="8" t="s">
        <v>58</v>
      </c>
      <c r="J1554" s="8" t="s">
        <v>57</v>
      </c>
      <c r="K1554" s="8" t="s">
        <v>56</v>
      </c>
      <c r="L1554" s="8" t="s">
        <v>55</v>
      </c>
      <c r="M1554" s="18">
        <v>45658</v>
      </c>
      <c r="N1554" s="18">
        <v>45658</v>
      </c>
      <c r="O1554" s="8" t="s">
        <v>287</v>
      </c>
      <c r="P1554" s="8" t="s">
        <v>20</v>
      </c>
      <c r="Q1554" s="8" t="s">
        <v>305</v>
      </c>
      <c r="R1554" s="8" t="str">
        <f t="shared" si="24"/>
        <v>251380A</v>
      </c>
      <c r="S1554" s="8" t="str">
        <f>IFERROR(VLOOKUP(R1554,'UNSG Projects'!$C$8:$D$305,2,FALSE),0)</f>
        <v>Services - Bl - Flag</v>
      </c>
      <c r="T1554" s="8" t="s">
        <v>304</v>
      </c>
      <c r="U1554" s="11">
        <v>-62237.07</v>
      </c>
    </row>
    <row r="1555" spans="1:21" ht="20.399999999999999" x14ac:dyDescent="0.3">
      <c r="A1555" s="19">
        <v>202511</v>
      </c>
      <c r="B1555" s="8" t="s">
        <v>7</v>
      </c>
      <c r="C1555" s="8" t="s">
        <v>63</v>
      </c>
      <c r="D1555" s="8" t="s">
        <v>62</v>
      </c>
      <c r="E1555" s="8" t="s">
        <v>62</v>
      </c>
      <c r="F1555" s="8" t="s">
        <v>61</v>
      </c>
      <c r="G1555" s="8" t="s">
        <v>125</v>
      </c>
      <c r="H1555" s="8" t="s">
        <v>59</v>
      </c>
      <c r="I1555" s="8" t="s">
        <v>58</v>
      </c>
      <c r="J1555" s="8" t="s">
        <v>57</v>
      </c>
      <c r="K1555" s="8" t="s">
        <v>56</v>
      </c>
      <c r="L1555" s="8" t="s">
        <v>55</v>
      </c>
      <c r="M1555" s="18">
        <v>45658</v>
      </c>
      <c r="N1555" s="18">
        <v>45658</v>
      </c>
      <c r="O1555" s="8" t="s">
        <v>287</v>
      </c>
      <c r="P1555" s="8" t="s">
        <v>20</v>
      </c>
      <c r="Q1555" s="8" t="s">
        <v>303</v>
      </c>
      <c r="R1555" s="8" t="str">
        <f t="shared" si="24"/>
        <v>252380A</v>
      </c>
      <c r="S1555" s="8" t="str">
        <f>IFERROR(VLOOKUP(R1555,'UNSG Projects'!$C$8:$D$305,2,FALSE),0)</f>
        <v>Install Services - Bl - King</v>
      </c>
      <c r="T1555" s="8" t="s">
        <v>302</v>
      </c>
      <c r="U1555" s="11">
        <v>-30193.74</v>
      </c>
    </row>
    <row r="1556" spans="1:21" ht="20.399999999999999" x14ac:dyDescent="0.3">
      <c r="A1556" s="19">
        <v>202511</v>
      </c>
      <c r="B1556" s="8" t="s">
        <v>7</v>
      </c>
      <c r="C1556" s="8" t="s">
        <v>63</v>
      </c>
      <c r="D1556" s="8" t="s">
        <v>62</v>
      </c>
      <c r="E1556" s="8" t="s">
        <v>62</v>
      </c>
      <c r="F1556" s="8" t="s">
        <v>61</v>
      </c>
      <c r="G1556" s="8" t="s">
        <v>125</v>
      </c>
      <c r="H1556" s="8" t="s">
        <v>59</v>
      </c>
      <c r="I1556" s="8" t="s">
        <v>58</v>
      </c>
      <c r="J1556" s="8" t="s">
        <v>57</v>
      </c>
      <c r="K1556" s="8" t="s">
        <v>56</v>
      </c>
      <c r="L1556" s="8" t="s">
        <v>55</v>
      </c>
      <c r="M1556" s="18">
        <v>45658</v>
      </c>
      <c r="N1556" s="18">
        <v>45658</v>
      </c>
      <c r="O1556" s="8" t="s">
        <v>287</v>
      </c>
      <c r="P1556" s="8" t="s">
        <v>20</v>
      </c>
      <c r="Q1556" s="8" t="s">
        <v>299</v>
      </c>
      <c r="R1556" s="8" t="str">
        <f t="shared" si="24"/>
        <v>253380A</v>
      </c>
      <c r="S1556" s="8" t="str">
        <f>IFERROR(VLOOKUP(R1556,'UNSG Projects'!$C$8:$D$305,2,FALSE),0)</f>
        <v>Services - Bl - Pres</v>
      </c>
      <c r="T1556" s="8" t="s">
        <v>298</v>
      </c>
      <c r="U1556" s="11">
        <v>-130795.83</v>
      </c>
    </row>
    <row r="1557" spans="1:21" ht="20.399999999999999" x14ac:dyDescent="0.3">
      <c r="A1557" s="19">
        <v>202511</v>
      </c>
      <c r="B1557" s="8" t="s">
        <v>7</v>
      </c>
      <c r="C1557" s="8" t="s">
        <v>63</v>
      </c>
      <c r="D1557" s="8" t="s">
        <v>62</v>
      </c>
      <c r="E1557" s="8" t="s">
        <v>62</v>
      </c>
      <c r="F1557" s="8" t="s">
        <v>61</v>
      </c>
      <c r="G1557" s="8" t="s">
        <v>125</v>
      </c>
      <c r="H1557" s="8" t="s">
        <v>59</v>
      </c>
      <c r="I1557" s="8" t="s">
        <v>58</v>
      </c>
      <c r="J1557" s="8" t="s">
        <v>57</v>
      </c>
      <c r="K1557" s="8" t="s">
        <v>56</v>
      </c>
      <c r="L1557" s="8" t="s">
        <v>55</v>
      </c>
      <c r="M1557" s="18">
        <v>45658</v>
      </c>
      <c r="N1557" s="18">
        <v>45658</v>
      </c>
      <c r="O1557" s="8" t="s">
        <v>287</v>
      </c>
      <c r="P1557" s="8" t="s">
        <v>20</v>
      </c>
      <c r="Q1557" s="8" t="s">
        <v>297</v>
      </c>
      <c r="R1557" s="8" t="str">
        <f t="shared" si="24"/>
        <v>255380A</v>
      </c>
      <c r="S1557" s="8" t="str">
        <f>IFERROR(VLOOKUP(R1557,'UNSG Projects'!$C$8:$D$305,2,FALSE),0)</f>
        <v>Services - Bl - Verde</v>
      </c>
      <c r="T1557" s="8" t="s">
        <v>296</v>
      </c>
      <c r="U1557" s="11">
        <v>-31760.62</v>
      </c>
    </row>
    <row r="1558" spans="1:21" ht="20.399999999999999" x14ac:dyDescent="0.3">
      <c r="A1558" s="19">
        <v>202511</v>
      </c>
      <c r="B1558" s="8" t="s">
        <v>7</v>
      </c>
      <c r="C1558" s="8" t="s">
        <v>63</v>
      </c>
      <c r="D1558" s="8" t="s">
        <v>62</v>
      </c>
      <c r="E1558" s="8" t="s">
        <v>62</v>
      </c>
      <c r="F1558" s="8" t="s">
        <v>61</v>
      </c>
      <c r="G1558" s="8" t="s">
        <v>125</v>
      </c>
      <c r="H1558" s="8" t="s">
        <v>59</v>
      </c>
      <c r="I1558" s="8" t="s">
        <v>58</v>
      </c>
      <c r="J1558" s="8" t="s">
        <v>57</v>
      </c>
      <c r="K1558" s="8" t="s">
        <v>56</v>
      </c>
      <c r="L1558" s="8" t="s">
        <v>55</v>
      </c>
      <c r="M1558" s="18">
        <v>45658</v>
      </c>
      <c r="N1558" s="18">
        <v>45658</v>
      </c>
      <c r="O1558" s="8" t="s">
        <v>287</v>
      </c>
      <c r="P1558" s="8" t="s">
        <v>20</v>
      </c>
      <c r="Q1558" s="8" t="s">
        <v>339</v>
      </c>
      <c r="R1558" s="8" t="str">
        <f t="shared" si="24"/>
        <v>256380A</v>
      </c>
      <c r="S1558" s="8" t="str">
        <f>IFERROR(VLOOKUP(R1558,'UNSG Projects'!$C$8:$D$305,2,FALSE),0)</f>
        <v>Services - Bl - Nog</v>
      </c>
      <c r="T1558" s="8" t="s">
        <v>338</v>
      </c>
      <c r="U1558" s="11">
        <v>-828.47</v>
      </c>
    </row>
    <row r="1559" spans="1:21" ht="20.399999999999999" x14ac:dyDescent="0.3">
      <c r="A1559" s="19">
        <v>202511</v>
      </c>
      <c r="B1559" s="8" t="s">
        <v>7</v>
      </c>
      <c r="C1559" s="8" t="s">
        <v>63</v>
      </c>
      <c r="D1559" s="8" t="s">
        <v>62</v>
      </c>
      <c r="E1559" s="8" t="s">
        <v>62</v>
      </c>
      <c r="F1559" s="8" t="s">
        <v>61</v>
      </c>
      <c r="G1559" s="8" t="s">
        <v>125</v>
      </c>
      <c r="H1559" s="8" t="s">
        <v>59</v>
      </c>
      <c r="I1559" s="8" t="s">
        <v>58</v>
      </c>
      <c r="J1559" s="8" t="s">
        <v>57</v>
      </c>
      <c r="K1559" s="8" t="s">
        <v>56</v>
      </c>
      <c r="L1559" s="8" t="s">
        <v>55</v>
      </c>
      <c r="M1559" s="18">
        <v>45658</v>
      </c>
      <c r="N1559" s="18">
        <v>45658</v>
      </c>
      <c r="O1559" s="8" t="s">
        <v>287</v>
      </c>
      <c r="P1559" s="8" t="s">
        <v>20</v>
      </c>
      <c r="Q1559" s="8" t="s">
        <v>295</v>
      </c>
      <c r="R1559" s="8" t="str">
        <f t="shared" si="24"/>
        <v>257380A</v>
      </c>
      <c r="S1559" s="8" t="str">
        <f>IFERROR(VLOOKUP(R1559,'UNSG Projects'!$C$8:$D$305,2,FALSE),0)</f>
        <v>Services - Bl - SL</v>
      </c>
      <c r="T1559" s="8" t="s">
        <v>294</v>
      </c>
      <c r="U1559" s="11">
        <v>-20061</v>
      </c>
    </row>
    <row r="1560" spans="1:21" ht="20.399999999999999" x14ac:dyDescent="0.3">
      <c r="A1560" s="19">
        <v>202511</v>
      </c>
      <c r="B1560" s="8" t="s">
        <v>7</v>
      </c>
      <c r="C1560" s="8" t="s">
        <v>63</v>
      </c>
      <c r="D1560" s="8" t="s">
        <v>62</v>
      </c>
      <c r="E1560" s="8" t="s">
        <v>62</v>
      </c>
      <c r="F1560" s="8" t="s">
        <v>61</v>
      </c>
      <c r="G1560" s="8" t="s">
        <v>125</v>
      </c>
      <c r="H1560" s="8" t="s">
        <v>59</v>
      </c>
      <c r="I1560" s="8" t="s">
        <v>58</v>
      </c>
      <c r="J1560" s="8" t="s">
        <v>57</v>
      </c>
      <c r="K1560" s="8" t="s">
        <v>56</v>
      </c>
      <c r="L1560" s="8" t="s">
        <v>55</v>
      </c>
      <c r="M1560" s="18">
        <v>45658</v>
      </c>
      <c r="N1560" s="18">
        <v>45658</v>
      </c>
      <c r="O1560" s="8" t="s">
        <v>287</v>
      </c>
      <c r="P1560" s="8" t="s">
        <v>20</v>
      </c>
      <c r="Q1560" s="8" t="s">
        <v>293</v>
      </c>
      <c r="R1560" s="8" t="str">
        <f t="shared" si="24"/>
        <v>252404S</v>
      </c>
      <c r="S1560" s="8" t="str">
        <f>IFERROR(VLOOKUP(R1560,'UNSG Projects'!$C$8:$D$305,2,FALSE),0)</f>
        <v>Main &amp; Services PVC Repl KNG</v>
      </c>
      <c r="T1560" s="8" t="s">
        <v>292</v>
      </c>
      <c r="U1560" s="11">
        <v>-15127.13</v>
      </c>
    </row>
    <row r="1561" spans="1:21" ht="20.399999999999999" x14ac:dyDescent="0.3">
      <c r="A1561" s="19">
        <v>202511</v>
      </c>
      <c r="B1561" s="8" t="s">
        <v>7</v>
      </c>
      <c r="C1561" s="8" t="s">
        <v>63</v>
      </c>
      <c r="D1561" s="8" t="s">
        <v>62</v>
      </c>
      <c r="E1561" s="8" t="s">
        <v>62</v>
      </c>
      <c r="F1561" s="8" t="s">
        <v>61</v>
      </c>
      <c r="G1561" s="8" t="s">
        <v>125</v>
      </c>
      <c r="H1561" s="8" t="s">
        <v>59</v>
      </c>
      <c r="I1561" s="8" t="s">
        <v>58</v>
      </c>
      <c r="J1561" s="8" t="s">
        <v>57</v>
      </c>
      <c r="K1561" s="8" t="s">
        <v>56</v>
      </c>
      <c r="L1561" s="8" t="s">
        <v>55</v>
      </c>
      <c r="M1561" s="18">
        <v>45839</v>
      </c>
      <c r="N1561" s="18">
        <v>45861</v>
      </c>
      <c r="O1561" s="8" t="s">
        <v>287</v>
      </c>
      <c r="P1561" s="8" t="s">
        <v>20</v>
      </c>
      <c r="Q1561" s="8" t="s">
        <v>383</v>
      </c>
      <c r="R1561" s="8" t="str">
        <f t="shared" si="24"/>
        <v>253100A</v>
      </c>
      <c r="S1561" s="8" t="str">
        <f>IFERROR(VLOOKUP(R1561,'UNSG Projects'!$C$8:$D$305,2,FALSE),0)</f>
        <v>Mains - Blanket - Pres</v>
      </c>
      <c r="T1561" s="8" t="s">
        <v>382</v>
      </c>
      <c r="U1561" s="11">
        <v>-7530.75</v>
      </c>
    </row>
    <row r="1562" spans="1:21" ht="20.399999999999999" x14ac:dyDescent="0.3">
      <c r="A1562" s="19">
        <v>202511</v>
      </c>
      <c r="B1562" s="8" t="s">
        <v>7</v>
      </c>
      <c r="C1562" s="8" t="s">
        <v>63</v>
      </c>
      <c r="D1562" s="8" t="s">
        <v>62</v>
      </c>
      <c r="E1562" s="8" t="s">
        <v>62</v>
      </c>
      <c r="F1562" s="8" t="s">
        <v>61</v>
      </c>
      <c r="G1562" s="8" t="s">
        <v>125</v>
      </c>
      <c r="H1562" s="8" t="s">
        <v>59</v>
      </c>
      <c r="I1562" s="8" t="s">
        <v>58</v>
      </c>
      <c r="J1562" s="8" t="s">
        <v>57</v>
      </c>
      <c r="K1562" s="8" t="s">
        <v>56</v>
      </c>
      <c r="L1562" s="8" t="s">
        <v>55</v>
      </c>
      <c r="M1562" s="18">
        <v>45870</v>
      </c>
      <c r="N1562" s="18">
        <v>45866</v>
      </c>
      <c r="O1562" s="8" t="s">
        <v>287</v>
      </c>
      <c r="P1562" s="8" t="s">
        <v>20</v>
      </c>
      <c r="Q1562" s="8" t="s">
        <v>381</v>
      </c>
      <c r="R1562" s="8" t="str">
        <f t="shared" si="24"/>
        <v>252100A</v>
      </c>
      <c r="S1562" s="8" t="str">
        <f>IFERROR(VLOOKUP(R1562,'UNSG Projects'!$C$8:$D$305,2,FALSE),0)</f>
        <v>Mains - Blanket - King</v>
      </c>
      <c r="T1562" s="8" t="s">
        <v>380</v>
      </c>
      <c r="U1562" s="11">
        <v>-11132.85</v>
      </c>
    </row>
    <row r="1563" spans="1:21" ht="20.399999999999999" x14ac:dyDescent="0.3">
      <c r="A1563" s="19">
        <v>202511</v>
      </c>
      <c r="B1563" s="8" t="s">
        <v>7</v>
      </c>
      <c r="C1563" s="8" t="s">
        <v>63</v>
      </c>
      <c r="D1563" s="8" t="s">
        <v>62</v>
      </c>
      <c r="E1563" s="8" t="s">
        <v>62</v>
      </c>
      <c r="F1563" s="8" t="s">
        <v>61</v>
      </c>
      <c r="G1563" s="8" t="s">
        <v>125</v>
      </c>
      <c r="H1563" s="8" t="s">
        <v>59</v>
      </c>
      <c r="I1563" s="8" t="s">
        <v>58</v>
      </c>
      <c r="J1563" s="8" t="s">
        <v>57</v>
      </c>
      <c r="K1563" s="8" t="s">
        <v>56</v>
      </c>
      <c r="L1563" s="8" t="s">
        <v>55</v>
      </c>
      <c r="M1563" s="18">
        <v>45870</v>
      </c>
      <c r="N1563" s="18">
        <v>45883</v>
      </c>
      <c r="O1563" s="8" t="s">
        <v>287</v>
      </c>
      <c r="P1563" s="8" t="s">
        <v>20</v>
      </c>
      <c r="Q1563" s="8" t="s">
        <v>379</v>
      </c>
      <c r="R1563" s="8" t="str">
        <f t="shared" si="24"/>
        <v>251100A</v>
      </c>
      <c r="S1563" s="8" t="str">
        <f>IFERROR(VLOOKUP(R1563,'UNSG Projects'!$C$8:$D$305,2,FALSE),0)</f>
        <v>Mains - Blanket - Flag</v>
      </c>
      <c r="T1563" s="8" t="s">
        <v>378</v>
      </c>
      <c r="U1563" s="11">
        <v>-101.58</v>
      </c>
    </row>
    <row r="1564" spans="1:21" ht="20.399999999999999" x14ac:dyDescent="0.3">
      <c r="A1564" s="19">
        <v>202511</v>
      </c>
      <c r="B1564" s="8" t="s">
        <v>7</v>
      </c>
      <c r="C1564" s="8" t="s">
        <v>63</v>
      </c>
      <c r="D1564" s="8" t="s">
        <v>62</v>
      </c>
      <c r="E1564" s="8" t="s">
        <v>62</v>
      </c>
      <c r="F1564" s="8" t="s">
        <v>61</v>
      </c>
      <c r="G1564" s="8" t="s">
        <v>125</v>
      </c>
      <c r="H1564" s="8" t="s">
        <v>59</v>
      </c>
      <c r="I1564" s="8" t="s">
        <v>58</v>
      </c>
      <c r="J1564" s="8" t="s">
        <v>57</v>
      </c>
      <c r="K1564" s="8" t="s">
        <v>56</v>
      </c>
      <c r="L1564" s="8" t="s">
        <v>55</v>
      </c>
      <c r="M1564" s="18">
        <v>45901</v>
      </c>
      <c r="N1564" s="18">
        <v>45861</v>
      </c>
      <c r="O1564" s="8" t="s">
        <v>287</v>
      </c>
      <c r="P1564" s="8" t="s">
        <v>20</v>
      </c>
      <c r="Q1564" s="8" t="s">
        <v>383</v>
      </c>
      <c r="R1564" s="8" t="str">
        <f t="shared" si="24"/>
        <v>253100A</v>
      </c>
      <c r="S1564" s="8" t="str">
        <f>IFERROR(VLOOKUP(R1564,'UNSG Projects'!$C$8:$D$305,2,FALSE),0)</f>
        <v>Mains - Blanket - Pres</v>
      </c>
      <c r="T1564" s="8" t="s">
        <v>382</v>
      </c>
      <c r="U1564" s="11">
        <v>-228.79</v>
      </c>
    </row>
    <row r="1565" spans="1:21" ht="20.399999999999999" x14ac:dyDescent="0.3">
      <c r="A1565" s="19">
        <v>202511</v>
      </c>
      <c r="B1565" s="8" t="s">
        <v>7</v>
      </c>
      <c r="C1565" s="8" t="s">
        <v>63</v>
      </c>
      <c r="D1565" s="8" t="s">
        <v>62</v>
      </c>
      <c r="E1565" s="8" t="s">
        <v>62</v>
      </c>
      <c r="F1565" s="8" t="s">
        <v>61</v>
      </c>
      <c r="G1565" s="8" t="s">
        <v>125</v>
      </c>
      <c r="H1565" s="8" t="s">
        <v>59</v>
      </c>
      <c r="I1565" s="8" t="s">
        <v>58</v>
      </c>
      <c r="J1565" s="8" t="s">
        <v>57</v>
      </c>
      <c r="K1565" s="8" t="s">
        <v>56</v>
      </c>
      <c r="L1565" s="8" t="s">
        <v>55</v>
      </c>
      <c r="M1565" s="18">
        <v>45901</v>
      </c>
      <c r="N1565" s="18">
        <v>45866</v>
      </c>
      <c r="O1565" s="8" t="s">
        <v>287</v>
      </c>
      <c r="P1565" s="8" t="s">
        <v>20</v>
      </c>
      <c r="Q1565" s="8" t="s">
        <v>381</v>
      </c>
      <c r="R1565" s="8" t="str">
        <f t="shared" si="24"/>
        <v>252100A</v>
      </c>
      <c r="S1565" s="8" t="str">
        <f>IFERROR(VLOOKUP(R1565,'UNSG Projects'!$C$8:$D$305,2,FALSE),0)</f>
        <v>Mains - Blanket - King</v>
      </c>
      <c r="T1565" s="8" t="s">
        <v>380</v>
      </c>
      <c r="U1565" s="11">
        <v>-398.22</v>
      </c>
    </row>
    <row r="1566" spans="1:21" ht="20.399999999999999" x14ac:dyDescent="0.3">
      <c r="A1566" s="19">
        <v>202511</v>
      </c>
      <c r="B1566" s="8" t="s">
        <v>7</v>
      </c>
      <c r="C1566" s="8" t="s">
        <v>63</v>
      </c>
      <c r="D1566" s="8" t="s">
        <v>62</v>
      </c>
      <c r="E1566" s="8" t="s">
        <v>62</v>
      </c>
      <c r="F1566" s="8" t="s">
        <v>61</v>
      </c>
      <c r="G1566" s="8" t="s">
        <v>125</v>
      </c>
      <c r="H1566" s="8" t="s">
        <v>59</v>
      </c>
      <c r="I1566" s="8" t="s">
        <v>58</v>
      </c>
      <c r="J1566" s="8" t="s">
        <v>57</v>
      </c>
      <c r="K1566" s="8" t="s">
        <v>56</v>
      </c>
      <c r="L1566" s="8" t="s">
        <v>55</v>
      </c>
      <c r="M1566" s="18">
        <v>45901</v>
      </c>
      <c r="N1566" s="18">
        <v>45883</v>
      </c>
      <c r="O1566" s="8" t="s">
        <v>287</v>
      </c>
      <c r="P1566" s="8" t="s">
        <v>20</v>
      </c>
      <c r="Q1566" s="8" t="s">
        <v>379</v>
      </c>
      <c r="R1566" s="8" t="str">
        <f t="shared" si="24"/>
        <v>251100A</v>
      </c>
      <c r="S1566" s="8" t="str">
        <f>IFERROR(VLOOKUP(R1566,'UNSG Projects'!$C$8:$D$305,2,FALSE),0)</f>
        <v>Mains - Blanket - Flag</v>
      </c>
      <c r="T1566" s="8" t="s">
        <v>378</v>
      </c>
      <c r="U1566" s="11">
        <v>-687.13</v>
      </c>
    </row>
    <row r="1567" spans="1:21" ht="20.399999999999999" x14ac:dyDescent="0.3">
      <c r="A1567" s="19">
        <v>202512</v>
      </c>
      <c r="B1567" s="8" t="s">
        <v>7</v>
      </c>
      <c r="C1567" s="8" t="s">
        <v>63</v>
      </c>
      <c r="D1567" s="8" t="s">
        <v>62</v>
      </c>
      <c r="E1567" s="8" t="s">
        <v>62</v>
      </c>
      <c r="F1567" s="8" t="s">
        <v>61</v>
      </c>
      <c r="G1567" s="8" t="s">
        <v>125</v>
      </c>
      <c r="H1567" s="8" t="s">
        <v>59</v>
      </c>
      <c r="I1567" s="8" t="s">
        <v>58</v>
      </c>
      <c r="J1567" s="8" t="s">
        <v>344</v>
      </c>
      <c r="K1567" s="8" t="s">
        <v>56</v>
      </c>
      <c r="L1567" s="8" t="s">
        <v>64</v>
      </c>
      <c r="M1567" s="18">
        <v>45962</v>
      </c>
      <c r="N1567" s="18">
        <v>45981</v>
      </c>
      <c r="O1567" s="8" t="s">
        <v>287</v>
      </c>
      <c r="P1567" s="8" t="s">
        <v>20</v>
      </c>
      <c r="Q1567" s="8" t="s">
        <v>345</v>
      </c>
      <c r="R1567" s="8" t="str">
        <f t="shared" si="24"/>
        <v>252100A</v>
      </c>
      <c r="S1567" s="8" t="str">
        <f>IFERROR(VLOOKUP(R1567,'UNSG Projects'!$C$8:$D$305,2,FALSE),0)</f>
        <v>Mains - Blanket - King</v>
      </c>
      <c r="T1567" s="8" t="s">
        <v>344</v>
      </c>
      <c r="U1567" s="11">
        <v>2708.46</v>
      </c>
    </row>
    <row r="1568" spans="1:21" ht="20.399999999999999" x14ac:dyDescent="0.3">
      <c r="A1568" s="19">
        <v>202512</v>
      </c>
      <c r="B1568" s="8" t="s">
        <v>7</v>
      </c>
      <c r="C1568" s="8" t="s">
        <v>63</v>
      </c>
      <c r="D1568" s="8" t="s">
        <v>62</v>
      </c>
      <c r="E1568" s="8" t="s">
        <v>62</v>
      </c>
      <c r="F1568" s="8" t="s">
        <v>61</v>
      </c>
      <c r="G1568" s="8" t="s">
        <v>125</v>
      </c>
      <c r="H1568" s="8" t="s">
        <v>59</v>
      </c>
      <c r="I1568" s="8" t="s">
        <v>58</v>
      </c>
      <c r="J1568" s="8" t="s">
        <v>300</v>
      </c>
      <c r="K1568" s="8" t="s">
        <v>56</v>
      </c>
      <c r="L1568" s="8" t="s">
        <v>64</v>
      </c>
      <c r="M1568" s="18">
        <v>45658</v>
      </c>
      <c r="N1568" s="18">
        <v>45658</v>
      </c>
      <c r="O1568" s="8" t="s">
        <v>287</v>
      </c>
      <c r="P1568" s="8" t="s">
        <v>20</v>
      </c>
      <c r="Q1568" s="8" t="s">
        <v>301</v>
      </c>
      <c r="R1568" s="8" t="str">
        <f t="shared" si="24"/>
        <v>252402S</v>
      </c>
      <c r="S1568" s="8" t="str">
        <f>IFERROR(VLOOKUP(R1568,'UNSG Projects'!$C$8:$D$305,2,FALSE),0)</f>
        <v>Drisco Pipe Replacement</v>
      </c>
      <c r="T1568" s="8" t="s">
        <v>300</v>
      </c>
      <c r="U1568" s="11">
        <v>173619.92</v>
      </c>
    </row>
    <row r="1569" spans="1:21" ht="20.399999999999999" x14ac:dyDescent="0.3">
      <c r="A1569" s="19">
        <v>202512</v>
      </c>
      <c r="B1569" s="8" t="s">
        <v>7</v>
      </c>
      <c r="C1569" s="8" t="s">
        <v>63</v>
      </c>
      <c r="D1569" s="8" t="s">
        <v>62</v>
      </c>
      <c r="E1569" s="8" t="s">
        <v>62</v>
      </c>
      <c r="F1569" s="8" t="s">
        <v>61</v>
      </c>
      <c r="G1569" s="8" t="s">
        <v>125</v>
      </c>
      <c r="H1569" s="8" t="s">
        <v>59</v>
      </c>
      <c r="I1569" s="8" t="s">
        <v>58</v>
      </c>
      <c r="J1569" s="8" t="s">
        <v>348</v>
      </c>
      <c r="K1569" s="8" t="s">
        <v>56</v>
      </c>
      <c r="L1569" s="8" t="s">
        <v>64</v>
      </c>
      <c r="M1569" s="18">
        <v>45962</v>
      </c>
      <c r="N1569" s="18">
        <v>45964</v>
      </c>
      <c r="O1569" s="8" t="s">
        <v>287</v>
      </c>
      <c r="P1569" s="8" t="s">
        <v>20</v>
      </c>
      <c r="Q1569" s="8" t="s">
        <v>349</v>
      </c>
      <c r="R1569" s="8" t="str">
        <f t="shared" si="24"/>
        <v>251100A</v>
      </c>
      <c r="S1569" s="8" t="str">
        <f>IFERROR(VLOOKUP(R1569,'UNSG Projects'!$C$8:$D$305,2,FALSE),0)</f>
        <v>Mains - Blanket - Flag</v>
      </c>
      <c r="T1569" s="8" t="s">
        <v>348</v>
      </c>
      <c r="U1569" s="11">
        <v>148.68</v>
      </c>
    </row>
    <row r="1570" spans="1:21" ht="20.399999999999999" x14ac:dyDescent="0.3">
      <c r="A1570" s="19">
        <v>202512</v>
      </c>
      <c r="B1570" s="8" t="s">
        <v>7</v>
      </c>
      <c r="C1570" s="8" t="s">
        <v>63</v>
      </c>
      <c r="D1570" s="8" t="s">
        <v>62</v>
      </c>
      <c r="E1570" s="8" t="s">
        <v>62</v>
      </c>
      <c r="F1570" s="8" t="s">
        <v>61</v>
      </c>
      <c r="G1570" s="8" t="s">
        <v>125</v>
      </c>
      <c r="H1570" s="8" t="s">
        <v>59</v>
      </c>
      <c r="I1570" s="8" t="s">
        <v>58</v>
      </c>
      <c r="J1570" s="8" t="s">
        <v>302</v>
      </c>
      <c r="K1570" s="8" t="s">
        <v>56</v>
      </c>
      <c r="L1570" s="8" t="s">
        <v>64</v>
      </c>
      <c r="M1570" s="18">
        <v>45658</v>
      </c>
      <c r="N1570" s="18">
        <v>45658</v>
      </c>
      <c r="O1570" s="8" t="s">
        <v>287</v>
      </c>
      <c r="P1570" s="8" t="s">
        <v>20</v>
      </c>
      <c r="Q1570" s="8" t="s">
        <v>303</v>
      </c>
      <c r="R1570" s="8" t="str">
        <f t="shared" si="24"/>
        <v>252380A</v>
      </c>
      <c r="S1570" s="8" t="str">
        <f>IFERROR(VLOOKUP(R1570,'UNSG Projects'!$C$8:$D$305,2,FALSE),0)</f>
        <v>Install Services - Bl - King</v>
      </c>
      <c r="T1570" s="8" t="s">
        <v>302</v>
      </c>
      <c r="U1570" s="11">
        <v>926.77</v>
      </c>
    </row>
    <row r="1571" spans="1:21" ht="20.399999999999999" x14ac:dyDescent="0.3">
      <c r="A1571" s="19">
        <v>202512</v>
      </c>
      <c r="B1571" s="8" t="s">
        <v>7</v>
      </c>
      <c r="C1571" s="8" t="s">
        <v>63</v>
      </c>
      <c r="D1571" s="8" t="s">
        <v>62</v>
      </c>
      <c r="E1571" s="8" t="s">
        <v>62</v>
      </c>
      <c r="F1571" s="8" t="s">
        <v>61</v>
      </c>
      <c r="G1571" s="8" t="s">
        <v>125</v>
      </c>
      <c r="H1571" s="8" t="s">
        <v>59</v>
      </c>
      <c r="I1571" s="8" t="s">
        <v>58</v>
      </c>
      <c r="J1571" s="8" t="s">
        <v>93</v>
      </c>
      <c r="K1571" s="8" t="s">
        <v>56</v>
      </c>
      <c r="L1571" s="8" t="s">
        <v>55</v>
      </c>
      <c r="M1571" s="18">
        <v>45901</v>
      </c>
      <c r="N1571" s="18">
        <v>45854</v>
      </c>
      <c r="O1571" s="8" t="s">
        <v>287</v>
      </c>
      <c r="P1571" s="8" t="s">
        <v>20</v>
      </c>
      <c r="Q1571" s="8" t="s">
        <v>377</v>
      </c>
      <c r="R1571" s="8" t="str">
        <f t="shared" si="24"/>
        <v>253100A</v>
      </c>
      <c r="S1571" s="8" t="str">
        <f>IFERROR(VLOOKUP(R1571,'UNSG Projects'!$C$8:$D$305,2,FALSE),0)</f>
        <v>Mains - Blanket - Pres</v>
      </c>
      <c r="T1571" s="8" t="s">
        <v>376</v>
      </c>
      <c r="U1571" s="11">
        <v>6582.46</v>
      </c>
    </row>
    <row r="1572" spans="1:21" ht="20.399999999999999" x14ac:dyDescent="0.3">
      <c r="A1572" s="19">
        <v>202512</v>
      </c>
      <c r="B1572" s="8" t="s">
        <v>7</v>
      </c>
      <c r="C1572" s="8" t="s">
        <v>63</v>
      </c>
      <c r="D1572" s="8" t="s">
        <v>62</v>
      </c>
      <c r="E1572" s="8" t="s">
        <v>62</v>
      </c>
      <c r="F1572" s="8" t="s">
        <v>61</v>
      </c>
      <c r="G1572" s="8" t="s">
        <v>125</v>
      </c>
      <c r="H1572" s="8" t="s">
        <v>59</v>
      </c>
      <c r="I1572" s="8" t="s">
        <v>58</v>
      </c>
      <c r="J1572" s="8" t="s">
        <v>93</v>
      </c>
      <c r="K1572" s="8" t="s">
        <v>56</v>
      </c>
      <c r="L1572" s="8" t="s">
        <v>55</v>
      </c>
      <c r="M1572" s="18">
        <v>45962</v>
      </c>
      <c r="N1572" s="18">
        <v>45790</v>
      </c>
      <c r="O1572" s="8" t="s">
        <v>287</v>
      </c>
      <c r="P1572" s="8" t="s">
        <v>20</v>
      </c>
      <c r="Q1572" s="8" t="s">
        <v>375</v>
      </c>
      <c r="R1572" s="8" t="str">
        <f t="shared" si="24"/>
        <v>253500B</v>
      </c>
      <c r="S1572" s="8" t="str">
        <f>IFERROR(VLOOKUP(R1572,'UNSG Projects'!$C$8:$D$305,2,FALSE),0)</f>
        <v>PI Mains - Prescott</v>
      </c>
      <c r="T1572" s="8" t="s">
        <v>374</v>
      </c>
      <c r="U1572" s="11">
        <v>-6921.53</v>
      </c>
    </row>
    <row r="1573" spans="1:21" ht="20.399999999999999" x14ac:dyDescent="0.3">
      <c r="A1573" s="19">
        <v>202512</v>
      </c>
      <c r="B1573" s="8" t="s">
        <v>7</v>
      </c>
      <c r="C1573" s="8" t="s">
        <v>63</v>
      </c>
      <c r="D1573" s="8" t="s">
        <v>62</v>
      </c>
      <c r="E1573" s="8" t="s">
        <v>62</v>
      </c>
      <c r="F1573" s="8" t="s">
        <v>61</v>
      </c>
      <c r="G1573" s="8" t="s">
        <v>125</v>
      </c>
      <c r="H1573" s="8" t="s">
        <v>59</v>
      </c>
      <c r="I1573" s="8" t="s">
        <v>58</v>
      </c>
      <c r="J1573" s="8" t="s">
        <v>340</v>
      </c>
      <c r="K1573" s="8" t="s">
        <v>56</v>
      </c>
      <c r="L1573" s="8" t="s">
        <v>64</v>
      </c>
      <c r="M1573" s="18">
        <v>45992</v>
      </c>
      <c r="N1573" s="18">
        <v>45971</v>
      </c>
      <c r="O1573" s="8" t="s">
        <v>287</v>
      </c>
      <c r="P1573" s="8" t="s">
        <v>20</v>
      </c>
      <c r="Q1573" s="8" t="s">
        <v>341</v>
      </c>
      <c r="R1573" s="8" t="str">
        <f t="shared" si="24"/>
        <v>251100A</v>
      </c>
      <c r="S1573" s="8" t="str">
        <f>IFERROR(VLOOKUP(R1573,'UNSG Projects'!$C$8:$D$305,2,FALSE),0)</f>
        <v>Mains - Blanket - Flag</v>
      </c>
      <c r="T1573" s="8" t="s">
        <v>340</v>
      </c>
      <c r="U1573" s="11">
        <v>44.4</v>
      </c>
    </row>
    <row r="1574" spans="1:21" ht="20.399999999999999" x14ac:dyDescent="0.3">
      <c r="A1574" s="19">
        <v>202512</v>
      </c>
      <c r="B1574" s="8" t="s">
        <v>7</v>
      </c>
      <c r="C1574" s="8" t="s">
        <v>63</v>
      </c>
      <c r="D1574" s="8" t="s">
        <v>62</v>
      </c>
      <c r="E1574" s="8" t="s">
        <v>62</v>
      </c>
      <c r="F1574" s="8" t="s">
        <v>61</v>
      </c>
      <c r="G1574" s="8" t="s">
        <v>125</v>
      </c>
      <c r="H1574" s="8" t="s">
        <v>59</v>
      </c>
      <c r="I1574" s="8" t="s">
        <v>58</v>
      </c>
      <c r="J1574" s="8" t="s">
        <v>290</v>
      </c>
      <c r="K1574" s="8" t="s">
        <v>56</v>
      </c>
      <c r="L1574" s="8" t="s">
        <v>64</v>
      </c>
      <c r="M1574" s="18">
        <v>45962</v>
      </c>
      <c r="N1574" s="18">
        <v>45965</v>
      </c>
      <c r="O1574" s="8" t="s">
        <v>287</v>
      </c>
      <c r="P1574" s="8" t="s">
        <v>20</v>
      </c>
      <c r="Q1574" s="8" t="s">
        <v>291</v>
      </c>
      <c r="R1574" s="8" t="str">
        <f t="shared" si="24"/>
        <v>252100A</v>
      </c>
      <c r="S1574" s="8" t="str">
        <f>IFERROR(VLOOKUP(R1574,'UNSG Projects'!$C$8:$D$305,2,FALSE),0)</f>
        <v>Mains - Blanket - King</v>
      </c>
      <c r="T1574" s="8" t="s">
        <v>290</v>
      </c>
      <c r="U1574" s="11">
        <v>54.23</v>
      </c>
    </row>
    <row r="1575" spans="1:21" ht="20.399999999999999" x14ac:dyDescent="0.3">
      <c r="A1575" s="19">
        <v>202512</v>
      </c>
      <c r="B1575" s="8" t="s">
        <v>7</v>
      </c>
      <c r="C1575" s="8" t="s">
        <v>63</v>
      </c>
      <c r="D1575" s="8" t="s">
        <v>62</v>
      </c>
      <c r="E1575" s="8" t="s">
        <v>62</v>
      </c>
      <c r="F1575" s="8" t="s">
        <v>61</v>
      </c>
      <c r="G1575" s="8" t="s">
        <v>125</v>
      </c>
      <c r="H1575" s="8" t="s">
        <v>59</v>
      </c>
      <c r="I1575" s="8" t="s">
        <v>58</v>
      </c>
      <c r="J1575" s="8" t="s">
        <v>288</v>
      </c>
      <c r="K1575" s="8" t="s">
        <v>56</v>
      </c>
      <c r="L1575" s="8" t="s">
        <v>64</v>
      </c>
      <c r="M1575" s="18">
        <v>45992</v>
      </c>
      <c r="N1575" s="18">
        <v>46001</v>
      </c>
      <c r="O1575" s="8" t="s">
        <v>287</v>
      </c>
      <c r="P1575" s="8" t="s">
        <v>20</v>
      </c>
      <c r="Q1575" s="8" t="s">
        <v>289</v>
      </c>
      <c r="R1575" s="8" t="str">
        <f t="shared" si="24"/>
        <v>252100A</v>
      </c>
      <c r="S1575" s="8" t="str">
        <f>IFERROR(VLOOKUP(R1575,'UNSG Projects'!$C$8:$D$305,2,FALSE),0)</f>
        <v>Mains - Blanket - King</v>
      </c>
      <c r="T1575" s="8" t="s">
        <v>288</v>
      </c>
      <c r="U1575" s="11">
        <v>6885.94</v>
      </c>
    </row>
    <row r="1576" spans="1:21" ht="20.399999999999999" x14ac:dyDescent="0.3">
      <c r="A1576" s="19">
        <v>202512</v>
      </c>
      <c r="B1576" s="8" t="s">
        <v>7</v>
      </c>
      <c r="C1576" s="8" t="s">
        <v>63</v>
      </c>
      <c r="D1576" s="8" t="s">
        <v>62</v>
      </c>
      <c r="E1576" s="8" t="s">
        <v>62</v>
      </c>
      <c r="F1576" s="8" t="s">
        <v>61</v>
      </c>
      <c r="G1576" s="8" t="s">
        <v>125</v>
      </c>
      <c r="H1576" s="8" t="s">
        <v>59</v>
      </c>
      <c r="I1576" s="8" t="s">
        <v>58</v>
      </c>
      <c r="J1576" s="8" t="s">
        <v>352</v>
      </c>
      <c r="K1576" s="8" t="s">
        <v>56</v>
      </c>
      <c r="L1576" s="8" t="s">
        <v>64</v>
      </c>
      <c r="M1576" s="18">
        <v>45931</v>
      </c>
      <c r="N1576" s="18">
        <v>45951</v>
      </c>
      <c r="O1576" s="8" t="s">
        <v>287</v>
      </c>
      <c r="P1576" s="8" t="s">
        <v>20</v>
      </c>
      <c r="Q1576" s="8" t="s">
        <v>353</v>
      </c>
      <c r="R1576" s="8" t="str">
        <f t="shared" si="24"/>
        <v>252100A</v>
      </c>
      <c r="S1576" s="8" t="str">
        <f>IFERROR(VLOOKUP(R1576,'UNSG Projects'!$C$8:$D$305,2,FALSE),0)</f>
        <v>Mains - Blanket - King</v>
      </c>
      <c r="T1576" s="8" t="s">
        <v>352</v>
      </c>
      <c r="U1576" s="11">
        <v>566.16999999999996</v>
      </c>
    </row>
    <row r="1577" spans="1:21" ht="20.399999999999999" x14ac:dyDescent="0.3">
      <c r="A1577" s="19">
        <v>202512</v>
      </c>
      <c r="B1577" s="8" t="s">
        <v>7</v>
      </c>
      <c r="C1577" s="8" t="s">
        <v>63</v>
      </c>
      <c r="D1577" s="8" t="s">
        <v>62</v>
      </c>
      <c r="E1577" s="8" t="s">
        <v>62</v>
      </c>
      <c r="F1577" s="8" t="s">
        <v>61</v>
      </c>
      <c r="G1577" s="8" t="s">
        <v>125</v>
      </c>
      <c r="H1577" s="8" t="s">
        <v>59</v>
      </c>
      <c r="I1577" s="8" t="s">
        <v>58</v>
      </c>
      <c r="J1577" s="8" t="s">
        <v>342</v>
      </c>
      <c r="K1577" s="8" t="s">
        <v>56</v>
      </c>
      <c r="L1577" s="8" t="s">
        <v>64</v>
      </c>
      <c r="M1577" s="18">
        <v>45962</v>
      </c>
      <c r="N1577" s="18">
        <v>45982</v>
      </c>
      <c r="O1577" s="8" t="s">
        <v>287</v>
      </c>
      <c r="P1577" s="8" t="s">
        <v>20</v>
      </c>
      <c r="Q1577" s="8" t="s">
        <v>343</v>
      </c>
      <c r="R1577" s="8" t="str">
        <f t="shared" si="24"/>
        <v>257100A</v>
      </c>
      <c r="S1577" s="8" t="str">
        <f>IFERROR(VLOOKUP(R1577,'UNSG Projects'!$C$8:$D$305,2,FALSE),0)</f>
        <v>Mains - Blanket - SL</v>
      </c>
      <c r="T1577" s="8" t="s">
        <v>342</v>
      </c>
      <c r="U1577" s="11">
        <v>101.77</v>
      </c>
    </row>
    <row r="1578" spans="1:21" ht="20.399999999999999" x14ac:dyDescent="0.3">
      <c r="A1578" s="19">
        <v>202512</v>
      </c>
      <c r="B1578" s="8" t="s">
        <v>7</v>
      </c>
      <c r="C1578" s="8" t="s">
        <v>63</v>
      </c>
      <c r="D1578" s="8" t="s">
        <v>62</v>
      </c>
      <c r="E1578" s="8" t="s">
        <v>62</v>
      </c>
      <c r="F1578" s="8" t="s">
        <v>61</v>
      </c>
      <c r="G1578" s="8" t="s">
        <v>125</v>
      </c>
      <c r="H1578" s="8" t="s">
        <v>59</v>
      </c>
      <c r="I1578" s="8" t="s">
        <v>58</v>
      </c>
      <c r="J1578" s="8" t="s">
        <v>350</v>
      </c>
      <c r="K1578" s="8" t="s">
        <v>56</v>
      </c>
      <c r="L1578" s="8" t="s">
        <v>64</v>
      </c>
      <c r="M1578" s="18">
        <v>45931</v>
      </c>
      <c r="N1578" s="18">
        <v>45957</v>
      </c>
      <c r="O1578" s="8" t="s">
        <v>287</v>
      </c>
      <c r="P1578" s="8" t="s">
        <v>20</v>
      </c>
      <c r="Q1578" s="8" t="s">
        <v>351</v>
      </c>
      <c r="R1578" s="8" t="str">
        <f t="shared" si="24"/>
        <v>257100A</v>
      </c>
      <c r="S1578" s="8" t="str">
        <f>IFERROR(VLOOKUP(R1578,'UNSG Projects'!$C$8:$D$305,2,FALSE),0)</f>
        <v>Mains - Blanket - SL</v>
      </c>
      <c r="T1578" s="8" t="s">
        <v>350</v>
      </c>
      <c r="U1578" s="11">
        <v>87.19</v>
      </c>
    </row>
    <row r="1579" spans="1:21" ht="20.399999999999999" x14ac:dyDescent="0.3">
      <c r="A1579" s="19">
        <v>202512</v>
      </c>
      <c r="B1579" s="8" t="s">
        <v>7</v>
      </c>
      <c r="C1579" s="8" t="s">
        <v>63</v>
      </c>
      <c r="D1579" s="8" t="s">
        <v>62</v>
      </c>
      <c r="E1579" s="8" t="s">
        <v>62</v>
      </c>
      <c r="F1579" s="8" t="s">
        <v>61</v>
      </c>
      <c r="G1579" s="8" t="s">
        <v>125</v>
      </c>
      <c r="H1579" s="8" t="s">
        <v>59</v>
      </c>
      <c r="I1579" s="8" t="s">
        <v>58</v>
      </c>
      <c r="J1579" s="8" t="s">
        <v>346</v>
      </c>
      <c r="K1579" s="8" t="s">
        <v>56</v>
      </c>
      <c r="L1579" s="8" t="s">
        <v>64</v>
      </c>
      <c r="M1579" s="18">
        <v>45962</v>
      </c>
      <c r="N1579" s="18">
        <v>45979</v>
      </c>
      <c r="O1579" s="8" t="s">
        <v>287</v>
      </c>
      <c r="P1579" s="8" t="s">
        <v>20</v>
      </c>
      <c r="Q1579" s="8" t="s">
        <v>347</v>
      </c>
      <c r="R1579" s="8" t="str">
        <f t="shared" si="24"/>
        <v>257100A</v>
      </c>
      <c r="S1579" s="8" t="str">
        <f>IFERROR(VLOOKUP(R1579,'UNSG Projects'!$C$8:$D$305,2,FALSE),0)</f>
        <v>Mains - Blanket - SL</v>
      </c>
      <c r="T1579" s="8" t="s">
        <v>346</v>
      </c>
      <c r="U1579" s="11">
        <v>5.19</v>
      </c>
    </row>
    <row r="1580" spans="1:21" ht="20.399999999999999" x14ac:dyDescent="0.3">
      <c r="A1580" s="19">
        <v>202512</v>
      </c>
      <c r="B1580" s="8" t="s">
        <v>7</v>
      </c>
      <c r="C1580" s="8" t="s">
        <v>63</v>
      </c>
      <c r="D1580" s="8" t="s">
        <v>62</v>
      </c>
      <c r="E1580" s="8" t="s">
        <v>62</v>
      </c>
      <c r="F1580" s="8" t="s">
        <v>61</v>
      </c>
      <c r="G1580" s="8" t="s">
        <v>125</v>
      </c>
      <c r="H1580" s="8" t="s">
        <v>59</v>
      </c>
      <c r="I1580" s="8" t="s">
        <v>58</v>
      </c>
      <c r="J1580" s="8" t="s">
        <v>358</v>
      </c>
      <c r="K1580" s="8" t="s">
        <v>56</v>
      </c>
      <c r="L1580" s="8" t="s">
        <v>64</v>
      </c>
      <c r="M1580" s="18">
        <v>45931</v>
      </c>
      <c r="N1580" s="18">
        <v>45947</v>
      </c>
      <c r="O1580" s="8" t="s">
        <v>287</v>
      </c>
      <c r="P1580" s="8" t="s">
        <v>20</v>
      </c>
      <c r="Q1580" s="8" t="s">
        <v>359</v>
      </c>
      <c r="R1580" s="8" t="str">
        <f t="shared" si="24"/>
        <v>257100A</v>
      </c>
      <c r="S1580" s="8" t="str">
        <f>IFERROR(VLOOKUP(R1580,'UNSG Projects'!$C$8:$D$305,2,FALSE),0)</f>
        <v>Mains - Blanket - SL</v>
      </c>
      <c r="T1580" s="8" t="s">
        <v>358</v>
      </c>
      <c r="U1580" s="11">
        <v>-75.08</v>
      </c>
    </row>
    <row r="1581" spans="1:21" ht="20.399999999999999" x14ac:dyDescent="0.3">
      <c r="A1581" s="19">
        <v>202512</v>
      </c>
      <c r="B1581" s="8" t="s">
        <v>7</v>
      </c>
      <c r="C1581" s="8" t="s">
        <v>63</v>
      </c>
      <c r="D1581" s="8" t="s">
        <v>62</v>
      </c>
      <c r="E1581" s="8" t="s">
        <v>62</v>
      </c>
      <c r="F1581" s="8" t="s">
        <v>61</v>
      </c>
      <c r="G1581" s="8" t="s">
        <v>125</v>
      </c>
      <c r="H1581" s="8" t="s">
        <v>59</v>
      </c>
      <c r="I1581" s="8" t="s">
        <v>58</v>
      </c>
      <c r="J1581" s="8" t="s">
        <v>356</v>
      </c>
      <c r="K1581" s="8" t="s">
        <v>56</v>
      </c>
      <c r="L1581" s="8" t="s">
        <v>64</v>
      </c>
      <c r="M1581" s="18">
        <v>45901</v>
      </c>
      <c r="N1581" s="18">
        <v>45887</v>
      </c>
      <c r="O1581" s="8" t="s">
        <v>287</v>
      </c>
      <c r="P1581" s="8" t="s">
        <v>20</v>
      </c>
      <c r="Q1581" s="8" t="s">
        <v>357</v>
      </c>
      <c r="R1581" s="8" t="str">
        <f t="shared" si="24"/>
        <v>253500B</v>
      </c>
      <c r="S1581" s="8" t="str">
        <f>IFERROR(VLOOKUP(R1581,'UNSG Projects'!$C$8:$D$305,2,FALSE),0)</f>
        <v>PI Mains - Prescott</v>
      </c>
      <c r="T1581" s="8" t="s">
        <v>356</v>
      </c>
      <c r="U1581" s="11">
        <v>370.91</v>
      </c>
    </row>
    <row r="1582" spans="1:21" ht="20.399999999999999" x14ac:dyDescent="0.3">
      <c r="A1582" s="19">
        <v>202512</v>
      </c>
      <c r="B1582" s="8" t="s">
        <v>7</v>
      </c>
      <c r="C1582" s="8" t="s">
        <v>63</v>
      </c>
      <c r="D1582" s="8" t="s">
        <v>62</v>
      </c>
      <c r="E1582" s="8" t="s">
        <v>62</v>
      </c>
      <c r="F1582" s="8" t="s">
        <v>61</v>
      </c>
      <c r="G1582" s="8" t="s">
        <v>125</v>
      </c>
      <c r="H1582" s="8" t="s">
        <v>59</v>
      </c>
      <c r="I1582" s="8" t="s">
        <v>58</v>
      </c>
      <c r="J1582" s="8" t="s">
        <v>360</v>
      </c>
      <c r="K1582" s="8" t="s">
        <v>56</v>
      </c>
      <c r="L1582" s="8" t="s">
        <v>64</v>
      </c>
      <c r="M1582" s="18">
        <v>45931</v>
      </c>
      <c r="N1582" s="18">
        <v>45936</v>
      </c>
      <c r="O1582" s="8" t="s">
        <v>287</v>
      </c>
      <c r="P1582" s="8" t="s">
        <v>20</v>
      </c>
      <c r="Q1582" s="8" t="s">
        <v>361</v>
      </c>
      <c r="R1582" s="8" t="str">
        <f t="shared" si="24"/>
        <v>253100A</v>
      </c>
      <c r="S1582" s="8" t="str">
        <f>IFERROR(VLOOKUP(R1582,'UNSG Projects'!$C$8:$D$305,2,FALSE),0)</f>
        <v>Mains - Blanket - Pres</v>
      </c>
      <c r="T1582" s="8" t="s">
        <v>360</v>
      </c>
      <c r="U1582" s="11">
        <v>32.71</v>
      </c>
    </row>
    <row r="1583" spans="1:21" ht="20.399999999999999" x14ac:dyDescent="0.3">
      <c r="A1583" s="19">
        <v>202512</v>
      </c>
      <c r="B1583" s="8" t="s">
        <v>7</v>
      </c>
      <c r="C1583" s="8" t="s">
        <v>63</v>
      </c>
      <c r="D1583" s="8" t="s">
        <v>62</v>
      </c>
      <c r="E1583" s="8" t="s">
        <v>62</v>
      </c>
      <c r="F1583" s="8" t="s">
        <v>61</v>
      </c>
      <c r="G1583" s="8" t="s">
        <v>125</v>
      </c>
      <c r="H1583" s="8" t="s">
        <v>59</v>
      </c>
      <c r="I1583" s="8" t="s">
        <v>58</v>
      </c>
      <c r="J1583" s="8" t="s">
        <v>292</v>
      </c>
      <c r="K1583" s="8" t="s">
        <v>56</v>
      </c>
      <c r="L1583" s="8" t="s">
        <v>64</v>
      </c>
      <c r="M1583" s="18">
        <v>45658</v>
      </c>
      <c r="N1583" s="18">
        <v>45658</v>
      </c>
      <c r="O1583" s="8" t="s">
        <v>287</v>
      </c>
      <c r="P1583" s="8" t="s">
        <v>20</v>
      </c>
      <c r="Q1583" s="8" t="s">
        <v>293</v>
      </c>
      <c r="R1583" s="8" t="str">
        <f t="shared" si="24"/>
        <v>252404S</v>
      </c>
      <c r="S1583" s="8" t="str">
        <f>IFERROR(VLOOKUP(R1583,'UNSG Projects'!$C$8:$D$305,2,FALSE),0)</f>
        <v>Main &amp; Services PVC Repl KNG</v>
      </c>
      <c r="T1583" s="8" t="s">
        <v>292</v>
      </c>
      <c r="U1583" s="11">
        <v>19000</v>
      </c>
    </row>
    <row r="1584" spans="1:21" ht="20.399999999999999" x14ac:dyDescent="0.3">
      <c r="A1584" s="19">
        <v>202512</v>
      </c>
      <c r="B1584" s="8" t="s">
        <v>7</v>
      </c>
      <c r="C1584" s="8" t="s">
        <v>63</v>
      </c>
      <c r="D1584" s="8" t="s">
        <v>62</v>
      </c>
      <c r="E1584" s="8" t="s">
        <v>62</v>
      </c>
      <c r="F1584" s="8" t="s">
        <v>61</v>
      </c>
      <c r="G1584" s="8" t="s">
        <v>125</v>
      </c>
      <c r="H1584" s="8" t="s">
        <v>59</v>
      </c>
      <c r="I1584" s="8" t="s">
        <v>58</v>
      </c>
      <c r="J1584" s="8" t="s">
        <v>318</v>
      </c>
      <c r="K1584" s="8" t="s">
        <v>56</v>
      </c>
      <c r="L1584" s="8" t="s">
        <v>64</v>
      </c>
      <c r="M1584" s="18">
        <v>45658</v>
      </c>
      <c r="N1584" s="18">
        <v>45658</v>
      </c>
      <c r="O1584" s="8" t="s">
        <v>287</v>
      </c>
      <c r="P1584" s="8" t="s">
        <v>20</v>
      </c>
      <c r="Q1584" s="8" t="s">
        <v>319</v>
      </c>
      <c r="R1584" s="8" t="str">
        <f t="shared" si="24"/>
        <v>251380R</v>
      </c>
      <c r="S1584" s="8" t="str">
        <f>IFERROR(VLOOKUP(R1584,'UNSG Projects'!$C$8:$D$305,2,FALSE),0)</f>
        <v>Service Repl - Flag</v>
      </c>
      <c r="T1584" s="8" t="s">
        <v>318</v>
      </c>
      <c r="U1584" s="11">
        <v>3026.36</v>
      </c>
    </row>
    <row r="1585" spans="1:21" ht="20.399999999999999" x14ac:dyDescent="0.3">
      <c r="A1585" s="19">
        <v>202512</v>
      </c>
      <c r="B1585" s="8" t="s">
        <v>7</v>
      </c>
      <c r="C1585" s="8" t="s">
        <v>63</v>
      </c>
      <c r="D1585" s="8" t="s">
        <v>62</v>
      </c>
      <c r="E1585" s="8" t="s">
        <v>62</v>
      </c>
      <c r="F1585" s="8" t="s">
        <v>61</v>
      </c>
      <c r="G1585" s="8" t="s">
        <v>125</v>
      </c>
      <c r="H1585" s="8" t="s">
        <v>59</v>
      </c>
      <c r="I1585" s="8" t="s">
        <v>58</v>
      </c>
      <c r="J1585" s="8" t="s">
        <v>316</v>
      </c>
      <c r="K1585" s="8" t="s">
        <v>56</v>
      </c>
      <c r="L1585" s="8" t="s">
        <v>64</v>
      </c>
      <c r="M1585" s="18">
        <v>45658</v>
      </c>
      <c r="N1585" s="18">
        <v>45658</v>
      </c>
      <c r="O1585" s="8" t="s">
        <v>287</v>
      </c>
      <c r="P1585" s="8" t="s">
        <v>20</v>
      </c>
      <c r="Q1585" s="8" t="s">
        <v>317</v>
      </c>
      <c r="R1585" s="8" t="str">
        <f t="shared" si="24"/>
        <v>252380R</v>
      </c>
      <c r="S1585" s="8" t="str">
        <f>IFERROR(VLOOKUP(R1585,'UNSG Projects'!$C$8:$D$305,2,FALSE),0)</f>
        <v>Service Repl - King</v>
      </c>
      <c r="T1585" s="8" t="s">
        <v>316</v>
      </c>
      <c r="U1585" s="11">
        <v>5439.76</v>
      </c>
    </row>
    <row r="1586" spans="1:21" ht="20.399999999999999" x14ac:dyDescent="0.3">
      <c r="A1586" s="19">
        <v>202512</v>
      </c>
      <c r="B1586" s="8" t="s">
        <v>7</v>
      </c>
      <c r="C1586" s="8" t="s">
        <v>63</v>
      </c>
      <c r="D1586" s="8" t="s">
        <v>62</v>
      </c>
      <c r="E1586" s="8" t="s">
        <v>62</v>
      </c>
      <c r="F1586" s="8" t="s">
        <v>61</v>
      </c>
      <c r="G1586" s="8" t="s">
        <v>125</v>
      </c>
      <c r="H1586" s="8" t="s">
        <v>59</v>
      </c>
      <c r="I1586" s="8" t="s">
        <v>58</v>
      </c>
      <c r="J1586" s="8" t="s">
        <v>314</v>
      </c>
      <c r="K1586" s="8" t="s">
        <v>56</v>
      </c>
      <c r="L1586" s="8" t="s">
        <v>64</v>
      </c>
      <c r="M1586" s="18">
        <v>45658</v>
      </c>
      <c r="N1586" s="18">
        <v>45658</v>
      </c>
      <c r="O1586" s="8" t="s">
        <v>287</v>
      </c>
      <c r="P1586" s="8" t="s">
        <v>20</v>
      </c>
      <c r="Q1586" s="8" t="s">
        <v>315</v>
      </c>
      <c r="R1586" s="8" t="str">
        <f t="shared" si="24"/>
        <v>253380R</v>
      </c>
      <c r="S1586" s="8" t="str">
        <f>IFERROR(VLOOKUP(R1586,'UNSG Projects'!$C$8:$D$305,2,FALSE),0)</f>
        <v>Service Repl - Pres</v>
      </c>
      <c r="T1586" s="8" t="s">
        <v>314</v>
      </c>
      <c r="U1586" s="11">
        <v>6238.92</v>
      </c>
    </row>
    <row r="1587" spans="1:21" ht="20.399999999999999" x14ac:dyDescent="0.3">
      <c r="A1587" s="19">
        <v>202512</v>
      </c>
      <c r="B1587" s="8" t="s">
        <v>7</v>
      </c>
      <c r="C1587" s="8" t="s">
        <v>63</v>
      </c>
      <c r="D1587" s="8" t="s">
        <v>62</v>
      </c>
      <c r="E1587" s="8" t="s">
        <v>62</v>
      </c>
      <c r="F1587" s="8" t="s">
        <v>61</v>
      </c>
      <c r="G1587" s="8" t="s">
        <v>125</v>
      </c>
      <c r="H1587" s="8" t="s">
        <v>59</v>
      </c>
      <c r="I1587" s="8" t="s">
        <v>58</v>
      </c>
      <c r="J1587" s="8" t="s">
        <v>304</v>
      </c>
      <c r="K1587" s="8" t="s">
        <v>56</v>
      </c>
      <c r="L1587" s="8" t="s">
        <v>64</v>
      </c>
      <c r="M1587" s="18">
        <v>45658</v>
      </c>
      <c r="N1587" s="18">
        <v>45658</v>
      </c>
      <c r="O1587" s="8" t="s">
        <v>287</v>
      </c>
      <c r="P1587" s="8" t="s">
        <v>20</v>
      </c>
      <c r="Q1587" s="8" t="s">
        <v>305</v>
      </c>
      <c r="R1587" s="8" t="str">
        <f t="shared" si="24"/>
        <v>251380A</v>
      </c>
      <c r="S1587" s="8" t="str">
        <f>IFERROR(VLOOKUP(R1587,'UNSG Projects'!$C$8:$D$305,2,FALSE),0)</f>
        <v>Services - Bl - Flag</v>
      </c>
      <c r="T1587" s="8" t="s">
        <v>304</v>
      </c>
      <c r="U1587" s="11">
        <v>22353.82</v>
      </c>
    </row>
    <row r="1588" spans="1:21" ht="20.399999999999999" x14ac:dyDescent="0.3">
      <c r="A1588" s="19">
        <v>202512</v>
      </c>
      <c r="B1588" s="8" t="s">
        <v>7</v>
      </c>
      <c r="C1588" s="8" t="s">
        <v>63</v>
      </c>
      <c r="D1588" s="8" t="s">
        <v>62</v>
      </c>
      <c r="E1588" s="8" t="s">
        <v>62</v>
      </c>
      <c r="F1588" s="8" t="s">
        <v>61</v>
      </c>
      <c r="G1588" s="8" t="s">
        <v>125</v>
      </c>
      <c r="H1588" s="8" t="s">
        <v>59</v>
      </c>
      <c r="I1588" s="8" t="s">
        <v>58</v>
      </c>
      <c r="J1588" s="8" t="s">
        <v>298</v>
      </c>
      <c r="K1588" s="8" t="s">
        <v>56</v>
      </c>
      <c r="L1588" s="8" t="s">
        <v>64</v>
      </c>
      <c r="M1588" s="18">
        <v>45658</v>
      </c>
      <c r="N1588" s="18">
        <v>45658</v>
      </c>
      <c r="O1588" s="8" t="s">
        <v>287</v>
      </c>
      <c r="P1588" s="8" t="s">
        <v>20</v>
      </c>
      <c r="Q1588" s="8" t="s">
        <v>299</v>
      </c>
      <c r="R1588" s="8" t="str">
        <f t="shared" si="24"/>
        <v>253380A</v>
      </c>
      <c r="S1588" s="8" t="str">
        <f>IFERROR(VLOOKUP(R1588,'UNSG Projects'!$C$8:$D$305,2,FALSE),0)</f>
        <v>Services - Bl - Pres</v>
      </c>
      <c r="T1588" s="8" t="s">
        <v>298</v>
      </c>
      <c r="U1588" s="11">
        <v>8036.04</v>
      </c>
    </row>
    <row r="1589" spans="1:21" ht="20.399999999999999" x14ac:dyDescent="0.3">
      <c r="A1589" s="19">
        <v>202512</v>
      </c>
      <c r="B1589" s="8" t="s">
        <v>7</v>
      </c>
      <c r="C1589" s="8" t="s">
        <v>63</v>
      </c>
      <c r="D1589" s="8" t="s">
        <v>62</v>
      </c>
      <c r="E1589" s="8" t="s">
        <v>62</v>
      </c>
      <c r="F1589" s="8" t="s">
        <v>61</v>
      </c>
      <c r="G1589" s="8" t="s">
        <v>125</v>
      </c>
      <c r="H1589" s="8" t="s">
        <v>59</v>
      </c>
      <c r="I1589" s="8" t="s">
        <v>58</v>
      </c>
      <c r="J1589" s="8" t="s">
        <v>364</v>
      </c>
      <c r="K1589" s="8" t="s">
        <v>56</v>
      </c>
      <c r="L1589" s="8" t="s">
        <v>64</v>
      </c>
      <c r="M1589" s="18">
        <v>45901</v>
      </c>
      <c r="N1589" s="18">
        <v>45924</v>
      </c>
      <c r="O1589" s="8" t="s">
        <v>287</v>
      </c>
      <c r="P1589" s="8" t="s">
        <v>20</v>
      </c>
      <c r="Q1589" s="8" t="s">
        <v>365</v>
      </c>
      <c r="R1589" s="8" t="str">
        <f t="shared" si="24"/>
        <v>253100A</v>
      </c>
      <c r="S1589" s="8" t="str">
        <f>IFERROR(VLOOKUP(R1589,'UNSG Projects'!$C$8:$D$305,2,FALSE),0)</f>
        <v>Mains - Blanket - Pres</v>
      </c>
      <c r="T1589" s="8" t="s">
        <v>364</v>
      </c>
      <c r="U1589" s="11">
        <v>-6.96</v>
      </c>
    </row>
    <row r="1590" spans="1:21" ht="20.399999999999999" x14ac:dyDescent="0.3">
      <c r="A1590" s="19">
        <v>202512</v>
      </c>
      <c r="B1590" s="8" t="s">
        <v>7</v>
      </c>
      <c r="C1590" s="8" t="s">
        <v>63</v>
      </c>
      <c r="D1590" s="8" t="s">
        <v>62</v>
      </c>
      <c r="E1590" s="8" t="s">
        <v>62</v>
      </c>
      <c r="F1590" s="8" t="s">
        <v>61</v>
      </c>
      <c r="G1590" s="8" t="s">
        <v>125</v>
      </c>
      <c r="H1590" s="8" t="s">
        <v>59</v>
      </c>
      <c r="I1590" s="8" t="s">
        <v>58</v>
      </c>
      <c r="J1590" s="8" t="s">
        <v>57</v>
      </c>
      <c r="K1590" s="8" t="s">
        <v>56</v>
      </c>
      <c r="L1590" s="8" t="s">
        <v>55</v>
      </c>
      <c r="M1590" s="18">
        <v>43831</v>
      </c>
      <c r="N1590" s="18">
        <v>43831</v>
      </c>
      <c r="O1590" s="8" t="s">
        <v>287</v>
      </c>
      <c r="P1590" s="8" t="s">
        <v>20</v>
      </c>
      <c r="Q1590" s="8" t="s">
        <v>309</v>
      </c>
      <c r="R1590" s="8" t="str">
        <f t="shared" si="24"/>
        <v>255380R</v>
      </c>
      <c r="S1590" s="8" t="str">
        <f>IFERROR(VLOOKUP(R1590,'UNSG Projects'!$C$8:$D$305,2,FALSE),0)</f>
        <v>Service Repl - Verde</v>
      </c>
      <c r="T1590" s="8" t="s">
        <v>308</v>
      </c>
      <c r="U1590" s="11">
        <v>-7648.67</v>
      </c>
    </row>
    <row r="1591" spans="1:21" ht="20.399999999999999" x14ac:dyDescent="0.3">
      <c r="A1591" s="19">
        <v>202512</v>
      </c>
      <c r="B1591" s="8" t="s">
        <v>7</v>
      </c>
      <c r="C1591" s="8" t="s">
        <v>63</v>
      </c>
      <c r="D1591" s="8" t="s">
        <v>62</v>
      </c>
      <c r="E1591" s="8" t="s">
        <v>62</v>
      </c>
      <c r="F1591" s="8" t="s">
        <v>61</v>
      </c>
      <c r="G1591" s="8" t="s">
        <v>125</v>
      </c>
      <c r="H1591" s="8" t="s">
        <v>59</v>
      </c>
      <c r="I1591" s="8" t="s">
        <v>58</v>
      </c>
      <c r="J1591" s="8" t="s">
        <v>57</v>
      </c>
      <c r="K1591" s="8" t="s">
        <v>56</v>
      </c>
      <c r="L1591" s="8" t="s">
        <v>55</v>
      </c>
      <c r="M1591" s="18">
        <v>44197</v>
      </c>
      <c r="N1591" s="18">
        <v>44197</v>
      </c>
      <c r="O1591" s="8" t="s">
        <v>287</v>
      </c>
      <c r="P1591" s="8" t="s">
        <v>20</v>
      </c>
      <c r="Q1591" s="8" t="s">
        <v>309</v>
      </c>
      <c r="R1591" s="8" t="str">
        <f t="shared" si="24"/>
        <v>255380R</v>
      </c>
      <c r="S1591" s="8" t="str">
        <f>IFERROR(VLOOKUP(R1591,'UNSG Projects'!$C$8:$D$305,2,FALSE),0)</f>
        <v>Service Repl - Verde</v>
      </c>
      <c r="T1591" s="8" t="s">
        <v>308</v>
      </c>
      <c r="U1591" s="11">
        <v>-4650.28</v>
      </c>
    </row>
    <row r="1592" spans="1:21" ht="20.399999999999999" x14ac:dyDescent="0.3">
      <c r="A1592" s="19">
        <v>202512</v>
      </c>
      <c r="B1592" s="8" t="s">
        <v>7</v>
      </c>
      <c r="C1592" s="8" t="s">
        <v>63</v>
      </c>
      <c r="D1592" s="8" t="s">
        <v>62</v>
      </c>
      <c r="E1592" s="8" t="s">
        <v>62</v>
      </c>
      <c r="F1592" s="8" t="s">
        <v>61</v>
      </c>
      <c r="G1592" s="8" t="s">
        <v>125</v>
      </c>
      <c r="H1592" s="8" t="s">
        <v>59</v>
      </c>
      <c r="I1592" s="8" t="s">
        <v>58</v>
      </c>
      <c r="J1592" s="8" t="s">
        <v>57</v>
      </c>
      <c r="K1592" s="8" t="s">
        <v>56</v>
      </c>
      <c r="L1592" s="8" t="s">
        <v>55</v>
      </c>
      <c r="M1592" s="18">
        <v>44562</v>
      </c>
      <c r="N1592" s="18">
        <v>44562</v>
      </c>
      <c r="O1592" s="8" t="s">
        <v>287</v>
      </c>
      <c r="P1592" s="8" t="s">
        <v>20</v>
      </c>
      <c r="Q1592" s="8" t="s">
        <v>309</v>
      </c>
      <c r="R1592" s="8" t="str">
        <f t="shared" si="24"/>
        <v>255380R</v>
      </c>
      <c r="S1592" s="8" t="str">
        <f>IFERROR(VLOOKUP(R1592,'UNSG Projects'!$C$8:$D$305,2,FALSE),0)</f>
        <v>Service Repl - Verde</v>
      </c>
      <c r="T1592" s="8" t="s">
        <v>308</v>
      </c>
      <c r="U1592" s="11">
        <v>5705.15</v>
      </c>
    </row>
    <row r="1593" spans="1:21" ht="20.399999999999999" x14ac:dyDescent="0.3">
      <c r="A1593" s="19">
        <v>202512</v>
      </c>
      <c r="B1593" s="8" t="s">
        <v>7</v>
      </c>
      <c r="C1593" s="8" t="s">
        <v>63</v>
      </c>
      <c r="D1593" s="8" t="s">
        <v>62</v>
      </c>
      <c r="E1593" s="8" t="s">
        <v>62</v>
      </c>
      <c r="F1593" s="8" t="s">
        <v>61</v>
      </c>
      <c r="G1593" s="8" t="s">
        <v>125</v>
      </c>
      <c r="H1593" s="8" t="s">
        <v>59</v>
      </c>
      <c r="I1593" s="8" t="s">
        <v>58</v>
      </c>
      <c r="J1593" s="8" t="s">
        <v>57</v>
      </c>
      <c r="K1593" s="8" t="s">
        <v>56</v>
      </c>
      <c r="L1593" s="8" t="s">
        <v>55</v>
      </c>
      <c r="M1593" s="18">
        <v>44927</v>
      </c>
      <c r="N1593" s="18">
        <v>44927</v>
      </c>
      <c r="O1593" s="8" t="s">
        <v>287</v>
      </c>
      <c r="P1593" s="8" t="s">
        <v>20</v>
      </c>
      <c r="Q1593" s="8" t="s">
        <v>373</v>
      </c>
      <c r="R1593" s="8" t="str">
        <f t="shared" si="24"/>
        <v>253380C</v>
      </c>
      <c r="S1593" s="8" t="str">
        <f>IFERROR(VLOOKUP(R1593,'UNSG Projects'!$C$8:$D$305,2,FALSE),0)</f>
        <v>PI Service Repl - Prescott Val</v>
      </c>
      <c r="T1593" s="8" t="s">
        <v>372</v>
      </c>
      <c r="U1593" s="11">
        <v>-6871.95</v>
      </c>
    </row>
    <row r="1594" spans="1:21" ht="20.399999999999999" x14ac:dyDescent="0.3">
      <c r="A1594" s="19">
        <v>202512</v>
      </c>
      <c r="B1594" s="8" t="s">
        <v>7</v>
      </c>
      <c r="C1594" s="8" t="s">
        <v>63</v>
      </c>
      <c r="D1594" s="8" t="s">
        <v>62</v>
      </c>
      <c r="E1594" s="8" t="s">
        <v>62</v>
      </c>
      <c r="F1594" s="8" t="s">
        <v>61</v>
      </c>
      <c r="G1594" s="8" t="s">
        <v>125</v>
      </c>
      <c r="H1594" s="8" t="s">
        <v>59</v>
      </c>
      <c r="I1594" s="8" t="s">
        <v>58</v>
      </c>
      <c r="J1594" s="8" t="s">
        <v>57</v>
      </c>
      <c r="K1594" s="8" t="s">
        <v>56</v>
      </c>
      <c r="L1594" s="8" t="s">
        <v>55</v>
      </c>
      <c r="M1594" s="18">
        <v>44958</v>
      </c>
      <c r="N1594" s="18">
        <v>44958</v>
      </c>
      <c r="O1594" s="8" t="s">
        <v>287</v>
      </c>
      <c r="P1594" s="8" t="s">
        <v>20</v>
      </c>
      <c r="Q1594" s="8" t="s">
        <v>309</v>
      </c>
      <c r="R1594" s="8" t="str">
        <f t="shared" si="24"/>
        <v>255380R</v>
      </c>
      <c r="S1594" s="8" t="str">
        <f>IFERROR(VLOOKUP(R1594,'UNSG Projects'!$C$8:$D$305,2,FALSE),0)</f>
        <v>Service Repl - Verde</v>
      </c>
      <c r="T1594" s="8" t="s">
        <v>308</v>
      </c>
      <c r="U1594" s="11">
        <v>7681.82</v>
      </c>
    </row>
    <row r="1595" spans="1:21" ht="20.399999999999999" x14ac:dyDescent="0.3">
      <c r="A1595" s="19">
        <v>202512</v>
      </c>
      <c r="B1595" s="8" t="s">
        <v>7</v>
      </c>
      <c r="C1595" s="8" t="s">
        <v>63</v>
      </c>
      <c r="D1595" s="8" t="s">
        <v>62</v>
      </c>
      <c r="E1595" s="8" t="s">
        <v>62</v>
      </c>
      <c r="F1595" s="8" t="s">
        <v>61</v>
      </c>
      <c r="G1595" s="8" t="s">
        <v>125</v>
      </c>
      <c r="H1595" s="8" t="s">
        <v>59</v>
      </c>
      <c r="I1595" s="8" t="s">
        <v>58</v>
      </c>
      <c r="J1595" s="8" t="s">
        <v>57</v>
      </c>
      <c r="K1595" s="8" t="s">
        <v>56</v>
      </c>
      <c r="L1595" s="8" t="s">
        <v>55</v>
      </c>
      <c r="M1595" s="18">
        <v>45292</v>
      </c>
      <c r="N1595" s="18">
        <v>45292</v>
      </c>
      <c r="O1595" s="8" t="s">
        <v>287</v>
      </c>
      <c r="P1595" s="8" t="s">
        <v>20</v>
      </c>
      <c r="Q1595" s="8" t="s">
        <v>309</v>
      </c>
      <c r="R1595" s="8" t="str">
        <f t="shared" si="24"/>
        <v>255380R</v>
      </c>
      <c r="S1595" s="8" t="str">
        <f>IFERROR(VLOOKUP(R1595,'UNSG Projects'!$C$8:$D$305,2,FALSE),0)</f>
        <v>Service Repl - Verde</v>
      </c>
      <c r="T1595" s="8" t="s">
        <v>308</v>
      </c>
      <c r="U1595" s="11">
        <v>-17314.89</v>
      </c>
    </row>
    <row r="1596" spans="1:21" ht="20.399999999999999" x14ac:dyDescent="0.3">
      <c r="A1596" s="19">
        <v>202512</v>
      </c>
      <c r="B1596" s="8" t="s">
        <v>7</v>
      </c>
      <c r="C1596" s="8" t="s">
        <v>63</v>
      </c>
      <c r="D1596" s="8" t="s">
        <v>62</v>
      </c>
      <c r="E1596" s="8" t="s">
        <v>62</v>
      </c>
      <c r="F1596" s="8" t="s">
        <v>61</v>
      </c>
      <c r="G1596" s="8" t="s">
        <v>125</v>
      </c>
      <c r="H1596" s="8" t="s">
        <v>59</v>
      </c>
      <c r="I1596" s="8" t="s">
        <v>58</v>
      </c>
      <c r="J1596" s="8" t="s">
        <v>57</v>
      </c>
      <c r="K1596" s="8" t="s">
        <v>56</v>
      </c>
      <c r="L1596" s="8" t="s">
        <v>55</v>
      </c>
      <c r="M1596" s="18">
        <v>45536</v>
      </c>
      <c r="N1596" s="18">
        <v>45536</v>
      </c>
      <c r="O1596" s="8" t="s">
        <v>287</v>
      </c>
      <c r="P1596" s="8" t="s">
        <v>20</v>
      </c>
      <c r="Q1596" s="8" t="s">
        <v>373</v>
      </c>
      <c r="R1596" s="8" t="str">
        <f t="shared" si="24"/>
        <v>253380C</v>
      </c>
      <c r="S1596" s="8" t="str">
        <f>IFERROR(VLOOKUP(R1596,'UNSG Projects'!$C$8:$D$305,2,FALSE),0)</f>
        <v>PI Service Repl - Prescott Val</v>
      </c>
      <c r="T1596" s="8" t="s">
        <v>372</v>
      </c>
      <c r="U1596" s="11">
        <v>-1869.37</v>
      </c>
    </row>
    <row r="1597" spans="1:21" ht="20.399999999999999" x14ac:dyDescent="0.3">
      <c r="A1597" s="19">
        <v>202512</v>
      </c>
      <c r="B1597" s="8" t="s">
        <v>7</v>
      </c>
      <c r="C1597" s="8" t="s">
        <v>63</v>
      </c>
      <c r="D1597" s="8" t="s">
        <v>62</v>
      </c>
      <c r="E1597" s="8" t="s">
        <v>62</v>
      </c>
      <c r="F1597" s="8" t="s">
        <v>61</v>
      </c>
      <c r="G1597" s="8" t="s">
        <v>125</v>
      </c>
      <c r="H1597" s="8" t="s">
        <v>59</v>
      </c>
      <c r="I1597" s="8" t="s">
        <v>58</v>
      </c>
      <c r="J1597" s="8" t="s">
        <v>57</v>
      </c>
      <c r="K1597" s="8" t="s">
        <v>56</v>
      </c>
      <c r="L1597" s="8" t="s">
        <v>55</v>
      </c>
      <c r="M1597" s="18">
        <v>45658</v>
      </c>
      <c r="N1597" s="18">
        <v>45658</v>
      </c>
      <c r="O1597" s="8" t="s">
        <v>287</v>
      </c>
      <c r="P1597" s="8" t="s">
        <v>20</v>
      </c>
      <c r="Q1597" s="8" t="s">
        <v>305</v>
      </c>
      <c r="R1597" s="8" t="str">
        <f t="shared" si="24"/>
        <v>251380A</v>
      </c>
      <c r="S1597" s="8" t="str">
        <f>IFERROR(VLOOKUP(R1597,'UNSG Projects'!$C$8:$D$305,2,FALSE),0)</f>
        <v>Services - Bl - Flag</v>
      </c>
      <c r="T1597" s="8" t="s">
        <v>304</v>
      </c>
      <c r="U1597" s="11">
        <v>-95064</v>
      </c>
    </row>
    <row r="1598" spans="1:21" ht="20.399999999999999" x14ac:dyDescent="0.3">
      <c r="A1598" s="19">
        <v>202512</v>
      </c>
      <c r="B1598" s="8" t="s">
        <v>7</v>
      </c>
      <c r="C1598" s="8" t="s">
        <v>63</v>
      </c>
      <c r="D1598" s="8" t="s">
        <v>62</v>
      </c>
      <c r="E1598" s="8" t="s">
        <v>62</v>
      </c>
      <c r="F1598" s="8" t="s">
        <v>61</v>
      </c>
      <c r="G1598" s="8" t="s">
        <v>125</v>
      </c>
      <c r="H1598" s="8" t="s">
        <v>59</v>
      </c>
      <c r="I1598" s="8" t="s">
        <v>58</v>
      </c>
      <c r="J1598" s="8" t="s">
        <v>57</v>
      </c>
      <c r="K1598" s="8" t="s">
        <v>56</v>
      </c>
      <c r="L1598" s="8" t="s">
        <v>55</v>
      </c>
      <c r="M1598" s="18">
        <v>45658</v>
      </c>
      <c r="N1598" s="18">
        <v>45658</v>
      </c>
      <c r="O1598" s="8" t="s">
        <v>287</v>
      </c>
      <c r="P1598" s="8" t="s">
        <v>20</v>
      </c>
      <c r="Q1598" s="8" t="s">
        <v>319</v>
      </c>
      <c r="R1598" s="8" t="str">
        <f t="shared" si="24"/>
        <v>251380R</v>
      </c>
      <c r="S1598" s="8" t="str">
        <f>IFERROR(VLOOKUP(R1598,'UNSG Projects'!$C$8:$D$305,2,FALSE),0)</f>
        <v>Service Repl - Flag</v>
      </c>
      <c r="T1598" s="8" t="s">
        <v>318</v>
      </c>
      <c r="U1598" s="11">
        <v>-3419.86</v>
      </c>
    </row>
    <row r="1599" spans="1:21" ht="20.399999999999999" x14ac:dyDescent="0.3">
      <c r="A1599" s="19">
        <v>202512</v>
      </c>
      <c r="B1599" s="8" t="s">
        <v>7</v>
      </c>
      <c r="C1599" s="8" t="s">
        <v>63</v>
      </c>
      <c r="D1599" s="8" t="s">
        <v>62</v>
      </c>
      <c r="E1599" s="8" t="s">
        <v>62</v>
      </c>
      <c r="F1599" s="8" t="s">
        <v>61</v>
      </c>
      <c r="G1599" s="8" t="s">
        <v>125</v>
      </c>
      <c r="H1599" s="8" t="s">
        <v>59</v>
      </c>
      <c r="I1599" s="8" t="s">
        <v>58</v>
      </c>
      <c r="J1599" s="8" t="s">
        <v>57</v>
      </c>
      <c r="K1599" s="8" t="s">
        <v>56</v>
      </c>
      <c r="L1599" s="8" t="s">
        <v>55</v>
      </c>
      <c r="M1599" s="18">
        <v>45658</v>
      </c>
      <c r="N1599" s="18">
        <v>45658</v>
      </c>
      <c r="O1599" s="8" t="s">
        <v>287</v>
      </c>
      <c r="P1599" s="8" t="s">
        <v>20</v>
      </c>
      <c r="Q1599" s="8" t="s">
        <v>303</v>
      </c>
      <c r="R1599" s="8" t="str">
        <f t="shared" si="24"/>
        <v>252380A</v>
      </c>
      <c r="S1599" s="8" t="str">
        <f>IFERROR(VLOOKUP(R1599,'UNSG Projects'!$C$8:$D$305,2,FALSE),0)</f>
        <v>Install Services - Bl - King</v>
      </c>
      <c r="T1599" s="8" t="s">
        <v>302</v>
      </c>
      <c r="U1599" s="11">
        <v>-45843</v>
      </c>
    </row>
    <row r="1600" spans="1:21" ht="20.399999999999999" x14ac:dyDescent="0.3">
      <c r="A1600" s="19">
        <v>202512</v>
      </c>
      <c r="B1600" s="8" t="s">
        <v>7</v>
      </c>
      <c r="C1600" s="8" t="s">
        <v>63</v>
      </c>
      <c r="D1600" s="8" t="s">
        <v>62</v>
      </c>
      <c r="E1600" s="8" t="s">
        <v>62</v>
      </c>
      <c r="F1600" s="8" t="s">
        <v>61</v>
      </c>
      <c r="G1600" s="8" t="s">
        <v>125</v>
      </c>
      <c r="H1600" s="8" t="s">
        <v>59</v>
      </c>
      <c r="I1600" s="8" t="s">
        <v>58</v>
      </c>
      <c r="J1600" s="8" t="s">
        <v>57</v>
      </c>
      <c r="K1600" s="8" t="s">
        <v>56</v>
      </c>
      <c r="L1600" s="8" t="s">
        <v>55</v>
      </c>
      <c r="M1600" s="18">
        <v>45658</v>
      </c>
      <c r="N1600" s="18">
        <v>45658</v>
      </c>
      <c r="O1600" s="8" t="s">
        <v>287</v>
      </c>
      <c r="P1600" s="8" t="s">
        <v>20</v>
      </c>
      <c r="Q1600" s="8" t="s">
        <v>317</v>
      </c>
      <c r="R1600" s="8" t="str">
        <f t="shared" si="24"/>
        <v>252380R</v>
      </c>
      <c r="S1600" s="8" t="str">
        <f>IFERROR(VLOOKUP(R1600,'UNSG Projects'!$C$8:$D$305,2,FALSE),0)</f>
        <v>Service Repl - King</v>
      </c>
      <c r="T1600" s="8" t="s">
        <v>316</v>
      </c>
      <c r="U1600" s="11">
        <v>-70290.34</v>
      </c>
    </row>
    <row r="1601" spans="1:21" ht="20.399999999999999" x14ac:dyDescent="0.3">
      <c r="A1601" s="19">
        <v>202512</v>
      </c>
      <c r="B1601" s="8" t="s">
        <v>7</v>
      </c>
      <c r="C1601" s="8" t="s">
        <v>63</v>
      </c>
      <c r="D1601" s="8" t="s">
        <v>62</v>
      </c>
      <c r="E1601" s="8" t="s">
        <v>62</v>
      </c>
      <c r="F1601" s="8" t="s">
        <v>61</v>
      </c>
      <c r="G1601" s="8" t="s">
        <v>125</v>
      </c>
      <c r="H1601" s="8" t="s">
        <v>59</v>
      </c>
      <c r="I1601" s="8" t="s">
        <v>58</v>
      </c>
      <c r="J1601" s="8" t="s">
        <v>57</v>
      </c>
      <c r="K1601" s="8" t="s">
        <v>56</v>
      </c>
      <c r="L1601" s="8" t="s">
        <v>55</v>
      </c>
      <c r="M1601" s="18">
        <v>45658</v>
      </c>
      <c r="N1601" s="18">
        <v>45658</v>
      </c>
      <c r="O1601" s="8" t="s">
        <v>287</v>
      </c>
      <c r="P1601" s="8" t="s">
        <v>20</v>
      </c>
      <c r="Q1601" s="8" t="s">
        <v>301</v>
      </c>
      <c r="R1601" s="8" t="str">
        <f t="shared" si="24"/>
        <v>252402S</v>
      </c>
      <c r="S1601" s="8" t="str">
        <f>IFERROR(VLOOKUP(R1601,'UNSG Projects'!$C$8:$D$305,2,FALSE),0)</f>
        <v>Drisco Pipe Replacement</v>
      </c>
      <c r="T1601" s="8" t="s">
        <v>300</v>
      </c>
      <c r="U1601" s="11">
        <v>-183.91</v>
      </c>
    </row>
    <row r="1602" spans="1:21" ht="20.399999999999999" x14ac:dyDescent="0.3">
      <c r="A1602" s="19">
        <v>202512</v>
      </c>
      <c r="B1602" s="8" t="s">
        <v>7</v>
      </c>
      <c r="C1602" s="8" t="s">
        <v>63</v>
      </c>
      <c r="D1602" s="8" t="s">
        <v>62</v>
      </c>
      <c r="E1602" s="8" t="s">
        <v>62</v>
      </c>
      <c r="F1602" s="8" t="s">
        <v>61</v>
      </c>
      <c r="G1602" s="8" t="s">
        <v>125</v>
      </c>
      <c r="H1602" s="8" t="s">
        <v>59</v>
      </c>
      <c r="I1602" s="8" t="s">
        <v>58</v>
      </c>
      <c r="J1602" s="8" t="s">
        <v>57</v>
      </c>
      <c r="K1602" s="8" t="s">
        <v>56</v>
      </c>
      <c r="L1602" s="8" t="s">
        <v>55</v>
      </c>
      <c r="M1602" s="18">
        <v>45658</v>
      </c>
      <c r="N1602" s="18">
        <v>45658</v>
      </c>
      <c r="O1602" s="8" t="s">
        <v>287</v>
      </c>
      <c r="P1602" s="8" t="s">
        <v>20</v>
      </c>
      <c r="Q1602" s="8" t="s">
        <v>299</v>
      </c>
      <c r="R1602" s="8" t="str">
        <f t="shared" si="24"/>
        <v>253380A</v>
      </c>
      <c r="S1602" s="8" t="str">
        <f>IFERROR(VLOOKUP(R1602,'UNSG Projects'!$C$8:$D$305,2,FALSE),0)</f>
        <v>Services - Bl - Pres</v>
      </c>
      <c r="T1602" s="8" t="s">
        <v>298</v>
      </c>
      <c r="U1602" s="11">
        <v>-90673.06</v>
      </c>
    </row>
    <row r="1603" spans="1:21" ht="20.399999999999999" x14ac:dyDescent="0.3">
      <c r="A1603" s="19">
        <v>202512</v>
      </c>
      <c r="B1603" s="8" t="s">
        <v>7</v>
      </c>
      <c r="C1603" s="8" t="s">
        <v>63</v>
      </c>
      <c r="D1603" s="8" t="s">
        <v>62</v>
      </c>
      <c r="E1603" s="8" t="s">
        <v>62</v>
      </c>
      <c r="F1603" s="8" t="s">
        <v>61</v>
      </c>
      <c r="G1603" s="8" t="s">
        <v>125</v>
      </c>
      <c r="H1603" s="8" t="s">
        <v>59</v>
      </c>
      <c r="I1603" s="8" t="s">
        <v>58</v>
      </c>
      <c r="J1603" s="8" t="s">
        <v>57</v>
      </c>
      <c r="K1603" s="8" t="s">
        <v>56</v>
      </c>
      <c r="L1603" s="8" t="s">
        <v>55</v>
      </c>
      <c r="M1603" s="18">
        <v>45658</v>
      </c>
      <c r="N1603" s="18">
        <v>45658</v>
      </c>
      <c r="O1603" s="8" t="s">
        <v>287</v>
      </c>
      <c r="P1603" s="8" t="s">
        <v>20</v>
      </c>
      <c r="Q1603" s="8" t="s">
        <v>321</v>
      </c>
      <c r="R1603" s="8" t="str">
        <f t="shared" si="24"/>
        <v>253380B</v>
      </c>
      <c r="S1603" s="8" t="str">
        <f>IFERROR(VLOOKUP(R1603,'UNSG Projects'!$C$8:$D$305,2,FALSE),0)</f>
        <v>PI Services Repl - Prescott</v>
      </c>
      <c r="T1603" s="8" t="s">
        <v>320</v>
      </c>
      <c r="U1603" s="11">
        <v>-8312.7800000000007</v>
      </c>
    </row>
    <row r="1604" spans="1:21" ht="20.399999999999999" x14ac:dyDescent="0.3">
      <c r="A1604" s="19">
        <v>202512</v>
      </c>
      <c r="B1604" s="8" t="s">
        <v>7</v>
      </c>
      <c r="C1604" s="8" t="s">
        <v>63</v>
      </c>
      <c r="D1604" s="8" t="s">
        <v>62</v>
      </c>
      <c r="E1604" s="8" t="s">
        <v>62</v>
      </c>
      <c r="F1604" s="8" t="s">
        <v>61</v>
      </c>
      <c r="G1604" s="8" t="s">
        <v>125</v>
      </c>
      <c r="H1604" s="8" t="s">
        <v>59</v>
      </c>
      <c r="I1604" s="8" t="s">
        <v>58</v>
      </c>
      <c r="J1604" s="8" t="s">
        <v>57</v>
      </c>
      <c r="K1604" s="8" t="s">
        <v>56</v>
      </c>
      <c r="L1604" s="8" t="s">
        <v>55</v>
      </c>
      <c r="M1604" s="18">
        <v>45658</v>
      </c>
      <c r="N1604" s="18">
        <v>45658</v>
      </c>
      <c r="O1604" s="8" t="s">
        <v>287</v>
      </c>
      <c r="P1604" s="8" t="s">
        <v>20</v>
      </c>
      <c r="Q1604" s="8" t="s">
        <v>315</v>
      </c>
      <c r="R1604" s="8" t="str">
        <f t="shared" si="24"/>
        <v>253380R</v>
      </c>
      <c r="S1604" s="8" t="str">
        <f>IFERROR(VLOOKUP(R1604,'UNSG Projects'!$C$8:$D$305,2,FALSE),0)</f>
        <v>Service Repl - Pres</v>
      </c>
      <c r="T1604" s="8" t="s">
        <v>314</v>
      </c>
      <c r="U1604" s="11">
        <v>-4606.66</v>
      </c>
    </row>
    <row r="1605" spans="1:21" ht="20.399999999999999" x14ac:dyDescent="0.3">
      <c r="A1605" s="19">
        <v>202512</v>
      </c>
      <c r="B1605" s="8" t="s">
        <v>7</v>
      </c>
      <c r="C1605" s="8" t="s">
        <v>63</v>
      </c>
      <c r="D1605" s="8" t="s">
        <v>62</v>
      </c>
      <c r="E1605" s="8" t="s">
        <v>62</v>
      </c>
      <c r="F1605" s="8" t="s">
        <v>61</v>
      </c>
      <c r="G1605" s="8" t="s">
        <v>125</v>
      </c>
      <c r="H1605" s="8" t="s">
        <v>59</v>
      </c>
      <c r="I1605" s="8" t="s">
        <v>58</v>
      </c>
      <c r="J1605" s="8" t="s">
        <v>57</v>
      </c>
      <c r="K1605" s="8" t="s">
        <v>56</v>
      </c>
      <c r="L1605" s="8" t="s">
        <v>55</v>
      </c>
      <c r="M1605" s="18">
        <v>45658</v>
      </c>
      <c r="N1605" s="18">
        <v>45658</v>
      </c>
      <c r="O1605" s="8" t="s">
        <v>287</v>
      </c>
      <c r="P1605" s="8" t="s">
        <v>20</v>
      </c>
      <c r="Q1605" s="8" t="s">
        <v>297</v>
      </c>
      <c r="R1605" s="8" t="str">
        <f t="shared" si="24"/>
        <v>255380A</v>
      </c>
      <c r="S1605" s="8" t="str">
        <f>IFERROR(VLOOKUP(R1605,'UNSG Projects'!$C$8:$D$305,2,FALSE),0)</f>
        <v>Services - Bl - Verde</v>
      </c>
      <c r="T1605" s="8" t="s">
        <v>296</v>
      </c>
      <c r="U1605" s="11">
        <v>-37153.71</v>
      </c>
    </row>
    <row r="1606" spans="1:21" ht="20.399999999999999" x14ac:dyDescent="0.3">
      <c r="A1606" s="19">
        <v>202512</v>
      </c>
      <c r="B1606" s="8" t="s">
        <v>7</v>
      </c>
      <c r="C1606" s="8" t="s">
        <v>63</v>
      </c>
      <c r="D1606" s="8" t="s">
        <v>62</v>
      </c>
      <c r="E1606" s="8" t="s">
        <v>62</v>
      </c>
      <c r="F1606" s="8" t="s">
        <v>61</v>
      </c>
      <c r="G1606" s="8" t="s">
        <v>125</v>
      </c>
      <c r="H1606" s="8" t="s">
        <v>59</v>
      </c>
      <c r="I1606" s="8" t="s">
        <v>58</v>
      </c>
      <c r="J1606" s="8" t="s">
        <v>57</v>
      </c>
      <c r="K1606" s="8" t="s">
        <v>56</v>
      </c>
      <c r="L1606" s="8" t="s">
        <v>55</v>
      </c>
      <c r="M1606" s="18">
        <v>45658</v>
      </c>
      <c r="N1606" s="18">
        <v>45658</v>
      </c>
      <c r="O1606" s="8" t="s">
        <v>287</v>
      </c>
      <c r="P1606" s="8" t="s">
        <v>20</v>
      </c>
      <c r="Q1606" s="8" t="s">
        <v>309</v>
      </c>
      <c r="R1606" s="8" t="str">
        <f t="shared" si="24"/>
        <v>255380R</v>
      </c>
      <c r="S1606" s="8" t="str">
        <f>IFERROR(VLOOKUP(R1606,'UNSG Projects'!$C$8:$D$305,2,FALSE),0)</f>
        <v>Service Repl - Verde</v>
      </c>
      <c r="T1606" s="8" t="s">
        <v>308</v>
      </c>
      <c r="U1606" s="11">
        <v>-20459.96</v>
      </c>
    </row>
    <row r="1607" spans="1:21" ht="20.399999999999999" x14ac:dyDescent="0.3">
      <c r="A1607" s="19">
        <v>202512</v>
      </c>
      <c r="B1607" s="8" t="s">
        <v>7</v>
      </c>
      <c r="C1607" s="8" t="s">
        <v>63</v>
      </c>
      <c r="D1607" s="8" t="s">
        <v>62</v>
      </c>
      <c r="E1607" s="8" t="s">
        <v>62</v>
      </c>
      <c r="F1607" s="8" t="s">
        <v>61</v>
      </c>
      <c r="G1607" s="8" t="s">
        <v>125</v>
      </c>
      <c r="H1607" s="8" t="s">
        <v>59</v>
      </c>
      <c r="I1607" s="8" t="s">
        <v>58</v>
      </c>
      <c r="J1607" s="8" t="s">
        <v>57</v>
      </c>
      <c r="K1607" s="8" t="s">
        <v>56</v>
      </c>
      <c r="L1607" s="8" t="s">
        <v>55</v>
      </c>
      <c r="M1607" s="18">
        <v>45658</v>
      </c>
      <c r="N1607" s="18">
        <v>45658</v>
      </c>
      <c r="O1607" s="8" t="s">
        <v>287</v>
      </c>
      <c r="P1607" s="8" t="s">
        <v>20</v>
      </c>
      <c r="Q1607" s="8" t="s">
        <v>339</v>
      </c>
      <c r="R1607" s="8" t="str">
        <f t="shared" si="24"/>
        <v>256380A</v>
      </c>
      <c r="S1607" s="8" t="str">
        <f>IFERROR(VLOOKUP(R1607,'UNSG Projects'!$C$8:$D$305,2,FALSE),0)</f>
        <v>Services - Bl - Nog</v>
      </c>
      <c r="T1607" s="8" t="s">
        <v>338</v>
      </c>
      <c r="U1607" s="11">
        <v>1463.62</v>
      </c>
    </row>
    <row r="1608" spans="1:21" ht="20.399999999999999" x14ac:dyDescent="0.3">
      <c r="A1608" s="19">
        <v>202512</v>
      </c>
      <c r="B1608" s="8" t="s">
        <v>7</v>
      </c>
      <c r="C1608" s="8" t="s">
        <v>63</v>
      </c>
      <c r="D1608" s="8" t="s">
        <v>62</v>
      </c>
      <c r="E1608" s="8" t="s">
        <v>62</v>
      </c>
      <c r="F1608" s="8" t="s">
        <v>61</v>
      </c>
      <c r="G1608" s="8" t="s">
        <v>125</v>
      </c>
      <c r="H1608" s="8" t="s">
        <v>59</v>
      </c>
      <c r="I1608" s="8" t="s">
        <v>58</v>
      </c>
      <c r="J1608" s="8" t="s">
        <v>57</v>
      </c>
      <c r="K1608" s="8" t="s">
        <v>56</v>
      </c>
      <c r="L1608" s="8" t="s">
        <v>55</v>
      </c>
      <c r="M1608" s="18">
        <v>45658</v>
      </c>
      <c r="N1608" s="18">
        <v>45658</v>
      </c>
      <c r="O1608" s="8" t="s">
        <v>287</v>
      </c>
      <c r="P1608" s="8" t="s">
        <v>20</v>
      </c>
      <c r="Q1608" s="8" t="s">
        <v>313</v>
      </c>
      <c r="R1608" s="8" t="str">
        <f t="shared" si="24"/>
        <v>256380R</v>
      </c>
      <c r="S1608" s="8" t="str">
        <f>IFERROR(VLOOKUP(R1608,'UNSG Projects'!$C$8:$D$305,2,FALSE),0)</f>
        <v>Service Repl - Santa Cruz</v>
      </c>
      <c r="T1608" s="8" t="s">
        <v>312</v>
      </c>
      <c r="U1608" s="11">
        <v>-7273.26</v>
      </c>
    </row>
    <row r="1609" spans="1:21" ht="20.399999999999999" x14ac:dyDescent="0.3">
      <c r="A1609" s="19">
        <v>202512</v>
      </c>
      <c r="B1609" s="8" t="s">
        <v>7</v>
      </c>
      <c r="C1609" s="8" t="s">
        <v>63</v>
      </c>
      <c r="D1609" s="8" t="s">
        <v>62</v>
      </c>
      <c r="E1609" s="8" t="s">
        <v>62</v>
      </c>
      <c r="F1609" s="8" t="s">
        <v>61</v>
      </c>
      <c r="G1609" s="8" t="s">
        <v>125</v>
      </c>
      <c r="H1609" s="8" t="s">
        <v>59</v>
      </c>
      <c r="I1609" s="8" t="s">
        <v>58</v>
      </c>
      <c r="J1609" s="8" t="s">
        <v>57</v>
      </c>
      <c r="K1609" s="8" t="s">
        <v>56</v>
      </c>
      <c r="L1609" s="8" t="s">
        <v>55</v>
      </c>
      <c r="M1609" s="18">
        <v>45658</v>
      </c>
      <c r="N1609" s="18">
        <v>45658</v>
      </c>
      <c r="O1609" s="8" t="s">
        <v>287</v>
      </c>
      <c r="P1609" s="8" t="s">
        <v>20</v>
      </c>
      <c r="Q1609" s="8" t="s">
        <v>295</v>
      </c>
      <c r="R1609" s="8" t="str">
        <f t="shared" si="24"/>
        <v>257380A</v>
      </c>
      <c r="S1609" s="8" t="str">
        <f>IFERROR(VLOOKUP(R1609,'UNSG Projects'!$C$8:$D$305,2,FALSE),0)</f>
        <v>Services - Bl - SL</v>
      </c>
      <c r="T1609" s="8" t="s">
        <v>294</v>
      </c>
      <c r="U1609" s="11">
        <v>-16480.89</v>
      </c>
    </row>
    <row r="1610" spans="1:21" ht="20.399999999999999" x14ac:dyDescent="0.3">
      <c r="A1610" s="19">
        <v>202512</v>
      </c>
      <c r="B1610" s="8" t="s">
        <v>7</v>
      </c>
      <c r="C1610" s="8" t="s">
        <v>63</v>
      </c>
      <c r="D1610" s="8" t="s">
        <v>62</v>
      </c>
      <c r="E1610" s="8" t="s">
        <v>62</v>
      </c>
      <c r="F1610" s="8" t="s">
        <v>61</v>
      </c>
      <c r="G1610" s="8" t="s">
        <v>125</v>
      </c>
      <c r="H1610" s="8" t="s">
        <v>59</v>
      </c>
      <c r="I1610" s="8" t="s">
        <v>58</v>
      </c>
      <c r="J1610" s="8" t="s">
        <v>57</v>
      </c>
      <c r="K1610" s="8" t="s">
        <v>56</v>
      </c>
      <c r="L1610" s="8" t="s">
        <v>55</v>
      </c>
      <c r="M1610" s="18">
        <v>45658</v>
      </c>
      <c r="N1610" s="18">
        <v>45658</v>
      </c>
      <c r="O1610" s="8" t="s">
        <v>287</v>
      </c>
      <c r="P1610" s="8" t="s">
        <v>20</v>
      </c>
      <c r="Q1610" s="8" t="s">
        <v>311</v>
      </c>
      <c r="R1610" s="8" t="str">
        <f t="shared" ref="R1610:R1673" si="25">RIGHT(Q1610,7)</f>
        <v>257380R</v>
      </c>
      <c r="S1610" s="8" t="str">
        <f>IFERROR(VLOOKUP(R1610,'UNSG Projects'!$C$8:$D$305,2,FALSE),0)</f>
        <v>Service Repl - Show Low</v>
      </c>
      <c r="T1610" s="8" t="s">
        <v>310</v>
      </c>
      <c r="U1610" s="11">
        <v>-6686.98</v>
      </c>
    </row>
    <row r="1611" spans="1:21" ht="20.399999999999999" x14ac:dyDescent="0.3">
      <c r="A1611" s="19">
        <v>202512</v>
      </c>
      <c r="B1611" s="8" t="s">
        <v>7</v>
      </c>
      <c r="C1611" s="8" t="s">
        <v>63</v>
      </c>
      <c r="D1611" s="8" t="s">
        <v>62</v>
      </c>
      <c r="E1611" s="8" t="s">
        <v>62</v>
      </c>
      <c r="F1611" s="8" t="s">
        <v>61</v>
      </c>
      <c r="G1611" s="8" t="s">
        <v>125</v>
      </c>
      <c r="H1611" s="8" t="s">
        <v>59</v>
      </c>
      <c r="I1611" s="8" t="s">
        <v>58</v>
      </c>
      <c r="J1611" s="8" t="s">
        <v>57</v>
      </c>
      <c r="K1611" s="8" t="s">
        <v>56</v>
      </c>
      <c r="L1611" s="8" t="s">
        <v>55</v>
      </c>
      <c r="M1611" s="18">
        <v>45658</v>
      </c>
      <c r="N1611" s="18">
        <v>45658</v>
      </c>
      <c r="O1611" s="8" t="s">
        <v>287</v>
      </c>
      <c r="P1611" s="8" t="s">
        <v>20</v>
      </c>
      <c r="Q1611" s="8" t="s">
        <v>371</v>
      </c>
      <c r="R1611" s="8" t="str">
        <f t="shared" si="25"/>
        <v>252405S</v>
      </c>
      <c r="S1611" s="8" t="str">
        <f>IFERROR(VLOOKUP(R1611,'UNSG Projects'!$C$8:$D$305,2,FALSE),0)</f>
        <v>Services PVC Replacement LHC</v>
      </c>
      <c r="T1611" s="8" t="s">
        <v>370</v>
      </c>
      <c r="U1611" s="11">
        <v>-331.13</v>
      </c>
    </row>
    <row r="1612" spans="1:21" ht="20.399999999999999" x14ac:dyDescent="0.3">
      <c r="A1612" s="19">
        <v>202512</v>
      </c>
      <c r="B1612" s="8" t="s">
        <v>7</v>
      </c>
      <c r="C1612" s="8" t="s">
        <v>63</v>
      </c>
      <c r="D1612" s="8" t="s">
        <v>62</v>
      </c>
      <c r="E1612" s="8" t="s">
        <v>62</v>
      </c>
      <c r="F1612" s="8" t="s">
        <v>61</v>
      </c>
      <c r="G1612" s="8" t="s">
        <v>125</v>
      </c>
      <c r="H1612" s="8" t="s">
        <v>59</v>
      </c>
      <c r="I1612" s="8" t="s">
        <v>58</v>
      </c>
      <c r="J1612" s="8" t="s">
        <v>57</v>
      </c>
      <c r="K1612" s="8" t="s">
        <v>56</v>
      </c>
      <c r="L1612" s="8" t="s">
        <v>55</v>
      </c>
      <c r="M1612" s="18">
        <v>45658</v>
      </c>
      <c r="N1612" s="18">
        <v>45658</v>
      </c>
      <c r="O1612" s="8" t="s">
        <v>287</v>
      </c>
      <c r="P1612" s="8" t="s">
        <v>20</v>
      </c>
      <c r="Q1612" s="8" t="s">
        <v>293</v>
      </c>
      <c r="R1612" s="8" t="str">
        <f t="shared" si="25"/>
        <v>252404S</v>
      </c>
      <c r="S1612" s="8" t="str">
        <f>IFERROR(VLOOKUP(R1612,'UNSG Projects'!$C$8:$D$305,2,FALSE),0)</f>
        <v>Main &amp; Services PVC Repl KNG</v>
      </c>
      <c r="T1612" s="8" t="s">
        <v>292</v>
      </c>
      <c r="U1612" s="11">
        <v>-27336.98</v>
      </c>
    </row>
    <row r="1613" spans="1:21" ht="20.399999999999999" x14ac:dyDescent="0.3">
      <c r="A1613" s="19">
        <v>202512</v>
      </c>
      <c r="B1613" s="8" t="s">
        <v>7</v>
      </c>
      <c r="C1613" s="8" t="s">
        <v>63</v>
      </c>
      <c r="D1613" s="8" t="s">
        <v>62</v>
      </c>
      <c r="E1613" s="8" t="s">
        <v>62</v>
      </c>
      <c r="F1613" s="8" t="s">
        <v>61</v>
      </c>
      <c r="G1613" s="8" t="s">
        <v>125</v>
      </c>
      <c r="H1613" s="8" t="s">
        <v>59</v>
      </c>
      <c r="I1613" s="8" t="s">
        <v>58</v>
      </c>
      <c r="J1613" s="8" t="s">
        <v>57</v>
      </c>
      <c r="K1613" s="8" t="s">
        <v>56</v>
      </c>
      <c r="L1613" s="8" t="s">
        <v>55</v>
      </c>
      <c r="M1613" s="18">
        <v>45870</v>
      </c>
      <c r="N1613" s="18">
        <v>45867</v>
      </c>
      <c r="O1613" s="8" t="s">
        <v>287</v>
      </c>
      <c r="P1613" s="8" t="s">
        <v>20</v>
      </c>
      <c r="Q1613" s="8" t="s">
        <v>369</v>
      </c>
      <c r="R1613" s="8" t="str">
        <f t="shared" si="25"/>
        <v>253100A</v>
      </c>
      <c r="S1613" s="8" t="str">
        <f>IFERROR(VLOOKUP(R1613,'UNSG Projects'!$C$8:$D$305,2,FALSE),0)</f>
        <v>Mains - Blanket - Pres</v>
      </c>
      <c r="T1613" s="8" t="s">
        <v>368</v>
      </c>
      <c r="U1613" s="11">
        <v>-2012.56</v>
      </c>
    </row>
    <row r="1614" spans="1:21" ht="20.399999999999999" x14ac:dyDescent="0.3">
      <c r="A1614" s="19">
        <v>202512</v>
      </c>
      <c r="B1614" s="8" t="s">
        <v>7</v>
      </c>
      <c r="C1614" s="8" t="s">
        <v>63</v>
      </c>
      <c r="D1614" s="8" t="s">
        <v>62</v>
      </c>
      <c r="E1614" s="8" t="s">
        <v>62</v>
      </c>
      <c r="F1614" s="8" t="s">
        <v>61</v>
      </c>
      <c r="G1614" s="8" t="s">
        <v>125</v>
      </c>
      <c r="H1614" s="8" t="s">
        <v>59</v>
      </c>
      <c r="I1614" s="8" t="s">
        <v>58</v>
      </c>
      <c r="J1614" s="8" t="s">
        <v>57</v>
      </c>
      <c r="K1614" s="8" t="s">
        <v>56</v>
      </c>
      <c r="L1614" s="8" t="s">
        <v>55</v>
      </c>
      <c r="M1614" s="18">
        <v>45901</v>
      </c>
      <c r="N1614" s="18">
        <v>45867</v>
      </c>
      <c r="O1614" s="8" t="s">
        <v>287</v>
      </c>
      <c r="P1614" s="8" t="s">
        <v>20</v>
      </c>
      <c r="Q1614" s="8" t="s">
        <v>369</v>
      </c>
      <c r="R1614" s="8" t="str">
        <f t="shared" si="25"/>
        <v>253100A</v>
      </c>
      <c r="S1614" s="8" t="str">
        <f>IFERROR(VLOOKUP(R1614,'UNSG Projects'!$C$8:$D$305,2,FALSE),0)</f>
        <v>Mains - Blanket - Pres</v>
      </c>
      <c r="T1614" s="8" t="s">
        <v>368</v>
      </c>
      <c r="U1614" s="11">
        <v>-103.33</v>
      </c>
    </row>
    <row r="1615" spans="1:21" ht="20.399999999999999" x14ac:dyDescent="0.3">
      <c r="A1615" s="19">
        <v>202512</v>
      </c>
      <c r="B1615" s="8" t="s">
        <v>7</v>
      </c>
      <c r="C1615" s="8" t="s">
        <v>63</v>
      </c>
      <c r="D1615" s="8" t="s">
        <v>62</v>
      </c>
      <c r="E1615" s="8" t="s">
        <v>62</v>
      </c>
      <c r="F1615" s="8" t="s">
        <v>61</v>
      </c>
      <c r="G1615" s="8" t="s">
        <v>125</v>
      </c>
      <c r="H1615" s="8" t="s">
        <v>59</v>
      </c>
      <c r="I1615" s="8" t="s">
        <v>58</v>
      </c>
      <c r="J1615" s="8" t="s">
        <v>57</v>
      </c>
      <c r="K1615" s="8" t="s">
        <v>56</v>
      </c>
      <c r="L1615" s="8" t="s">
        <v>55</v>
      </c>
      <c r="M1615" s="18">
        <v>45931</v>
      </c>
      <c r="N1615" s="18">
        <v>45930</v>
      </c>
      <c r="O1615" s="8" t="s">
        <v>287</v>
      </c>
      <c r="P1615" s="8" t="s">
        <v>20</v>
      </c>
      <c r="Q1615" s="8" t="s">
        <v>367</v>
      </c>
      <c r="R1615" s="8" t="str">
        <f t="shared" si="25"/>
        <v>253100A</v>
      </c>
      <c r="S1615" s="8" t="str">
        <f>IFERROR(VLOOKUP(R1615,'UNSG Projects'!$C$8:$D$305,2,FALSE),0)</f>
        <v>Mains - Blanket - Pres</v>
      </c>
      <c r="T1615" s="8" t="s">
        <v>366</v>
      </c>
      <c r="U1615" s="11">
        <v>-31918.62</v>
      </c>
    </row>
    <row r="1616" spans="1:21" ht="20.399999999999999" x14ac:dyDescent="0.3">
      <c r="A1616" s="19">
        <v>202601</v>
      </c>
      <c r="B1616" s="8" t="s">
        <v>7</v>
      </c>
      <c r="C1616" s="8" t="s">
        <v>63</v>
      </c>
      <c r="D1616" s="8" t="s">
        <v>62</v>
      </c>
      <c r="E1616" s="8" t="s">
        <v>62</v>
      </c>
      <c r="F1616" s="8" t="s">
        <v>61</v>
      </c>
      <c r="G1616" s="8" t="s">
        <v>125</v>
      </c>
      <c r="H1616" s="8" t="s">
        <v>59</v>
      </c>
      <c r="I1616" s="8" t="s">
        <v>58</v>
      </c>
      <c r="J1616" s="8" t="s">
        <v>344</v>
      </c>
      <c r="K1616" s="8" t="s">
        <v>56</v>
      </c>
      <c r="L1616" s="8" t="s">
        <v>64</v>
      </c>
      <c r="M1616" s="18">
        <v>45962</v>
      </c>
      <c r="N1616" s="18">
        <v>45981</v>
      </c>
      <c r="O1616" s="8" t="s">
        <v>287</v>
      </c>
      <c r="P1616" s="8" t="s">
        <v>20</v>
      </c>
      <c r="Q1616" s="8" t="s">
        <v>345</v>
      </c>
      <c r="R1616" s="8" t="str">
        <f t="shared" si="25"/>
        <v>252100A</v>
      </c>
      <c r="S1616" s="8" t="str">
        <f>IFERROR(VLOOKUP(R1616,'UNSG Projects'!$C$8:$D$305,2,FALSE),0)</f>
        <v>Mains - Blanket - King</v>
      </c>
      <c r="T1616" s="8" t="s">
        <v>344</v>
      </c>
      <c r="U1616" s="11">
        <v>258.01</v>
      </c>
    </row>
    <row r="1617" spans="1:21" ht="20.399999999999999" x14ac:dyDescent="0.3">
      <c r="A1617" s="19">
        <v>202601</v>
      </c>
      <c r="B1617" s="8" t="s">
        <v>7</v>
      </c>
      <c r="C1617" s="8" t="s">
        <v>63</v>
      </c>
      <c r="D1617" s="8" t="s">
        <v>62</v>
      </c>
      <c r="E1617" s="8" t="s">
        <v>62</v>
      </c>
      <c r="F1617" s="8" t="s">
        <v>61</v>
      </c>
      <c r="G1617" s="8" t="s">
        <v>125</v>
      </c>
      <c r="H1617" s="8" t="s">
        <v>59</v>
      </c>
      <c r="I1617" s="8" t="s">
        <v>58</v>
      </c>
      <c r="J1617" s="8" t="s">
        <v>334</v>
      </c>
      <c r="K1617" s="8" t="s">
        <v>56</v>
      </c>
      <c r="L1617" s="8" t="s">
        <v>64</v>
      </c>
      <c r="M1617" s="18">
        <v>46023</v>
      </c>
      <c r="N1617" s="18">
        <v>46029</v>
      </c>
      <c r="O1617" s="8" t="s">
        <v>287</v>
      </c>
      <c r="P1617" s="8" t="s">
        <v>20</v>
      </c>
      <c r="Q1617" s="8" t="s">
        <v>335</v>
      </c>
      <c r="R1617" s="8" t="str">
        <f t="shared" si="25"/>
        <v>251100A</v>
      </c>
      <c r="S1617" s="8" t="str">
        <f>IFERROR(VLOOKUP(R1617,'UNSG Projects'!$C$8:$D$305,2,FALSE),0)</f>
        <v>Mains - Blanket - Flag</v>
      </c>
      <c r="T1617" s="8" t="s">
        <v>334</v>
      </c>
      <c r="U1617" s="11">
        <v>14120.42</v>
      </c>
    </row>
    <row r="1618" spans="1:21" ht="20.399999999999999" x14ac:dyDescent="0.3">
      <c r="A1618" s="19">
        <v>202601</v>
      </c>
      <c r="B1618" s="8" t="s">
        <v>7</v>
      </c>
      <c r="C1618" s="8" t="s">
        <v>63</v>
      </c>
      <c r="D1618" s="8" t="s">
        <v>62</v>
      </c>
      <c r="E1618" s="8" t="s">
        <v>62</v>
      </c>
      <c r="F1618" s="8" t="s">
        <v>61</v>
      </c>
      <c r="G1618" s="8" t="s">
        <v>125</v>
      </c>
      <c r="H1618" s="8" t="s">
        <v>59</v>
      </c>
      <c r="I1618" s="8" t="s">
        <v>58</v>
      </c>
      <c r="J1618" s="8" t="s">
        <v>300</v>
      </c>
      <c r="K1618" s="8" t="s">
        <v>56</v>
      </c>
      <c r="L1618" s="8" t="s">
        <v>64</v>
      </c>
      <c r="M1618" s="18">
        <v>46023</v>
      </c>
      <c r="N1618" s="18">
        <v>46023</v>
      </c>
      <c r="O1618" s="8" t="s">
        <v>287</v>
      </c>
      <c r="P1618" s="8" t="s">
        <v>20</v>
      </c>
      <c r="Q1618" s="8" t="s">
        <v>301</v>
      </c>
      <c r="R1618" s="8" t="str">
        <f t="shared" si="25"/>
        <v>252402S</v>
      </c>
      <c r="S1618" s="8" t="str">
        <f>IFERROR(VLOOKUP(R1618,'UNSG Projects'!$C$8:$D$305,2,FALSE),0)</f>
        <v>Drisco Pipe Replacement</v>
      </c>
      <c r="T1618" s="8" t="s">
        <v>300</v>
      </c>
      <c r="U1618" s="11">
        <v>132.25</v>
      </c>
    </row>
    <row r="1619" spans="1:21" ht="20.399999999999999" x14ac:dyDescent="0.3">
      <c r="A1619" s="19">
        <v>202601</v>
      </c>
      <c r="B1619" s="8" t="s">
        <v>7</v>
      </c>
      <c r="C1619" s="8" t="s">
        <v>63</v>
      </c>
      <c r="D1619" s="8" t="s">
        <v>62</v>
      </c>
      <c r="E1619" s="8" t="s">
        <v>62</v>
      </c>
      <c r="F1619" s="8" t="s">
        <v>61</v>
      </c>
      <c r="G1619" s="8" t="s">
        <v>125</v>
      </c>
      <c r="H1619" s="8" t="s">
        <v>59</v>
      </c>
      <c r="I1619" s="8" t="s">
        <v>58</v>
      </c>
      <c r="J1619" s="8" t="s">
        <v>348</v>
      </c>
      <c r="K1619" s="8" t="s">
        <v>56</v>
      </c>
      <c r="L1619" s="8" t="s">
        <v>64</v>
      </c>
      <c r="M1619" s="18">
        <v>45962</v>
      </c>
      <c r="N1619" s="18">
        <v>45964</v>
      </c>
      <c r="O1619" s="8" t="s">
        <v>287</v>
      </c>
      <c r="P1619" s="8" t="s">
        <v>20</v>
      </c>
      <c r="Q1619" s="8" t="s">
        <v>349</v>
      </c>
      <c r="R1619" s="8" t="str">
        <f t="shared" si="25"/>
        <v>251100A</v>
      </c>
      <c r="S1619" s="8" t="str">
        <f>IFERROR(VLOOKUP(R1619,'UNSG Projects'!$C$8:$D$305,2,FALSE),0)</f>
        <v>Mains - Blanket - Flag</v>
      </c>
      <c r="T1619" s="8" t="s">
        <v>348</v>
      </c>
      <c r="U1619" s="11">
        <v>2.39</v>
      </c>
    </row>
    <row r="1620" spans="1:21" ht="20.399999999999999" x14ac:dyDescent="0.3">
      <c r="A1620" s="19">
        <v>202601</v>
      </c>
      <c r="B1620" s="8" t="s">
        <v>7</v>
      </c>
      <c r="C1620" s="8" t="s">
        <v>63</v>
      </c>
      <c r="D1620" s="8" t="s">
        <v>62</v>
      </c>
      <c r="E1620" s="8" t="s">
        <v>62</v>
      </c>
      <c r="F1620" s="8" t="s">
        <v>61</v>
      </c>
      <c r="G1620" s="8" t="s">
        <v>125</v>
      </c>
      <c r="H1620" s="8" t="s">
        <v>59</v>
      </c>
      <c r="I1620" s="8" t="s">
        <v>58</v>
      </c>
      <c r="J1620" s="8" t="s">
        <v>302</v>
      </c>
      <c r="K1620" s="8" t="s">
        <v>56</v>
      </c>
      <c r="L1620" s="8" t="s">
        <v>64</v>
      </c>
      <c r="M1620" s="18">
        <v>46023</v>
      </c>
      <c r="N1620" s="18">
        <v>46023</v>
      </c>
      <c r="O1620" s="8" t="s">
        <v>287</v>
      </c>
      <c r="P1620" s="8" t="s">
        <v>20</v>
      </c>
      <c r="Q1620" s="8" t="s">
        <v>303</v>
      </c>
      <c r="R1620" s="8" t="str">
        <f t="shared" si="25"/>
        <v>252380A</v>
      </c>
      <c r="S1620" s="8" t="str">
        <f>IFERROR(VLOOKUP(R1620,'UNSG Projects'!$C$8:$D$305,2,FALSE),0)</f>
        <v>Install Services - Bl - King</v>
      </c>
      <c r="T1620" s="8" t="s">
        <v>302</v>
      </c>
      <c r="U1620" s="11">
        <v>38129.29</v>
      </c>
    </row>
    <row r="1621" spans="1:21" ht="20.399999999999999" x14ac:dyDescent="0.3">
      <c r="A1621" s="19">
        <v>202601</v>
      </c>
      <c r="B1621" s="8" t="s">
        <v>7</v>
      </c>
      <c r="C1621" s="8" t="s">
        <v>63</v>
      </c>
      <c r="D1621" s="8" t="s">
        <v>62</v>
      </c>
      <c r="E1621" s="8" t="s">
        <v>62</v>
      </c>
      <c r="F1621" s="8" t="s">
        <v>61</v>
      </c>
      <c r="G1621" s="8" t="s">
        <v>125</v>
      </c>
      <c r="H1621" s="8" t="s">
        <v>59</v>
      </c>
      <c r="I1621" s="8" t="s">
        <v>58</v>
      </c>
      <c r="J1621" s="8" t="s">
        <v>340</v>
      </c>
      <c r="K1621" s="8" t="s">
        <v>56</v>
      </c>
      <c r="L1621" s="8" t="s">
        <v>64</v>
      </c>
      <c r="M1621" s="18">
        <v>45992</v>
      </c>
      <c r="N1621" s="18">
        <v>45971</v>
      </c>
      <c r="O1621" s="8" t="s">
        <v>287</v>
      </c>
      <c r="P1621" s="8" t="s">
        <v>20</v>
      </c>
      <c r="Q1621" s="8" t="s">
        <v>341</v>
      </c>
      <c r="R1621" s="8" t="str">
        <f t="shared" si="25"/>
        <v>251100A</v>
      </c>
      <c r="S1621" s="8" t="str">
        <f>IFERROR(VLOOKUP(R1621,'UNSG Projects'!$C$8:$D$305,2,FALSE),0)</f>
        <v>Mains - Blanket - Flag</v>
      </c>
      <c r="T1621" s="8" t="s">
        <v>340</v>
      </c>
      <c r="U1621" s="11">
        <v>13.94</v>
      </c>
    </row>
    <row r="1622" spans="1:21" ht="20.399999999999999" x14ac:dyDescent="0.3">
      <c r="A1622" s="19">
        <v>202601</v>
      </c>
      <c r="B1622" s="8" t="s">
        <v>7</v>
      </c>
      <c r="C1622" s="8" t="s">
        <v>63</v>
      </c>
      <c r="D1622" s="8" t="s">
        <v>62</v>
      </c>
      <c r="E1622" s="8" t="s">
        <v>62</v>
      </c>
      <c r="F1622" s="8" t="s">
        <v>61</v>
      </c>
      <c r="G1622" s="8" t="s">
        <v>125</v>
      </c>
      <c r="H1622" s="8" t="s">
        <v>59</v>
      </c>
      <c r="I1622" s="8" t="s">
        <v>58</v>
      </c>
      <c r="J1622" s="8" t="s">
        <v>285</v>
      </c>
      <c r="K1622" s="8" t="s">
        <v>56</v>
      </c>
      <c r="L1622" s="8" t="s">
        <v>64</v>
      </c>
      <c r="M1622" s="18">
        <v>46023</v>
      </c>
      <c r="N1622" s="18">
        <v>46027</v>
      </c>
      <c r="O1622" s="8" t="s">
        <v>287</v>
      </c>
      <c r="P1622" s="8" t="s">
        <v>20</v>
      </c>
      <c r="Q1622" s="8" t="s">
        <v>286</v>
      </c>
      <c r="R1622" s="8" t="str">
        <f t="shared" si="25"/>
        <v>252100A</v>
      </c>
      <c r="S1622" s="8" t="str">
        <f>IFERROR(VLOOKUP(R1622,'UNSG Projects'!$C$8:$D$305,2,FALSE),0)</f>
        <v>Mains - Blanket - King</v>
      </c>
      <c r="T1622" s="8" t="s">
        <v>285</v>
      </c>
      <c r="U1622" s="11">
        <v>1438.69</v>
      </c>
    </row>
    <row r="1623" spans="1:21" ht="20.399999999999999" x14ac:dyDescent="0.3">
      <c r="A1623" s="19">
        <v>202601</v>
      </c>
      <c r="B1623" s="8" t="s">
        <v>7</v>
      </c>
      <c r="C1623" s="8" t="s">
        <v>63</v>
      </c>
      <c r="D1623" s="8" t="s">
        <v>62</v>
      </c>
      <c r="E1623" s="8" t="s">
        <v>62</v>
      </c>
      <c r="F1623" s="8" t="s">
        <v>61</v>
      </c>
      <c r="G1623" s="8" t="s">
        <v>125</v>
      </c>
      <c r="H1623" s="8" t="s">
        <v>59</v>
      </c>
      <c r="I1623" s="8" t="s">
        <v>58</v>
      </c>
      <c r="J1623" s="8" t="s">
        <v>288</v>
      </c>
      <c r="K1623" s="8" t="s">
        <v>56</v>
      </c>
      <c r="L1623" s="8" t="s">
        <v>64</v>
      </c>
      <c r="M1623" s="18">
        <v>45992</v>
      </c>
      <c r="N1623" s="18">
        <v>46001</v>
      </c>
      <c r="O1623" s="8" t="s">
        <v>287</v>
      </c>
      <c r="P1623" s="8" t="s">
        <v>20</v>
      </c>
      <c r="Q1623" s="8" t="s">
        <v>289</v>
      </c>
      <c r="R1623" s="8" t="str">
        <f t="shared" si="25"/>
        <v>252100A</v>
      </c>
      <c r="S1623" s="8" t="str">
        <f>IFERROR(VLOOKUP(R1623,'UNSG Projects'!$C$8:$D$305,2,FALSE),0)</f>
        <v>Mains - Blanket - King</v>
      </c>
      <c r="T1623" s="8" t="s">
        <v>288</v>
      </c>
      <c r="U1623" s="11">
        <v>2798.19</v>
      </c>
    </row>
    <row r="1624" spans="1:21" ht="20.399999999999999" x14ac:dyDescent="0.3">
      <c r="A1624" s="19">
        <v>202601</v>
      </c>
      <c r="B1624" s="8" t="s">
        <v>7</v>
      </c>
      <c r="C1624" s="8" t="s">
        <v>63</v>
      </c>
      <c r="D1624" s="8" t="s">
        <v>62</v>
      </c>
      <c r="E1624" s="8" t="s">
        <v>62</v>
      </c>
      <c r="F1624" s="8" t="s">
        <v>61</v>
      </c>
      <c r="G1624" s="8" t="s">
        <v>125</v>
      </c>
      <c r="H1624" s="8" t="s">
        <v>59</v>
      </c>
      <c r="I1624" s="8" t="s">
        <v>58</v>
      </c>
      <c r="J1624" s="8" t="s">
        <v>352</v>
      </c>
      <c r="K1624" s="8" t="s">
        <v>56</v>
      </c>
      <c r="L1624" s="8" t="s">
        <v>64</v>
      </c>
      <c r="M1624" s="18">
        <v>45931</v>
      </c>
      <c r="N1624" s="18">
        <v>45951</v>
      </c>
      <c r="O1624" s="8" t="s">
        <v>287</v>
      </c>
      <c r="P1624" s="8" t="s">
        <v>20</v>
      </c>
      <c r="Q1624" s="8" t="s">
        <v>353</v>
      </c>
      <c r="R1624" s="8" t="str">
        <f t="shared" si="25"/>
        <v>252100A</v>
      </c>
      <c r="S1624" s="8" t="str">
        <f>IFERROR(VLOOKUP(R1624,'UNSG Projects'!$C$8:$D$305,2,FALSE),0)</f>
        <v>Mains - Blanket - King</v>
      </c>
      <c r="T1624" s="8" t="s">
        <v>352</v>
      </c>
      <c r="U1624" s="11">
        <v>17.09</v>
      </c>
    </row>
    <row r="1625" spans="1:21" ht="20.399999999999999" x14ac:dyDescent="0.3">
      <c r="A1625" s="19">
        <v>202601</v>
      </c>
      <c r="B1625" s="8" t="s">
        <v>7</v>
      </c>
      <c r="C1625" s="8" t="s">
        <v>63</v>
      </c>
      <c r="D1625" s="8" t="s">
        <v>62</v>
      </c>
      <c r="E1625" s="8" t="s">
        <v>62</v>
      </c>
      <c r="F1625" s="8" t="s">
        <v>61</v>
      </c>
      <c r="G1625" s="8" t="s">
        <v>125</v>
      </c>
      <c r="H1625" s="8" t="s">
        <v>59</v>
      </c>
      <c r="I1625" s="8" t="s">
        <v>58</v>
      </c>
      <c r="J1625" s="8" t="s">
        <v>342</v>
      </c>
      <c r="K1625" s="8" t="s">
        <v>56</v>
      </c>
      <c r="L1625" s="8" t="s">
        <v>64</v>
      </c>
      <c r="M1625" s="18">
        <v>45962</v>
      </c>
      <c r="N1625" s="18">
        <v>45982</v>
      </c>
      <c r="O1625" s="8" t="s">
        <v>287</v>
      </c>
      <c r="P1625" s="8" t="s">
        <v>20</v>
      </c>
      <c r="Q1625" s="8" t="s">
        <v>343</v>
      </c>
      <c r="R1625" s="8" t="str">
        <f t="shared" si="25"/>
        <v>257100A</v>
      </c>
      <c r="S1625" s="8" t="str">
        <f>IFERROR(VLOOKUP(R1625,'UNSG Projects'!$C$8:$D$305,2,FALSE),0)</f>
        <v>Mains - Blanket - SL</v>
      </c>
      <c r="T1625" s="8" t="s">
        <v>342</v>
      </c>
      <c r="U1625" s="11">
        <v>27.5</v>
      </c>
    </row>
    <row r="1626" spans="1:21" ht="20.399999999999999" x14ac:dyDescent="0.3">
      <c r="A1626" s="19">
        <v>202601</v>
      </c>
      <c r="B1626" s="8" t="s">
        <v>7</v>
      </c>
      <c r="C1626" s="8" t="s">
        <v>63</v>
      </c>
      <c r="D1626" s="8" t="s">
        <v>62</v>
      </c>
      <c r="E1626" s="8" t="s">
        <v>62</v>
      </c>
      <c r="F1626" s="8" t="s">
        <v>61</v>
      </c>
      <c r="G1626" s="8" t="s">
        <v>125</v>
      </c>
      <c r="H1626" s="8" t="s">
        <v>59</v>
      </c>
      <c r="I1626" s="8" t="s">
        <v>58</v>
      </c>
      <c r="J1626" s="8" t="s">
        <v>346</v>
      </c>
      <c r="K1626" s="8" t="s">
        <v>56</v>
      </c>
      <c r="L1626" s="8" t="s">
        <v>64</v>
      </c>
      <c r="M1626" s="18">
        <v>45962</v>
      </c>
      <c r="N1626" s="18">
        <v>45979</v>
      </c>
      <c r="O1626" s="8" t="s">
        <v>287</v>
      </c>
      <c r="P1626" s="8" t="s">
        <v>20</v>
      </c>
      <c r="Q1626" s="8" t="s">
        <v>347</v>
      </c>
      <c r="R1626" s="8" t="str">
        <f t="shared" si="25"/>
        <v>257100A</v>
      </c>
      <c r="S1626" s="8" t="str">
        <f>IFERROR(VLOOKUP(R1626,'UNSG Projects'!$C$8:$D$305,2,FALSE),0)</f>
        <v>Mains - Blanket - SL</v>
      </c>
      <c r="T1626" s="8" t="s">
        <v>346</v>
      </c>
      <c r="U1626" s="11">
        <v>0.04</v>
      </c>
    </row>
    <row r="1627" spans="1:21" ht="20.399999999999999" x14ac:dyDescent="0.3">
      <c r="A1627" s="19">
        <v>202601</v>
      </c>
      <c r="B1627" s="8" t="s">
        <v>7</v>
      </c>
      <c r="C1627" s="8" t="s">
        <v>63</v>
      </c>
      <c r="D1627" s="8" t="s">
        <v>62</v>
      </c>
      <c r="E1627" s="8" t="s">
        <v>62</v>
      </c>
      <c r="F1627" s="8" t="s">
        <v>61</v>
      </c>
      <c r="G1627" s="8" t="s">
        <v>125</v>
      </c>
      <c r="H1627" s="8" t="s">
        <v>59</v>
      </c>
      <c r="I1627" s="8" t="s">
        <v>58</v>
      </c>
      <c r="J1627" s="8" t="s">
        <v>326</v>
      </c>
      <c r="K1627" s="8" t="s">
        <v>56</v>
      </c>
      <c r="L1627" s="8" t="s">
        <v>64</v>
      </c>
      <c r="M1627" s="18">
        <v>46023</v>
      </c>
      <c r="N1627" s="18">
        <v>46048</v>
      </c>
      <c r="O1627" s="8" t="s">
        <v>287</v>
      </c>
      <c r="P1627" s="8" t="s">
        <v>20</v>
      </c>
      <c r="Q1627" s="8" t="s">
        <v>327</v>
      </c>
      <c r="R1627" s="8" t="str">
        <f t="shared" si="25"/>
        <v>257100A</v>
      </c>
      <c r="S1627" s="8" t="str">
        <f>IFERROR(VLOOKUP(R1627,'UNSG Projects'!$C$8:$D$305,2,FALSE),0)</f>
        <v>Mains - Blanket - SL</v>
      </c>
      <c r="T1627" s="8" t="s">
        <v>326</v>
      </c>
      <c r="U1627" s="11">
        <v>325.91000000000003</v>
      </c>
    </row>
    <row r="1628" spans="1:21" ht="20.399999999999999" x14ac:dyDescent="0.3">
      <c r="A1628" s="19">
        <v>202601</v>
      </c>
      <c r="B1628" s="8" t="s">
        <v>7</v>
      </c>
      <c r="C1628" s="8" t="s">
        <v>63</v>
      </c>
      <c r="D1628" s="8" t="s">
        <v>62</v>
      </c>
      <c r="E1628" s="8" t="s">
        <v>62</v>
      </c>
      <c r="F1628" s="8" t="s">
        <v>61</v>
      </c>
      <c r="G1628" s="8" t="s">
        <v>125</v>
      </c>
      <c r="H1628" s="8" t="s">
        <v>59</v>
      </c>
      <c r="I1628" s="8" t="s">
        <v>58</v>
      </c>
      <c r="J1628" s="8" t="s">
        <v>292</v>
      </c>
      <c r="K1628" s="8" t="s">
        <v>56</v>
      </c>
      <c r="L1628" s="8" t="s">
        <v>64</v>
      </c>
      <c r="M1628" s="18">
        <v>46023</v>
      </c>
      <c r="N1628" s="18">
        <v>46023</v>
      </c>
      <c r="O1628" s="8" t="s">
        <v>287</v>
      </c>
      <c r="P1628" s="8" t="s">
        <v>20</v>
      </c>
      <c r="Q1628" s="8" t="s">
        <v>293</v>
      </c>
      <c r="R1628" s="8" t="str">
        <f t="shared" si="25"/>
        <v>252404S</v>
      </c>
      <c r="S1628" s="8" t="str">
        <f>IFERROR(VLOOKUP(R1628,'UNSG Projects'!$C$8:$D$305,2,FALSE),0)</f>
        <v>Main &amp; Services PVC Repl KNG</v>
      </c>
      <c r="T1628" s="8" t="s">
        <v>292</v>
      </c>
      <c r="U1628" s="11">
        <v>89176.42</v>
      </c>
    </row>
    <row r="1629" spans="1:21" ht="20.399999999999999" x14ac:dyDescent="0.3">
      <c r="A1629" s="19">
        <v>202601</v>
      </c>
      <c r="B1629" s="8" t="s">
        <v>7</v>
      </c>
      <c r="C1629" s="8" t="s">
        <v>63</v>
      </c>
      <c r="D1629" s="8" t="s">
        <v>62</v>
      </c>
      <c r="E1629" s="8" t="s">
        <v>62</v>
      </c>
      <c r="F1629" s="8" t="s">
        <v>61</v>
      </c>
      <c r="G1629" s="8" t="s">
        <v>125</v>
      </c>
      <c r="H1629" s="8" t="s">
        <v>59</v>
      </c>
      <c r="I1629" s="8" t="s">
        <v>58</v>
      </c>
      <c r="J1629" s="8" t="s">
        <v>318</v>
      </c>
      <c r="K1629" s="8" t="s">
        <v>56</v>
      </c>
      <c r="L1629" s="8" t="s">
        <v>64</v>
      </c>
      <c r="M1629" s="18">
        <v>46023</v>
      </c>
      <c r="N1629" s="18">
        <v>46023</v>
      </c>
      <c r="O1629" s="8" t="s">
        <v>287</v>
      </c>
      <c r="P1629" s="8" t="s">
        <v>20</v>
      </c>
      <c r="Q1629" s="8" t="s">
        <v>319</v>
      </c>
      <c r="R1629" s="8" t="str">
        <f t="shared" si="25"/>
        <v>251380R</v>
      </c>
      <c r="S1629" s="8" t="str">
        <f>IFERROR(VLOOKUP(R1629,'UNSG Projects'!$C$8:$D$305,2,FALSE),0)</f>
        <v>Service Repl - Flag</v>
      </c>
      <c r="T1629" s="8" t="s">
        <v>318</v>
      </c>
      <c r="U1629" s="11">
        <v>10158.83</v>
      </c>
    </row>
    <row r="1630" spans="1:21" ht="20.399999999999999" x14ac:dyDescent="0.3">
      <c r="A1630" s="19">
        <v>202601</v>
      </c>
      <c r="B1630" s="8" t="s">
        <v>7</v>
      </c>
      <c r="C1630" s="8" t="s">
        <v>63</v>
      </c>
      <c r="D1630" s="8" t="s">
        <v>62</v>
      </c>
      <c r="E1630" s="8" t="s">
        <v>62</v>
      </c>
      <c r="F1630" s="8" t="s">
        <v>61</v>
      </c>
      <c r="G1630" s="8" t="s">
        <v>125</v>
      </c>
      <c r="H1630" s="8" t="s">
        <v>59</v>
      </c>
      <c r="I1630" s="8" t="s">
        <v>58</v>
      </c>
      <c r="J1630" s="8" t="s">
        <v>316</v>
      </c>
      <c r="K1630" s="8" t="s">
        <v>56</v>
      </c>
      <c r="L1630" s="8" t="s">
        <v>64</v>
      </c>
      <c r="M1630" s="18">
        <v>46023</v>
      </c>
      <c r="N1630" s="18">
        <v>46023</v>
      </c>
      <c r="O1630" s="8" t="s">
        <v>287</v>
      </c>
      <c r="P1630" s="8" t="s">
        <v>20</v>
      </c>
      <c r="Q1630" s="8" t="s">
        <v>317</v>
      </c>
      <c r="R1630" s="8" t="str">
        <f t="shared" si="25"/>
        <v>252380R</v>
      </c>
      <c r="S1630" s="8" t="str">
        <f>IFERROR(VLOOKUP(R1630,'UNSG Projects'!$C$8:$D$305,2,FALSE),0)</f>
        <v>Service Repl - King</v>
      </c>
      <c r="T1630" s="8" t="s">
        <v>316</v>
      </c>
      <c r="U1630" s="11">
        <v>31514.9</v>
      </c>
    </row>
    <row r="1631" spans="1:21" ht="20.399999999999999" x14ac:dyDescent="0.3">
      <c r="A1631" s="19">
        <v>202601</v>
      </c>
      <c r="B1631" s="8" t="s">
        <v>7</v>
      </c>
      <c r="C1631" s="8" t="s">
        <v>63</v>
      </c>
      <c r="D1631" s="8" t="s">
        <v>62</v>
      </c>
      <c r="E1631" s="8" t="s">
        <v>62</v>
      </c>
      <c r="F1631" s="8" t="s">
        <v>61</v>
      </c>
      <c r="G1631" s="8" t="s">
        <v>125</v>
      </c>
      <c r="H1631" s="8" t="s">
        <v>59</v>
      </c>
      <c r="I1631" s="8" t="s">
        <v>58</v>
      </c>
      <c r="J1631" s="8" t="s">
        <v>314</v>
      </c>
      <c r="K1631" s="8" t="s">
        <v>56</v>
      </c>
      <c r="L1631" s="8" t="s">
        <v>64</v>
      </c>
      <c r="M1631" s="18">
        <v>46023</v>
      </c>
      <c r="N1631" s="18">
        <v>46023</v>
      </c>
      <c r="O1631" s="8" t="s">
        <v>287</v>
      </c>
      <c r="P1631" s="8" t="s">
        <v>20</v>
      </c>
      <c r="Q1631" s="8" t="s">
        <v>315</v>
      </c>
      <c r="R1631" s="8" t="str">
        <f t="shared" si="25"/>
        <v>253380R</v>
      </c>
      <c r="S1631" s="8" t="str">
        <f>IFERROR(VLOOKUP(R1631,'UNSG Projects'!$C$8:$D$305,2,FALSE),0)</f>
        <v>Service Repl - Pres</v>
      </c>
      <c r="T1631" s="8" t="s">
        <v>314</v>
      </c>
      <c r="U1631" s="11">
        <v>10818.66</v>
      </c>
    </row>
    <row r="1632" spans="1:21" ht="20.399999999999999" x14ac:dyDescent="0.3">
      <c r="A1632" s="19">
        <v>202601</v>
      </c>
      <c r="B1632" s="8" t="s">
        <v>7</v>
      </c>
      <c r="C1632" s="8" t="s">
        <v>63</v>
      </c>
      <c r="D1632" s="8" t="s">
        <v>62</v>
      </c>
      <c r="E1632" s="8" t="s">
        <v>62</v>
      </c>
      <c r="F1632" s="8" t="s">
        <v>61</v>
      </c>
      <c r="G1632" s="8" t="s">
        <v>125</v>
      </c>
      <c r="H1632" s="8" t="s">
        <v>59</v>
      </c>
      <c r="I1632" s="8" t="s">
        <v>58</v>
      </c>
      <c r="J1632" s="8" t="s">
        <v>312</v>
      </c>
      <c r="K1632" s="8" t="s">
        <v>56</v>
      </c>
      <c r="L1632" s="8" t="s">
        <v>64</v>
      </c>
      <c r="M1632" s="18">
        <v>46023</v>
      </c>
      <c r="N1632" s="18">
        <v>46023</v>
      </c>
      <c r="O1632" s="8" t="s">
        <v>287</v>
      </c>
      <c r="P1632" s="8" t="s">
        <v>20</v>
      </c>
      <c r="Q1632" s="8" t="s">
        <v>313</v>
      </c>
      <c r="R1632" s="8" t="str">
        <f t="shared" si="25"/>
        <v>256380R</v>
      </c>
      <c r="S1632" s="8" t="str">
        <f>IFERROR(VLOOKUP(R1632,'UNSG Projects'!$C$8:$D$305,2,FALSE),0)</f>
        <v>Service Repl - Santa Cruz</v>
      </c>
      <c r="T1632" s="8" t="s">
        <v>312</v>
      </c>
      <c r="U1632" s="11">
        <v>256.24</v>
      </c>
    </row>
    <row r="1633" spans="1:21" ht="20.399999999999999" x14ac:dyDescent="0.3">
      <c r="A1633" s="19">
        <v>202601</v>
      </c>
      <c r="B1633" s="8" t="s">
        <v>7</v>
      </c>
      <c r="C1633" s="8" t="s">
        <v>63</v>
      </c>
      <c r="D1633" s="8" t="s">
        <v>62</v>
      </c>
      <c r="E1633" s="8" t="s">
        <v>62</v>
      </c>
      <c r="F1633" s="8" t="s">
        <v>61</v>
      </c>
      <c r="G1633" s="8" t="s">
        <v>125</v>
      </c>
      <c r="H1633" s="8" t="s">
        <v>59</v>
      </c>
      <c r="I1633" s="8" t="s">
        <v>58</v>
      </c>
      <c r="J1633" s="8" t="s">
        <v>310</v>
      </c>
      <c r="K1633" s="8" t="s">
        <v>56</v>
      </c>
      <c r="L1633" s="8" t="s">
        <v>64</v>
      </c>
      <c r="M1633" s="18">
        <v>46023</v>
      </c>
      <c r="N1633" s="18">
        <v>46023</v>
      </c>
      <c r="O1633" s="8" t="s">
        <v>287</v>
      </c>
      <c r="P1633" s="8" t="s">
        <v>20</v>
      </c>
      <c r="Q1633" s="8" t="s">
        <v>311</v>
      </c>
      <c r="R1633" s="8" t="str">
        <f t="shared" si="25"/>
        <v>257380R</v>
      </c>
      <c r="S1633" s="8" t="str">
        <f>IFERROR(VLOOKUP(R1633,'UNSG Projects'!$C$8:$D$305,2,FALSE),0)</f>
        <v>Service Repl - Show Low</v>
      </c>
      <c r="T1633" s="8" t="s">
        <v>310</v>
      </c>
      <c r="U1633" s="11">
        <v>2229</v>
      </c>
    </row>
    <row r="1634" spans="1:21" ht="20.399999999999999" x14ac:dyDescent="0.3">
      <c r="A1634" s="19">
        <v>202601</v>
      </c>
      <c r="B1634" s="8" t="s">
        <v>7</v>
      </c>
      <c r="C1634" s="8" t="s">
        <v>63</v>
      </c>
      <c r="D1634" s="8" t="s">
        <v>62</v>
      </c>
      <c r="E1634" s="8" t="s">
        <v>62</v>
      </c>
      <c r="F1634" s="8" t="s">
        <v>61</v>
      </c>
      <c r="G1634" s="8" t="s">
        <v>125</v>
      </c>
      <c r="H1634" s="8" t="s">
        <v>59</v>
      </c>
      <c r="I1634" s="8" t="s">
        <v>58</v>
      </c>
      <c r="J1634" s="8" t="s">
        <v>308</v>
      </c>
      <c r="K1634" s="8" t="s">
        <v>56</v>
      </c>
      <c r="L1634" s="8" t="s">
        <v>64</v>
      </c>
      <c r="M1634" s="18">
        <v>46023</v>
      </c>
      <c r="N1634" s="18">
        <v>46023</v>
      </c>
      <c r="O1634" s="8" t="s">
        <v>287</v>
      </c>
      <c r="P1634" s="8" t="s">
        <v>20</v>
      </c>
      <c r="Q1634" s="8" t="s">
        <v>309</v>
      </c>
      <c r="R1634" s="8" t="str">
        <f t="shared" si="25"/>
        <v>255380R</v>
      </c>
      <c r="S1634" s="8" t="str">
        <f>IFERROR(VLOOKUP(R1634,'UNSG Projects'!$C$8:$D$305,2,FALSE),0)</f>
        <v>Service Repl - Verde</v>
      </c>
      <c r="T1634" s="8" t="s">
        <v>308</v>
      </c>
      <c r="U1634" s="11">
        <v>26673.24</v>
      </c>
    </row>
    <row r="1635" spans="1:21" ht="20.399999999999999" x14ac:dyDescent="0.3">
      <c r="A1635" s="19">
        <v>202601</v>
      </c>
      <c r="B1635" s="8" t="s">
        <v>7</v>
      </c>
      <c r="C1635" s="8" t="s">
        <v>63</v>
      </c>
      <c r="D1635" s="8" t="s">
        <v>62</v>
      </c>
      <c r="E1635" s="8" t="s">
        <v>62</v>
      </c>
      <c r="F1635" s="8" t="s">
        <v>61</v>
      </c>
      <c r="G1635" s="8" t="s">
        <v>125</v>
      </c>
      <c r="H1635" s="8" t="s">
        <v>59</v>
      </c>
      <c r="I1635" s="8" t="s">
        <v>58</v>
      </c>
      <c r="J1635" s="8" t="s">
        <v>304</v>
      </c>
      <c r="K1635" s="8" t="s">
        <v>56</v>
      </c>
      <c r="L1635" s="8" t="s">
        <v>64</v>
      </c>
      <c r="M1635" s="18">
        <v>46023</v>
      </c>
      <c r="N1635" s="18">
        <v>46023</v>
      </c>
      <c r="O1635" s="8" t="s">
        <v>287</v>
      </c>
      <c r="P1635" s="8" t="s">
        <v>20</v>
      </c>
      <c r="Q1635" s="8" t="s">
        <v>305</v>
      </c>
      <c r="R1635" s="8" t="str">
        <f t="shared" si="25"/>
        <v>251380A</v>
      </c>
      <c r="S1635" s="8" t="str">
        <f>IFERROR(VLOOKUP(R1635,'UNSG Projects'!$C$8:$D$305,2,FALSE),0)</f>
        <v>Services - Bl - Flag</v>
      </c>
      <c r="T1635" s="8" t="s">
        <v>304</v>
      </c>
      <c r="U1635" s="11">
        <v>147036.47</v>
      </c>
    </row>
    <row r="1636" spans="1:21" ht="20.399999999999999" x14ac:dyDescent="0.3">
      <c r="A1636" s="19">
        <v>202601</v>
      </c>
      <c r="B1636" s="8" t="s">
        <v>7</v>
      </c>
      <c r="C1636" s="8" t="s">
        <v>63</v>
      </c>
      <c r="D1636" s="8" t="s">
        <v>62</v>
      </c>
      <c r="E1636" s="8" t="s">
        <v>62</v>
      </c>
      <c r="F1636" s="8" t="s">
        <v>61</v>
      </c>
      <c r="G1636" s="8" t="s">
        <v>125</v>
      </c>
      <c r="H1636" s="8" t="s">
        <v>59</v>
      </c>
      <c r="I1636" s="8" t="s">
        <v>58</v>
      </c>
      <c r="J1636" s="8" t="s">
        <v>338</v>
      </c>
      <c r="K1636" s="8" t="s">
        <v>56</v>
      </c>
      <c r="L1636" s="8" t="s">
        <v>64</v>
      </c>
      <c r="M1636" s="18">
        <v>46023</v>
      </c>
      <c r="N1636" s="18">
        <v>46023</v>
      </c>
      <c r="O1636" s="8" t="s">
        <v>287</v>
      </c>
      <c r="P1636" s="8" t="s">
        <v>20</v>
      </c>
      <c r="Q1636" s="8" t="s">
        <v>339</v>
      </c>
      <c r="R1636" s="8" t="str">
        <f t="shared" si="25"/>
        <v>256380A</v>
      </c>
      <c r="S1636" s="8" t="str">
        <f>IFERROR(VLOOKUP(R1636,'UNSG Projects'!$C$8:$D$305,2,FALSE),0)</f>
        <v>Services - Bl - Nog</v>
      </c>
      <c r="T1636" s="8" t="s">
        <v>338</v>
      </c>
      <c r="U1636" s="11">
        <v>962.01</v>
      </c>
    </row>
    <row r="1637" spans="1:21" ht="20.399999999999999" x14ac:dyDescent="0.3">
      <c r="A1637" s="19">
        <v>202601</v>
      </c>
      <c r="B1637" s="8" t="s">
        <v>7</v>
      </c>
      <c r="C1637" s="8" t="s">
        <v>63</v>
      </c>
      <c r="D1637" s="8" t="s">
        <v>62</v>
      </c>
      <c r="E1637" s="8" t="s">
        <v>62</v>
      </c>
      <c r="F1637" s="8" t="s">
        <v>61</v>
      </c>
      <c r="G1637" s="8" t="s">
        <v>125</v>
      </c>
      <c r="H1637" s="8" t="s">
        <v>59</v>
      </c>
      <c r="I1637" s="8" t="s">
        <v>58</v>
      </c>
      <c r="J1637" s="8" t="s">
        <v>298</v>
      </c>
      <c r="K1637" s="8" t="s">
        <v>56</v>
      </c>
      <c r="L1637" s="8" t="s">
        <v>64</v>
      </c>
      <c r="M1637" s="18">
        <v>46023</v>
      </c>
      <c r="N1637" s="18">
        <v>46023</v>
      </c>
      <c r="O1637" s="8" t="s">
        <v>287</v>
      </c>
      <c r="P1637" s="8" t="s">
        <v>20</v>
      </c>
      <c r="Q1637" s="8" t="s">
        <v>299</v>
      </c>
      <c r="R1637" s="8" t="str">
        <f t="shared" si="25"/>
        <v>253380A</v>
      </c>
      <c r="S1637" s="8" t="str">
        <f>IFERROR(VLOOKUP(R1637,'UNSG Projects'!$C$8:$D$305,2,FALSE),0)</f>
        <v>Services - Bl - Pres</v>
      </c>
      <c r="T1637" s="8" t="s">
        <v>298</v>
      </c>
      <c r="U1637" s="11">
        <v>110213.7</v>
      </c>
    </row>
    <row r="1638" spans="1:21" ht="20.399999999999999" x14ac:dyDescent="0.3">
      <c r="A1638" s="19">
        <v>202601</v>
      </c>
      <c r="B1638" s="8" t="s">
        <v>7</v>
      </c>
      <c r="C1638" s="8" t="s">
        <v>63</v>
      </c>
      <c r="D1638" s="8" t="s">
        <v>62</v>
      </c>
      <c r="E1638" s="8" t="s">
        <v>62</v>
      </c>
      <c r="F1638" s="8" t="s">
        <v>61</v>
      </c>
      <c r="G1638" s="8" t="s">
        <v>125</v>
      </c>
      <c r="H1638" s="8" t="s">
        <v>59</v>
      </c>
      <c r="I1638" s="8" t="s">
        <v>58</v>
      </c>
      <c r="J1638" s="8" t="s">
        <v>294</v>
      </c>
      <c r="K1638" s="8" t="s">
        <v>56</v>
      </c>
      <c r="L1638" s="8" t="s">
        <v>64</v>
      </c>
      <c r="M1638" s="18">
        <v>46023</v>
      </c>
      <c r="N1638" s="18">
        <v>46023</v>
      </c>
      <c r="O1638" s="8" t="s">
        <v>287</v>
      </c>
      <c r="P1638" s="8" t="s">
        <v>20</v>
      </c>
      <c r="Q1638" s="8" t="s">
        <v>295</v>
      </c>
      <c r="R1638" s="8" t="str">
        <f t="shared" si="25"/>
        <v>257380A</v>
      </c>
      <c r="S1638" s="8" t="str">
        <f>IFERROR(VLOOKUP(R1638,'UNSG Projects'!$C$8:$D$305,2,FALSE),0)</f>
        <v>Services - Bl - SL</v>
      </c>
      <c r="T1638" s="8" t="s">
        <v>294</v>
      </c>
      <c r="U1638" s="11">
        <v>10747.64</v>
      </c>
    </row>
    <row r="1639" spans="1:21" ht="20.399999999999999" x14ac:dyDescent="0.3">
      <c r="A1639" s="19">
        <v>202601</v>
      </c>
      <c r="B1639" s="8" t="s">
        <v>7</v>
      </c>
      <c r="C1639" s="8" t="s">
        <v>63</v>
      </c>
      <c r="D1639" s="8" t="s">
        <v>62</v>
      </c>
      <c r="E1639" s="8" t="s">
        <v>62</v>
      </c>
      <c r="F1639" s="8" t="s">
        <v>61</v>
      </c>
      <c r="G1639" s="8" t="s">
        <v>125</v>
      </c>
      <c r="H1639" s="8" t="s">
        <v>59</v>
      </c>
      <c r="I1639" s="8" t="s">
        <v>58</v>
      </c>
      <c r="J1639" s="8" t="s">
        <v>296</v>
      </c>
      <c r="K1639" s="8" t="s">
        <v>56</v>
      </c>
      <c r="L1639" s="8" t="s">
        <v>64</v>
      </c>
      <c r="M1639" s="18">
        <v>46023</v>
      </c>
      <c r="N1639" s="18">
        <v>46023</v>
      </c>
      <c r="O1639" s="8" t="s">
        <v>287</v>
      </c>
      <c r="P1639" s="8" t="s">
        <v>20</v>
      </c>
      <c r="Q1639" s="8" t="s">
        <v>297</v>
      </c>
      <c r="R1639" s="8" t="str">
        <f t="shared" si="25"/>
        <v>255380A</v>
      </c>
      <c r="S1639" s="8" t="str">
        <f>IFERROR(VLOOKUP(R1639,'UNSG Projects'!$C$8:$D$305,2,FALSE),0)</f>
        <v>Services - Bl - Verde</v>
      </c>
      <c r="T1639" s="8" t="s">
        <v>296</v>
      </c>
      <c r="U1639" s="11">
        <v>21928.19</v>
      </c>
    </row>
    <row r="1640" spans="1:21" ht="20.399999999999999" x14ac:dyDescent="0.3">
      <c r="A1640" s="19">
        <v>202601</v>
      </c>
      <c r="B1640" s="8" t="s">
        <v>7</v>
      </c>
      <c r="C1640" s="8" t="s">
        <v>63</v>
      </c>
      <c r="D1640" s="8" t="s">
        <v>62</v>
      </c>
      <c r="E1640" s="8" t="s">
        <v>62</v>
      </c>
      <c r="F1640" s="8" t="s">
        <v>61</v>
      </c>
      <c r="G1640" s="8" t="s">
        <v>125</v>
      </c>
      <c r="H1640" s="8" t="s">
        <v>59</v>
      </c>
      <c r="I1640" s="8" t="s">
        <v>58</v>
      </c>
      <c r="J1640" s="8" t="s">
        <v>57</v>
      </c>
      <c r="K1640" s="8" t="s">
        <v>56</v>
      </c>
      <c r="L1640" s="8" t="s">
        <v>55</v>
      </c>
      <c r="M1640" s="18">
        <v>45658</v>
      </c>
      <c r="N1640" s="18">
        <v>45658</v>
      </c>
      <c r="O1640" s="8" t="s">
        <v>287</v>
      </c>
      <c r="P1640" s="8" t="s">
        <v>20</v>
      </c>
      <c r="Q1640" s="8" t="s">
        <v>305</v>
      </c>
      <c r="R1640" s="8" t="str">
        <f t="shared" si="25"/>
        <v>251380A</v>
      </c>
      <c r="S1640" s="8" t="str">
        <f>IFERROR(VLOOKUP(R1640,'UNSG Projects'!$C$8:$D$305,2,FALSE),0)</f>
        <v>Services - Bl - Flag</v>
      </c>
      <c r="T1640" s="8" t="s">
        <v>304</v>
      </c>
      <c r="U1640" s="11">
        <v>-22353.82</v>
      </c>
    </row>
    <row r="1641" spans="1:21" ht="20.399999999999999" x14ac:dyDescent="0.3">
      <c r="A1641" s="19">
        <v>202601</v>
      </c>
      <c r="B1641" s="8" t="s">
        <v>7</v>
      </c>
      <c r="C1641" s="8" t="s">
        <v>63</v>
      </c>
      <c r="D1641" s="8" t="s">
        <v>62</v>
      </c>
      <c r="E1641" s="8" t="s">
        <v>62</v>
      </c>
      <c r="F1641" s="8" t="s">
        <v>61</v>
      </c>
      <c r="G1641" s="8" t="s">
        <v>125</v>
      </c>
      <c r="H1641" s="8" t="s">
        <v>59</v>
      </c>
      <c r="I1641" s="8" t="s">
        <v>58</v>
      </c>
      <c r="J1641" s="8" t="s">
        <v>57</v>
      </c>
      <c r="K1641" s="8" t="s">
        <v>56</v>
      </c>
      <c r="L1641" s="8" t="s">
        <v>55</v>
      </c>
      <c r="M1641" s="18">
        <v>45658</v>
      </c>
      <c r="N1641" s="18">
        <v>45658</v>
      </c>
      <c r="O1641" s="8" t="s">
        <v>287</v>
      </c>
      <c r="P1641" s="8" t="s">
        <v>20</v>
      </c>
      <c r="Q1641" s="8" t="s">
        <v>303</v>
      </c>
      <c r="R1641" s="8" t="str">
        <f t="shared" si="25"/>
        <v>252380A</v>
      </c>
      <c r="S1641" s="8" t="str">
        <f>IFERROR(VLOOKUP(R1641,'UNSG Projects'!$C$8:$D$305,2,FALSE),0)</f>
        <v>Install Services - Bl - King</v>
      </c>
      <c r="T1641" s="8" t="s">
        <v>302</v>
      </c>
      <c r="U1641" s="11">
        <v>-926.77</v>
      </c>
    </row>
    <row r="1642" spans="1:21" ht="20.399999999999999" x14ac:dyDescent="0.3">
      <c r="A1642" s="19">
        <v>202601</v>
      </c>
      <c r="B1642" s="8" t="s">
        <v>7</v>
      </c>
      <c r="C1642" s="8" t="s">
        <v>63</v>
      </c>
      <c r="D1642" s="8" t="s">
        <v>62</v>
      </c>
      <c r="E1642" s="8" t="s">
        <v>62</v>
      </c>
      <c r="F1642" s="8" t="s">
        <v>61</v>
      </c>
      <c r="G1642" s="8" t="s">
        <v>125</v>
      </c>
      <c r="H1642" s="8" t="s">
        <v>59</v>
      </c>
      <c r="I1642" s="8" t="s">
        <v>58</v>
      </c>
      <c r="J1642" s="8" t="s">
        <v>57</v>
      </c>
      <c r="K1642" s="8" t="s">
        <v>56</v>
      </c>
      <c r="L1642" s="8" t="s">
        <v>55</v>
      </c>
      <c r="M1642" s="18">
        <v>45658</v>
      </c>
      <c r="N1642" s="18">
        <v>45658</v>
      </c>
      <c r="O1642" s="8" t="s">
        <v>287</v>
      </c>
      <c r="P1642" s="8" t="s">
        <v>20</v>
      </c>
      <c r="Q1642" s="8" t="s">
        <v>299</v>
      </c>
      <c r="R1642" s="8" t="str">
        <f t="shared" si="25"/>
        <v>253380A</v>
      </c>
      <c r="S1642" s="8" t="str">
        <f>IFERROR(VLOOKUP(R1642,'UNSG Projects'!$C$8:$D$305,2,FALSE),0)</f>
        <v>Services - Bl - Pres</v>
      </c>
      <c r="T1642" s="8" t="s">
        <v>298</v>
      </c>
      <c r="U1642" s="11">
        <v>-8036.04</v>
      </c>
    </row>
    <row r="1643" spans="1:21" ht="20.399999999999999" x14ac:dyDescent="0.3">
      <c r="A1643" s="19">
        <v>202601</v>
      </c>
      <c r="B1643" s="8" t="s">
        <v>7</v>
      </c>
      <c r="C1643" s="8" t="s">
        <v>63</v>
      </c>
      <c r="D1643" s="8" t="s">
        <v>62</v>
      </c>
      <c r="E1643" s="8" t="s">
        <v>62</v>
      </c>
      <c r="F1643" s="8" t="s">
        <v>61</v>
      </c>
      <c r="G1643" s="8" t="s">
        <v>125</v>
      </c>
      <c r="H1643" s="8" t="s">
        <v>59</v>
      </c>
      <c r="I1643" s="8" t="s">
        <v>58</v>
      </c>
      <c r="J1643" s="8" t="s">
        <v>57</v>
      </c>
      <c r="K1643" s="8" t="s">
        <v>56</v>
      </c>
      <c r="L1643" s="8" t="s">
        <v>55</v>
      </c>
      <c r="M1643" s="18">
        <v>45658</v>
      </c>
      <c r="N1643" s="18">
        <v>45658</v>
      </c>
      <c r="O1643" s="8" t="s">
        <v>287</v>
      </c>
      <c r="P1643" s="8" t="s">
        <v>20</v>
      </c>
      <c r="Q1643" s="8" t="s">
        <v>293</v>
      </c>
      <c r="R1643" s="8" t="str">
        <f t="shared" si="25"/>
        <v>252404S</v>
      </c>
      <c r="S1643" s="8" t="str">
        <f>IFERROR(VLOOKUP(R1643,'UNSG Projects'!$C$8:$D$305,2,FALSE),0)</f>
        <v>Main &amp; Services PVC Repl KNG</v>
      </c>
      <c r="T1643" s="8" t="s">
        <v>292</v>
      </c>
      <c r="U1643" s="11">
        <v>-19000</v>
      </c>
    </row>
    <row r="1644" spans="1:21" ht="20.399999999999999" x14ac:dyDescent="0.3">
      <c r="A1644" s="19">
        <v>202601</v>
      </c>
      <c r="B1644" s="8" t="s">
        <v>7</v>
      </c>
      <c r="C1644" s="8" t="s">
        <v>63</v>
      </c>
      <c r="D1644" s="8" t="s">
        <v>62</v>
      </c>
      <c r="E1644" s="8" t="s">
        <v>62</v>
      </c>
      <c r="F1644" s="8" t="s">
        <v>61</v>
      </c>
      <c r="G1644" s="8" t="s">
        <v>125</v>
      </c>
      <c r="H1644" s="8" t="s">
        <v>59</v>
      </c>
      <c r="I1644" s="8" t="s">
        <v>58</v>
      </c>
      <c r="J1644" s="8" t="s">
        <v>57</v>
      </c>
      <c r="K1644" s="8" t="s">
        <v>56</v>
      </c>
      <c r="L1644" s="8" t="s">
        <v>55</v>
      </c>
      <c r="M1644" s="18">
        <v>45901</v>
      </c>
      <c r="N1644" s="18">
        <v>45924</v>
      </c>
      <c r="O1644" s="8" t="s">
        <v>287</v>
      </c>
      <c r="P1644" s="8" t="s">
        <v>20</v>
      </c>
      <c r="Q1644" s="8" t="s">
        <v>365</v>
      </c>
      <c r="R1644" s="8" t="str">
        <f t="shared" si="25"/>
        <v>253100A</v>
      </c>
      <c r="S1644" s="8" t="str">
        <f>IFERROR(VLOOKUP(R1644,'UNSG Projects'!$C$8:$D$305,2,FALSE),0)</f>
        <v>Mains - Blanket - Pres</v>
      </c>
      <c r="T1644" s="8" t="s">
        <v>364</v>
      </c>
      <c r="U1644" s="11">
        <v>-3995.76</v>
      </c>
    </row>
    <row r="1645" spans="1:21" ht="20.399999999999999" x14ac:dyDescent="0.3">
      <c r="A1645" s="19">
        <v>202601</v>
      </c>
      <c r="B1645" s="8" t="s">
        <v>7</v>
      </c>
      <c r="C1645" s="8" t="s">
        <v>63</v>
      </c>
      <c r="D1645" s="8" t="s">
        <v>62</v>
      </c>
      <c r="E1645" s="8" t="s">
        <v>62</v>
      </c>
      <c r="F1645" s="8" t="s">
        <v>61</v>
      </c>
      <c r="G1645" s="8" t="s">
        <v>125</v>
      </c>
      <c r="H1645" s="8" t="s">
        <v>59</v>
      </c>
      <c r="I1645" s="8" t="s">
        <v>58</v>
      </c>
      <c r="J1645" s="8" t="s">
        <v>57</v>
      </c>
      <c r="K1645" s="8" t="s">
        <v>56</v>
      </c>
      <c r="L1645" s="8" t="s">
        <v>55</v>
      </c>
      <c r="M1645" s="18">
        <v>45901</v>
      </c>
      <c r="N1645" s="18">
        <v>45929</v>
      </c>
      <c r="O1645" s="8" t="s">
        <v>287</v>
      </c>
      <c r="P1645" s="8" t="s">
        <v>20</v>
      </c>
      <c r="Q1645" s="8" t="s">
        <v>363</v>
      </c>
      <c r="R1645" s="8" t="str">
        <f t="shared" si="25"/>
        <v>257100A</v>
      </c>
      <c r="S1645" s="8" t="str">
        <f>IFERROR(VLOOKUP(R1645,'UNSG Projects'!$C$8:$D$305,2,FALSE),0)</f>
        <v>Mains - Blanket - SL</v>
      </c>
      <c r="T1645" s="8" t="s">
        <v>362</v>
      </c>
      <c r="U1645" s="11">
        <v>-1220.06</v>
      </c>
    </row>
    <row r="1646" spans="1:21" ht="20.399999999999999" x14ac:dyDescent="0.3">
      <c r="A1646" s="19">
        <v>202601</v>
      </c>
      <c r="B1646" s="8" t="s">
        <v>7</v>
      </c>
      <c r="C1646" s="8" t="s">
        <v>63</v>
      </c>
      <c r="D1646" s="8" t="s">
        <v>62</v>
      </c>
      <c r="E1646" s="8" t="s">
        <v>62</v>
      </c>
      <c r="F1646" s="8" t="s">
        <v>61</v>
      </c>
      <c r="G1646" s="8" t="s">
        <v>125</v>
      </c>
      <c r="H1646" s="8" t="s">
        <v>59</v>
      </c>
      <c r="I1646" s="8" t="s">
        <v>58</v>
      </c>
      <c r="J1646" s="8" t="s">
        <v>57</v>
      </c>
      <c r="K1646" s="8" t="s">
        <v>56</v>
      </c>
      <c r="L1646" s="8" t="s">
        <v>55</v>
      </c>
      <c r="M1646" s="18">
        <v>45931</v>
      </c>
      <c r="N1646" s="18">
        <v>45936</v>
      </c>
      <c r="O1646" s="8" t="s">
        <v>287</v>
      </c>
      <c r="P1646" s="8" t="s">
        <v>20</v>
      </c>
      <c r="Q1646" s="8" t="s">
        <v>361</v>
      </c>
      <c r="R1646" s="8" t="str">
        <f t="shared" si="25"/>
        <v>253100A</v>
      </c>
      <c r="S1646" s="8" t="str">
        <f>IFERROR(VLOOKUP(R1646,'UNSG Projects'!$C$8:$D$305,2,FALSE),0)</f>
        <v>Mains - Blanket - Pres</v>
      </c>
      <c r="T1646" s="8" t="s">
        <v>360</v>
      </c>
      <c r="U1646" s="11">
        <v>-5633.08</v>
      </c>
    </row>
    <row r="1647" spans="1:21" ht="20.399999999999999" x14ac:dyDescent="0.3">
      <c r="A1647" s="19">
        <v>202601</v>
      </c>
      <c r="B1647" s="8" t="s">
        <v>7</v>
      </c>
      <c r="C1647" s="8" t="s">
        <v>63</v>
      </c>
      <c r="D1647" s="8" t="s">
        <v>62</v>
      </c>
      <c r="E1647" s="8" t="s">
        <v>62</v>
      </c>
      <c r="F1647" s="8" t="s">
        <v>61</v>
      </c>
      <c r="G1647" s="8" t="s">
        <v>125</v>
      </c>
      <c r="H1647" s="8" t="s">
        <v>59</v>
      </c>
      <c r="I1647" s="8" t="s">
        <v>58</v>
      </c>
      <c r="J1647" s="8" t="s">
        <v>57</v>
      </c>
      <c r="K1647" s="8" t="s">
        <v>56</v>
      </c>
      <c r="L1647" s="8" t="s">
        <v>55</v>
      </c>
      <c r="M1647" s="18">
        <v>45931</v>
      </c>
      <c r="N1647" s="18">
        <v>45947</v>
      </c>
      <c r="O1647" s="8" t="s">
        <v>287</v>
      </c>
      <c r="P1647" s="8" t="s">
        <v>20</v>
      </c>
      <c r="Q1647" s="8" t="s">
        <v>359</v>
      </c>
      <c r="R1647" s="8" t="str">
        <f t="shared" si="25"/>
        <v>257100A</v>
      </c>
      <c r="S1647" s="8" t="str">
        <f>IFERROR(VLOOKUP(R1647,'UNSG Projects'!$C$8:$D$305,2,FALSE),0)</f>
        <v>Mains - Blanket - SL</v>
      </c>
      <c r="T1647" s="8" t="s">
        <v>358</v>
      </c>
      <c r="U1647" s="11">
        <v>-229.37</v>
      </c>
    </row>
    <row r="1648" spans="1:21" ht="20.399999999999999" x14ac:dyDescent="0.3">
      <c r="A1648" s="19">
        <v>202602</v>
      </c>
      <c r="B1648" s="8" t="s">
        <v>7</v>
      </c>
      <c r="C1648" s="8" t="s">
        <v>63</v>
      </c>
      <c r="D1648" s="8" t="s">
        <v>62</v>
      </c>
      <c r="E1648" s="8" t="s">
        <v>62</v>
      </c>
      <c r="F1648" s="8" t="s">
        <v>61</v>
      </c>
      <c r="G1648" s="8" t="s">
        <v>125</v>
      </c>
      <c r="H1648" s="8" t="s">
        <v>59</v>
      </c>
      <c r="I1648" s="8" t="s">
        <v>58</v>
      </c>
      <c r="J1648" s="8" t="s">
        <v>334</v>
      </c>
      <c r="K1648" s="8" t="s">
        <v>56</v>
      </c>
      <c r="L1648" s="8" t="s">
        <v>64</v>
      </c>
      <c r="M1648" s="18">
        <v>46054</v>
      </c>
      <c r="N1648" s="18">
        <v>46029</v>
      </c>
      <c r="O1648" s="8" t="s">
        <v>287</v>
      </c>
      <c r="P1648" s="8" t="s">
        <v>20</v>
      </c>
      <c r="Q1648" s="8" t="s">
        <v>335</v>
      </c>
      <c r="R1648" s="8" t="str">
        <f t="shared" si="25"/>
        <v>251100A</v>
      </c>
      <c r="S1648" s="8" t="str">
        <f>IFERROR(VLOOKUP(R1648,'UNSG Projects'!$C$8:$D$305,2,FALSE),0)</f>
        <v>Mains - Blanket - Flag</v>
      </c>
      <c r="T1648" s="8" t="s">
        <v>334</v>
      </c>
      <c r="U1648" s="11">
        <v>11642.69</v>
      </c>
    </row>
    <row r="1649" spans="1:21" ht="20.399999999999999" x14ac:dyDescent="0.3">
      <c r="A1649" s="19">
        <v>202602</v>
      </c>
      <c r="B1649" s="8" t="s">
        <v>7</v>
      </c>
      <c r="C1649" s="8" t="s">
        <v>63</v>
      </c>
      <c r="D1649" s="8" t="s">
        <v>62</v>
      </c>
      <c r="E1649" s="8" t="s">
        <v>62</v>
      </c>
      <c r="F1649" s="8" t="s">
        <v>61</v>
      </c>
      <c r="G1649" s="8" t="s">
        <v>125</v>
      </c>
      <c r="H1649" s="8" t="s">
        <v>59</v>
      </c>
      <c r="I1649" s="8" t="s">
        <v>58</v>
      </c>
      <c r="J1649" s="8" t="s">
        <v>300</v>
      </c>
      <c r="K1649" s="8" t="s">
        <v>56</v>
      </c>
      <c r="L1649" s="8" t="s">
        <v>64</v>
      </c>
      <c r="M1649" s="18">
        <v>46023</v>
      </c>
      <c r="N1649" s="18">
        <v>46023</v>
      </c>
      <c r="O1649" s="8" t="s">
        <v>287</v>
      </c>
      <c r="P1649" s="8" t="s">
        <v>20</v>
      </c>
      <c r="Q1649" s="8" t="s">
        <v>301</v>
      </c>
      <c r="R1649" s="8" t="str">
        <f t="shared" si="25"/>
        <v>252402S</v>
      </c>
      <c r="S1649" s="8" t="str">
        <f>IFERROR(VLOOKUP(R1649,'UNSG Projects'!$C$8:$D$305,2,FALSE),0)</f>
        <v>Drisco Pipe Replacement</v>
      </c>
      <c r="T1649" s="8" t="s">
        <v>300</v>
      </c>
      <c r="U1649" s="11">
        <v>129720.51</v>
      </c>
    </row>
    <row r="1650" spans="1:21" ht="20.399999999999999" x14ac:dyDescent="0.3">
      <c r="A1650" s="19">
        <v>202602</v>
      </c>
      <c r="B1650" s="8" t="s">
        <v>7</v>
      </c>
      <c r="C1650" s="8" t="s">
        <v>63</v>
      </c>
      <c r="D1650" s="8" t="s">
        <v>62</v>
      </c>
      <c r="E1650" s="8" t="s">
        <v>62</v>
      </c>
      <c r="F1650" s="8" t="s">
        <v>61</v>
      </c>
      <c r="G1650" s="8" t="s">
        <v>125</v>
      </c>
      <c r="H1650" s="8" t="s">
        <v>59</v>
      </c>
      <c r="I1650" s="8" t="s">
        <v>58</v>
      </c>
      <c r="J1650" s="8" t="s">
        <v>302</v>
      </c>
      <c r="K1650" s="8" t="s">
        <v>56</v>
      </c>
      <c r="L1650" s="8" t="s">
        <v>64</v>
      </c>
      <c r="M1650" s="18">
        <v>46023</v>
      </c>
      <c r="N1650" s="18">
        <v>46023</v>
      </c>
      <c r="O1650" s="8" t="s">
        <v>287</v>
      </c>
      <c r="P1650" s="8" t="s">
        <v>20</v>
      </c>
      <c r="Q1650" s="8" t="s">
        <v>303</v>
      </c>
      <c r="R1650" s="8" t="str">
        <f t="shared" si="25"/>
        <v>252380A</v>
      </c>
      <c r="S1650" s="8" t="str">
        <f>IFERROR(VLOOKUP(R1650,'UNSG Projects'!$C$8:$D$305,2,FALSE),0)</f>
        <v>Install Services - Bl - King</v>
      </c>
      <c r="T1650" s="8" t="s">
        <v>302</v>
      </c>
      <c r="U1650" s="11">
        <v>3385.49</v>
      </c>
    </row>
    <row r="1651" spans="1:21" ht="20.399999999999999" x14ac:dyDescent="0.3">
      <c r="A1651" s="19">
        <v>202602</v>
      </c>
      <c r="B1651" s="8" t="s">
        <v>7</v>
      </c>
      <c r="C1651" s="8" t="s">
        <v>63</v>
      </c>
      <c r="D1651" s="8" t="s">
        <v>62</v>
      </c>
      <c r="E1651" s="8" t="s">
        <v>62</v>
      </c>
      <c r="F1651" s="8" t="s">
        <v>61</v>
      </c>
      <c r="G1651" s="8" t="s">
        <v>125</v>
      </c>
      <c r="H1651" s="8" t="s">
        <v>59</v>
      </c>
      <c r="I1651" s="8" t="s">
        <v>58</v>
      </c>
      <c r="J1651" s="8" t="s">
        <v>285</v>
      </c>
      <c r="K1651" s="8" t="s">
        <v>56</v>
      </c>
      <c r="L1651" s="8" t="s">
        <v>64</v>
      </c>
      <c r="M1651" s="18">
        <v>46054</v>
      </c>
      <c r="N1651" s="18">
        <v>46027</v>
      </c>
      <c r="O1651" s="8" t="s">
        <v>287</v>
      </c>
      <c r="P1651" s="8" t="s">
        <v>20</v>
      </c>
      <c r="Q1651" s="8" t="s">
        <v>286</v>
      </c>
      <c r="R1651" s="8" t="str">
        <f t="shared" si="25"/>
        <v>252100A</v>
      </c>
      <c r="S1651" s="8" t="str">
        <f>IFERROR(VLOOKUP(R1651,'UNSG Projects'!$C$8:$D$305,2,FALSE),0)</f>
        <v>Mains - Blanket - King</v>
      </c>
      <c r="T1651" s="8" t="s">
        <v>285</v>
      </c>
      <c r="U1651" s="11">
        <v>733.33</v>
      </c>
    </row>
    <row r="1652" spans="1:21" ht="20.399999999999999" x14ac:dyDescent="0.3">
      <c r="A1652" s="19">
        <v>202602</v>
      </c>
      <c r="B1652" s="8" t="s">
        <v>7</v>
      </c>
      <c r="C1652" s="8" t="s">
        <v>63</v>
      </c>
      <c r="D1652" s="8" t="s">
        <v>62</v>
      </c>
      <c r="E1652" s="8" t="s">
        <v>62</v>
      </c>
      <c r="F1652" s="8" t="s">
        <v>61</v>
      </c>
      <c r="G1652" s="8" t="s">
        <v>125</v>
      </c>
      <c r="H1652" s="8" t="s">
        <v>59</v>
      </c>
      <c r="I1652" s="8" t="s">
        <v>58</v>
      </c>
      <c r="J1652" s="8" t="s">
        <v>290</v>
      </c>
      <c r="K1652" s="8" t="s">
        <v>56</v>
      </c>
      <c r="L1652" s="8" t="s">
        <v>64</v>
      </c>
      <c r="M1652" s="18">
        <v>46054</v>
      </c>
      <c r="N1652" s="18">
        <v>45965</v>
      </c>
      <c r="O1652" s="8" t="s">
        <v>287</v>
      </c>
      <c r="P1652" s="8" t="s">
        <v>20</v>
      </c>
      <c r="Q1652" s="8" t="s">
        <v>291</v>
      </c>
      <c r="R1652" s="8" t="str">
        <f t="shared" si="25"/>
        <v>252100A</v>
      </c>
      <c r="S1652" s="8" t="str">
        <f>IFERROR(VLOOKUP(R1652,'UNSG Projects'!$C$8:$D$305,2,FALSE),0)</f>
        <v>Mains - Blanket - King</v>
      </c>
      <c r="T1652" s="8" t="s">
        <v>290</v>
      </c>
      <c r="U1652" s="11">
        <v>349.31</v>
      </c>
    </row>
    <row r="1653" spans="1:21" ht="20.399999999999999" x14ac:dyDescent="0.3">
      <c r="A1653" s="19">
        <v>202602</v>
      </c>
      <c r="B1653" s="8" t="s">
        <v>7</v>
      </c>
      <c r="C1653" s="8" t="s">
        <v>63</v>
      </c>
      <c r="D1653" s="8" t="s">
        <v>62</v>
      </c>
      <c r="E1653" s="8" t="s">
        <v>62</v>
      </c>
      <c r="F1653" s="8" t="s">
        <v>61</v>
      </c>
      <c r="G1653" s="8" t="s">
        <v>125</v>
      </c>
      <c r="H1653" s="8" t="s">
        <v>59</v>
      </c>
      <c r="I1653" s="8" t="s">
        <v>58</v>
      </c>
      <c r="J1653" s="8" t="s">
        <v>288</v>
      </c>
      <c r="K1653" s="8" t="s">
        <v>56</v>
      </c>
      <c r="L1653" s="8" t="s">
        <v>64</v>
      </c>
      <c r="M1653" s="18">
        <v>46054</v>
      </c>
      <c r="N1653" s="18">
        <v>46001</v>
      </c>
      <c r="O1653" s="8" t="s">
        <v>287</v>
      </c>
      <c r="P1653" s="8" t="s">
        <v>20</v>
      </c>
      <c r="Q1653" s="8" t="s">
        <v>289</v>
      </c>
      <c r="R1653" s="8" t="str">
        <f t="shared" si="25"/>
        <v>252100A</v>
      </c>
      <c r="S1653" s="8" t="str">
        <f>IFERROR(VLOOKUP(R1653,'UNSG Projects'!$C$8:$D$305,2,FALSE),0)</f>
        <v>Mains - Blanket - King</v>
      </c>
      <c r="T1653" s="8" t="s">
        <v>288</v>
      </c>
      <c r="U1653" s="11">
        <v>439.09</v>
      </c>
    </row>
    <row r="1654" spans="1:21" ht="20.399999999999999" x14ac:dyDescent="0.3">
      <c r="A1654" s="19">
        <v>202602</v>
      </c>
      <c r="B1654" s="8" t="s">
        <v>7</v>
      </c>
      <c r="C1654" s="8" t="s">
        <v>63</v>
      </c>
      <c r="D1654" s="8" t="s">
        <v>62</v>
      </c>
      <c r="E1654" s="8" t="s">
        <v>62</v>
      </c>
      <c r="F1654" s="8" t="s">
        <v>61</v>
      </c>
      <c r="G1654" s="8" t="s">
        <v>125</v>
      </c>
      <c r="H1654" s="8" t="s">
        <v>59</v>
      </c>
      <c r="I1654" s="8" t="s">
        <v>58</v>
      </c>
      <c r="J1654" s="8" t="s">
        <v>326</v>
      </c>
      <c r="K1654" s="8" t="s">
        <v>56</v>
      </c>
      <c r="L1654" s="8" t="s">
        <v>64</v>
      </c>
      <c r="M1654" s="18">
        <v>46054</v>
      </c>
      <c r="N1654" s="18">
        <v>46048</v>
      </c>
      <c r="O1654" s="8" t="s">
        <v>287</v>
      </c>
      <c r="P1654" s="8" t="s">
        <v>20</v>
      </c>
      <c r="Q1654" s="8" t="s">
        <v>327</v>
      </c>
      <c r="R1654" s="8" t="str">
        <f t="shared" si="25"/>
        <v>257100A</v>
      </c>
      <c r="S1654" s="8" t="str">
        <f>IFERROR(VLOOKUP(R1654,'UNSG Projects'!$C$8:$D$305,2,FALSE),0)</f>
        <v>Mains - Blanket - SL</v>
      </c>
      <c r="T1654" s="8" t="s">
        <v>326</v>
      </c>
      <c r="U1654" s="11">
        <v>11.6</v>
      </c>
    </row>
    <row r="1655" spans="1:21" ht="20.399999999999999" x14ac:dyDescent="0.3">
      <c r="A1655" s="19">
        <v>202602</v>
      </c>
      <c r="B1655" s="8" t="s">
        <v>7</v>
      </c>
      <c r="C1655" s="8" t="s">
        <v>63</v>
      </c>
      <c r="D1655" s="8" t="s">
        <v>62</v>
      </c>
      <c r="E1655" s="8" t="s">
        <v>62</v>
      </c>
      <c r="F1655" s="8" t="s">
        <v>61</v>
      </c>
      <c r="G1655" s="8" t="s">
        <v>125</v>
      </c>
      <c r="H1655" s="8" t="s">
        <v>59</v>
      </c>
      <c r="I1655" s="8" t="s">
        <v>58</v>
      </c>
      <c r="J1655" s="8" t="s">
        <v>324</v>
      </c>
      <c r="K1655" s="8" t="s">
        <v>56</v>
      </c>
      <c r="L1655" s="8" t="s">
        <v>64</v>
      </c>
      <c r="M1655" s="18">
        <v>46054</v>
      </c>
      <c r="N1655" s="18">
        <v>46072</v>
      </c>
      <c r="O1655" s="8" t="s">
        <v>287</v>
      </c>
      <c r="P1655" s="8" t="s">
        <v>20</v>
      </c>
      <c r="Q1655" s="8" t="s">
        <v>325</v>
      </c>
      <c r="R1655" s="8" t="str">
        <f t="shared" si="25"/>
        <v>256100A</v>
      </c>
      <c r="S1655" s="8" t="str">
        <f>IFERROR(VLOOKUP(R1655,'UNSG Projects'!$C$8:$D$305,2,FALSE),0)</f>
        <v>Mains - Blanket - Nog</v>
      </c>
      <c r="T1655" s="8" t="s">
        <v>324</v>
      </c>
      <c r="U1655" s="11">
        <v>1295.23</v>
      </c>
    </row>
    <row r="1656" spans="1:21" ht="20.399999999999999" x14ac:dyDescent="0.3">
      <c r="A1656" s="19">
        <v>202602</v>
      </c>
      <c r="B1656" s="8" t="s">
        <v>7</v>
      </c>
      <c r="C1656" s="8" t="s">
        <v>63</v>
      </c>
      <c r="D1656" s="8" t="s">
        <v>62</v>
      </c>
      <c r="E1656" s="8" t="s">
        <v>62</v>
      </c>
      <c r="F1656" s="8" t="s">
        <v>61</v>
      </c>
      <c r="G1656" s="8" t="s">
        <v>125</v>
      </c>
      <c r="H1656" s="8" t="s">
        <v>59</v>
      </c>
      <c r="I1656" s="8" t="s">
        <v>58</v>
      </c>
      <c r="J1656" s="8" t="s">
        <v>320</v>
      </c>
      <c r="K1656" s="8" t="s">
        <v>56</v>
      </c>
      <c r="L1656" s="8" t="s">
        <v>64</v>
      </c>
      <c r="M1656" s="18">
        <v>46054</v>
      </c>
      <c r="N1656" s="18">
        <v>46054</v>
      </c>
      <c r="O1656" s="8" t="s">
        <v>287</v>
      </c>
      <c r="P1656" s="8" t="s">
        <v>20</v>
      </c>
      <c r="Q1656" s="8" t="s">
        <v>321</v>
      </c>
      <c r="R1656" s="8" t="str">
        <f t="shared" si="25"/>
        <v>253380B</v>
      </c>
      <c r="S1656" s="8" t="str">
        <f>IFERROR(VLOOKUP(R1656,'UNSG Projects'!$C$8:$D$305,2,FALSE),0)</f>
        <v>PI Services Repl - Prescott</v>
      </c>
      <c r="T1656" s="8" t="s">
        <v>320</v>
      </c>
      <c r="U1656" s="11">
        <v>2149.0500000000002</v>
      </c>
    </row>
    <row r="1657" spans="1:21" ht="20.399999999999999" x14ac:dyDescent="0.3">
      <c r="A1657" s="19">
        <v>202602</v>
      </c>
      <c r="B1657" s="8" t="s">
        <v>7</v>
      </c>
      <c r="C1657" s="8" t="s">
        <v>63</v>
      </c>
      <c r="D1657" s="8" t="s">
        <v>62</v>
      </c>
      <c r="E1657" s="8" t="s">
        <v>62</v>
      </c>
      <c r="F1657" s="8" t="s">
        <v>61</v>
      </c>
      <c r="G1657" s="8" t="s">
        <v>125</v>
      </c>
      <c r="H1657" s="8" t="s">
        <v>59</v>
      </c>
      <c r="I1657" s="8" t="s">
        <v>58</v>
      </c>
      <c r="J1657" s="8" t="s">
        <v>292</v>
      </c>
      <c r="K1657" s="8" t="s">
        <v>56</v>
      </c>
      <c r="L1657" s="8" t="s">
        <v>64</v>
      </c>
      <c r="M1657" s="18">
        <v>46023</v>
      </c>
      <c r="N1657" s="18">
        <v>46023</v>
      </c>
      <c r="O1657" s="8" t="s">
        <v>287</v>
      </c>
      <c r="P1657" s="8" t="s">
        <v>20</v>
      </c>
      <c r="Q1657" s="8" t="s">
        <v>293</v>
      </c>
      <c r="R1657" s="8" t="str">
        <f t="shared" si="25"/>
        <v>252404S</v>
      </c>
      <c r="S1657" s="8" t="str">
        <f>IFERROR(VLOOKUP(R1657,'UNSG Projects'!$C$8:$D$305,2,FALSE),0)</f>
        <v>Main &amp; Services PVC Repl KNG</v>
      </c>
      <c r="T1657" s="8" t="s">
        <v>292</v>
      </c>
      <c r="U1657" s="11">
        <v>58510.84</v>
      </c>
    </row>
    <row r="1658" spans="1:21" ht="20.399999999999999" x14ac:dyDescent="0.3">
      <c r="A1658" s="19">
        <v>202602</v>
      </c>
      <c r="B1658" s="8" t="s">
        <v>7</v>
      </c>
      <c r="C1658" s="8" t="s">
        <v>63</v>
      </c>
      <c r="D1658" s="8" t="s">
        <v>62</v>
      </c>
      <c r="E1658" s="8" t="s">
        <v>62</v>
      </c>
      <c r="F1658" s="8" t="s">
        <v>61</v>
      </c>
      <c r="G1658" s="8" t="s">
        <v>125</v>
      </c>
      <c r="H1658" s="8" t="s">
        <v>59</v>
      </c>
      <c r="I1658" s="8" t="s">
        <v>58</v>
      </c>
      <c r="J1658" s="8" t="s">
        <v>318</v>
      </c>
      <c r="K1658" s="8" t="s">
        <v>56</v>
      </c>
      <c r="L1658" s="8" t="s">
        <v>64</v>
      </c>
      <c r="M1658" s="18">
        <v>46023</v>
      </c>
      <c r="N1658" s="18">
        <v>46023</v>
      </c>
      <c r="O1658" s="8" t="s">
        <v>287</v>
      </c>
      <c r="P1658" s="8" t="s">
        <v>20</v>
      </c>
      <c r="Q1658" s="8" t="s">
        <v>319</v>
      </c>
      <c r="R1658" s="8" t="str">
        <f t="shared" si="25"/>
        <v>251380R</v>
      </c>
      <c r="S1658" s="8" t="str">
        <f>IFERROR(VLOOKUP(R1658,'UNSG Projects'!$C$8:$D$305,2,FALSE),0)</f>
        <v>Service Repl - Flag</v>
      </c>
      <c r="T1658" s="8" t="s">
        <v>318</v>
      </c>
      <c r="U1658" s="11">
        <v>1714.6</v>
      </c>
    </row>
    <row r="1659" spans="1:21" ht="20.399999999999999" x14ac:dyDescent="0.3">
      <c r="A1659" s="19">
        <v>202602</v>
      </c>
      <c r="B1659" s="8" t="s">
        <v>7</v>
      </c>
      <c r="C1659" s="8" t="s">
        <v>63</v>
      </c>
      <c r="D1659" s="8" t="s">
        <v>62</v>
      </c>
      <c r="E1659" s="8" t="s">
        <v>62</v>
      </c>
      <c r="F1659" s="8" t="s">
        <v>61</v>
      </c>
      <c r="G1659" s="8" t="s">
        <v>125</v>
      </c>
      <c r="H1659" s="8" t="s">
        <v>59</v>
      </c>
      <c r="I1659" s="8" t="s">
        <v>58</v>
      </c>
      <c r="J1659" s="8" t="s">
        <v>316</v>
      </c>
      <c r="K1659" s="8" t="s">
        <v>56</v>
      </c>
      <c r="L1659" s="8" t="s">
        <v>64</v>
      </c>
      <c r="M1659" s="18">
        <v>46023</v>
      </c>
      <c r="N1659" s="18">
        <v>46023</v>
      </c>
      <c r="O1659" s="8" t="s">
        <v>287</v>
      </c>
      <c r="P1659" s="8" t="s">
        <v>20</v>
      </c>
      <c r="Q1659" s="8" t="s">
        <v>317</v>
      </c>
      <c r="R1659" s="8" t="str">
        <f t="shared" si="25"/>
        <v>252380R</v>
      </c>
      <c r="S1659" s="8" t="str">
        <f>IFERROR(VLOOKUP(R1659,'UNSG Projects'!$C$8:$D$305,2,FALSE),0)</f>
        <v>Service Repl - King</v>
      </c>
      <c r="T1659" s="8" t="s">
        <v>316</v>
      </c>
      <c r="U1659" s="11">
        <v>24137.65</v>
      </c>
    </row>
    <row r="1660" spans="1:21" ht="20.399999999999999" x14ac:dyDescent="0.3">
      <c r="A1660" s="19">
        <v>202602</v>
      </c>
      <c r="B1660" s="8" t="s">
        <v>7</v>
      </c>
      <c r="C1660" s="8" t="s">
        <v>63</v>
      </c>
      <c r="D1660" s="8" t="s">
        <v>62</v>
      </c>
      <c r="E1660" s="8" t="s">
        <v>62</v>
      </c>
      <c r="F1660" s="8" t="s">
        <v>61</v>
      </c>
      <c r="G1660" s="8" t="s">
        <v>125</v>
      </c>
      <c r="H1660" s="8" t="s">
        <v>59</v>
      </c>
      <c r="I1660" s="8" t="s">
        <v>58</v>
      </c>
      <c r="J1660" s="8" t="s">
        <v>314</v>
      </c>
      <c r="K1660" s="8" t="s">
        <v>56</v>
      </c>
      <c r="L1660" s="8" t="s">
        <v>64</v>
      </c>
      <c r="M1660" s="18">
        <v>46023</v>
      </c>
      <c r="N1660" s="18">
        <v>46023</v>
      </c>
      <c r="O1660" s="8" t="s">
        <v>287</v>
      </c>
      <c r="P1660" s="8" t="s">
        <v>20</v>
      </c>
      <c r="Q1660" s="8" t="s">
        <v>315</v>
      </c>
      <c r="R1660" s="8" t="str">
        <f t="shared" si="25"/>
        <v>253380R</v>
      </c>
      <c r="S1660" s="8" t="str">
        <f>IFERROR(VLOOKUP(R1660,'UNSG Projects'!$C$8:$D$305,2,FALSE),0)</f>
        <v>Service Repl - Pres</v>
      </c>
      <c r="T1660" s="8" t="s">
        <v>314</v>
      </c>
      <c r="U1660" s="11">
        <v>11337.26</v>
      </c>
    </row>
    <row r="1661" spans="1:21" ht="20.399999999999999" x14ac:dyDescent="0.3">
      <c r="A1661" s="19">
        <v>202602</v>
      </c>
      <c r="B1661" s="8" t="s">
        <v>7</v>
      </c>
      <c r="C1661" s="8" t="s">
        <v>63</v>
      </c>
      <c r="D1661" s="8" t="s">
        <v>62</v>
      </c>
      <c r="E1661" s="8" t="s">
        <v>62</v>
      </c>
      <c r="F1661" s="8" t="s">
        <v>61</v>
      </c>
      <c r="G1661" s="8" t="s">
        <v>125</v>
      </c>
      <c r="H1661" s="8" t="s">
        <v>59</v>
      </c>
      <c r="I1661" s="8" t="s">
        <v>58</v>
      </c>
      <c r="J1661" s="8" t="s">
        <v>312</v>
      </c>
      <c r="K1661" s="8" t="s">
        <v>56</v>
      </c>
      <c r="L1661" s="8" t="s">
        <v>64</v>
      </c>
      <c r="M1661" s="18">
        <v>46023</v>
      </c>
      <c r="N1661" s="18">
        <v>46023</v>
      </c>
      <c r="O1661" s="8" t="s">
        <v>287</v>
      </c>
      <c r="P1661" s="8" t="s">
        <v>20</v>
      </c>
      <c r="Q1661" s="8" t="s">
        <v>313</v>
      </c>
      <c r="R1661" s="8" t="str">
        <f t="shared" si="25"/>
        <v>256380R</v>
      </c>
      <c r="S1661" s="8" t="str">
        <f>IFERROR(VLOOKUP(R1661,'UNSG Projects'!$C$8:$D$305,2,FALSE),0)</f>
        <v>Service Repl - Santa Cruz</v>
      </c>
      <c r="T1661" s="8" t="s">
        <v>312</v>
      </c>
      <c r="U1661" s="11">
        <v>-496.51</v>
      </c>
    </row>
    <row r="1662" spans="1:21" ht="20.399999999999999" x14ac:dyDescent="0.3">
      <c r="A1662" s="19">
        <v>202602</v>
      </c>
      <c r="B1662" s="8" t="s">
        <v>7</v>
      </c>
      <c r="C1662" s="8" t="s">
        <v>63</v>
      </c>
      <c r="D1662" s="8" t="s">
        <v>62</v>
      </c>
      <c r="E1662" s="8" t="s">
        <v>62</v>
      </c>
      <c r="F1662" s="8" t="s">
        <v>61</v>
      </c>
      <c r="G1662" s="8" t="s">
        <v>125</v>
      </c>
      <c r="H1662" s="8" t="s">
        <v>59</v>
      </c>
      <c r="I1662" s="8" t="s">
        <v>58</v>
      </c>
      <c r="J1662" s="8" t="s">
        <v>310</v>
      </c>
      <c r="K1662" s="8" t="s">
        <v>56</v>
      </c>
      <c r="L1662" s="8" t="s">
        <v>64</v>
      </c>
      <c r="M1662" s="18">
        <v>46023</v>
      </c>
      <c r="N1662" s="18">
        <v>46023</v>
      </c>
      <c r="O1662" s="8" t="s">
        <v>287</v>
      </c>
      <c r="P1662" s="8" t="s">
        <v>20</v>
      </c>
      <c r="Q1662" s="8" t="s">
        <v>311</v>
      </c>
      <c r="R1662" s="8" t="str">
        <f t="shared" si="25"/>
        <v>257380R</v>
      </c>
      <c r="S1662" s="8" t="str">
        <f>IFERROR(VLOOKUP(R1662,'UNSG Projects'!$C$8:$D$305,2,FALSE),0)</f>
        <v>Service Repl - Show Low</v>
      </c>
      <c r="T1662" s="8" t="s">
        <v>310</v>
      </c>
      <c r="U1662" s="11">
        <v>6341.31</v>
      </c>
    </row>
    <row r="1663" spans="1:21" ht="20.399999999999999" x14ac:dyDescent="0.3">
      <c r="A1663" s="19">
        <v>202602</v>
      </c>
      <c r="B1663" s="8" t="s">
        <v>7</v>
      </c>
      <c r="C1663" s="8" t="s">
        <v>63</v>
      </c>
      <c r="D1663" s="8" t="s">
        <v>62</v>
      </c>
      <c r="E1663" s="8" t="s">
        <v>62</v>
      </c>
      <c r="F1663" s="8" t="s">
        <v>61</v>
      </c>
      <c r="G1663" s="8" t="s">
        <v>125</v>
      </c>
      <c r="H1663" s="8" t="s">
        <v>59</v>
      </c>
      <c r="I1663" s="8" t="s">
        <v>58</v>
      </c>
      <c r="J1663" s="8" t="s">
        <v>308</v>
      </c>
      <c r="K1663" s="8" t="s">
        <v>56</v>
      </c>
      <c r="L1663" s="8" t="s">
        <v>64</v>
      </c>
      <c r="M1663" s="18">
        <v>46023</v>
      </c>
      <c r="N1663" s="18">
        <v>46023</v>
      </c>
      <c r="O1663" s="8" t="s">
        <v>287</v>
      </c>
      <c r="P1663" s="8" t="s">
        <v>20</v>
      </c>
      <c r="Q1663" s="8" t="s">
        <v>309</v>
      </c>
      <c r="R1663" s="8" t="str">
        <f t="shared" si="25"/>
        <v>255380R</v>
      </c>
      <c r="S1663" s="8" t="str">
        <f>IFERROR(VLOOKUP(R1663,'UNSG Projects'!$C$8:$D$305,2,FALSE),0)</f>
        <v>Service Repl - Verde</v>
      </c>
      <c r="T1663" s="8" t="s">
        <v>308</v>
      </c>
      <c r="U1663" s="11">
        <v>-7278.05</v>
      </c>
    </row>
    <row r="1664" spans="1:21" ht="20.399999999999999" x14ac:dyDescent="0.3">
      <c r="A1664" s="19">
        <v>202602</v>
      </c>
      <c r="B1664" s="8" t="s">
        <v>7</v>
      </c>
      <c r="C1664" s="8" t="s">
        <v>63</v>
      </c>
      <c r="D1664" s="8" t="s">
        <v>62</v>
      </c>
      <c r="E1664" s="8" t="s">
        <v>62</v>
      </c>
      <c r="F1664" s="8" t="s">
        <v>61</v>
      </c>
      <c r="G1664" s="8" t="s">
        <v>125</v>
      </c>
      <c r="H1664" s="8" t="s">
        <v>59</v>
      </c>
      <c r="I1664" s="8" t="s">
        <v>58</v>
      </c>
      <c r="J1664" s="8" t="s">
        <v>304</v>
      </c>
      <c r="K1664" s="8" t="s">
        <v>56</v>
      </c>
      <c r="L1664" s="8" t="s">
        <v>64</v>
      </c>
      <c r="M1664" s="18">
        <v>46023</v>
      </c>
      <c r="N1664" s="18">
        <v>46023</v>
      </c>
      <c r="O1664" s="8" t="s">
        <v>287</v>
      </c>
      <c r="P1664" s="8" t="s">
        <v>20</v>
      </c>
      <c r="Q1664" s="8" t="s">
        <v>305</v>
      </c>
      <c r="R1664" s="8" t="str">
        <f t="shared" si="25"/>
        <v>251380A</v>
      </c>
      <c r="S1664" s="8" t="str">
        <f>IFERROR(VLOOKUP(R1664,'UNSG Projects'!$C$8:$D$305,2,FALSE),0)</f>
        <v>Services - Bl - Flag</v>
      </c>
      <c r="T1664" s="8" t="s">
        <v>304</v>
      </c>
      <c r="U1664" s="11">
        <v>41535.160000000003</v>
      </c>
    </row>
    <row r="1665" spans="1:21" ht="20.399999999999999" x14ac:dyDescent="0.3">
      <c r="A1665" s="19">
        <v>202602</v>
      </c>
      <c r="B1665" s="8" t="s">
        <v>7</v>
      </c>
      <c r="C1665" s="8" t="s">
        <v>63</v>
      </c>
      <c r="D1665" s="8" t="s">
        <v>62</v>
      </c>
      <c r="E1665" s="8" t="s">
        <v>62</v>
      </c>
      <c r="F1665" s="8" t="s">
        <v>61</v>
      </c>
      <c r="G1665" s="8" t="s">
        <v>125</v>
      </c>
      <c r="H1665" s="8" t="s">
        <v>59</v>
      </c>
      <c r="I1665" s="8" t="s">
        <v>58</v>
      </c>
      <c r="J1665" s="8" t="s">
        <v>298</v>
      </c>
      <c r="K1665" s="8" t="s">
        <v>56</v>
      </c>
      <c r="L1665" s="8" t="s">
        <v>64</v>
      </c>
      <c r="M1665" s="18">
        <v>46023</v>
      </c>
      <c r="N1665" s="18">
        <v>46023</v>
      </c>
      <c r="O1665" s="8" t="s">
        <v>287</v>
      </c>
      <c r="P1665" s="8" t="s">
        <v>20</v>
      </c>
      <c r="Q1665" s="8" t="s">
        <v>299</v>
      </c>
      <c r="R1665" s="8" t="str">
        <f t="shared" si="25"/>
        <v>253380A</v>
      </c>
      <c r="S1665" s="8" t="str">
        <f>IFERROR(VLOOKUP(R1665,'UNSG Projects'!$C$8:$D$305,2,FALSE),0)</f>
        <v>Services - Bl - Pres</v>
      </c>
      <c r="T1665" s="8" t="s">
        <v>298</v>
      </c>
      <c r="U1665" s="11">
        <v>57913.35</v>
      </c>
    </row>
    <row r="1666" spans="1:21" ht="20.399999999999999" x14ac:dyDescent="0.3">
      <c r="A1666" s="19">
        <v>202602</v>
      </c>
      <c r="B1666" s="8" t="s">
        <v>7</v>
      </c>
      <c r="C1666" s="8" t="s">
        <v>63</v>
      </c>
      <c r="D1666" s="8" t="s">
        <v>62</v>
      </c>
      <c r="E1666" s="8" t="s">
        <v>62</v>
      </c>
      <c r="F1666" s="8" t="s">
        <v>61</v>
      </c>
      <c r="G1666" s="8" t="s">
        <v>125</v>
      </c>
      <c r="H1666" s="8" t="s">
        <v>59</v>
      </c>
      <c r="I1666" s="8" t="s">
        <v>58</v>
      </c>
      <c r="J1666" s="8" t="s">
        <v>294</v>
      </c>
      <c r="K1666" s="8" t="s">
        <v>56</v>
      </c>
      <c r="L1666" s="8" t="s">
        <v>64</v>
      </c>
      <c r="M1666" s="18">
        <v>46023</v>
      </c>
      <c r="N1666" s="18">
        <v>46023</v>
      </c>
      <c r="O1666" s="8" t="s">
        <v>287</v>
      </c>
      <c r="P1666" s="8" t="s">
        <v>20</v>
      </c>
      <c r="Q1666" s="8" t="s">
        <v>295</v>
      </c>
      <c r="R1666" s="8" t="str">
        <f t="shared" si="25"/>
        <v>257380A</v>
      </c>
      <c r="S1666" s="8" t="str">
        <f>IFERROR(VLOOKUP(R1666,'UNSG Projects'!$C$8:$D$305,2,FALSE),0)</f>
        <v>Services - Bl - SL</v>
      </c>
      <c r="T1666" s="8" t="s">
        <v>294</v>
      </c>
      <c r="U1666" s="11">
        <v>-1986</v>
      </c>
    </row>
    <row r="1667" spans="1:21" ht="20.399999999999999" x14ac:dyDescent="0.3">
      <c r="A1667" s="19">
        <v>202602</v>
      </c>
      <c r="B1667" s="8" t="s">
        <v>7</v>
      </c>
      <c r="C1667" s="8" t="s">
        <v>63</v>
      </c>
      <c r="D1667" s="8" t="s">
        <v>62</v>
      </c>
      <c r="E1667" s="8" t="s">
        <v>62</v>
      </c>
      <c r="F1667" s="8" t="s">
        <v>61</v>
      </c>
      <c r="G1667" s="8" t="s">
        <v>125</v>
      </c>
      <c r="H1667" s="8" t="s">
        <v>59</v>
      </c>
      <c r="I1667" s="8" t="s">
        <v>58</v>
      </c>
      <c r="J1667" s="8" t="s">
        <v>296</v>
      </c>
      <c r="K1667" s="8" t="s">
        <v>56</v>
      </c>
      <c r="L1667" s="8" t="s">
        <v>64</v>
      </c>
      <c r="M1667" s="18">
        <v>46023</v>
      </c>
      <c r="N1667" s="18">
        <v>46023</v>
      </c>
      <c r="O1667" s="8" t="s">
        <v>287</v>
      </c>
      <c r="P1667" s="8" t="s">
        <v>20</v>
      </c>
      <c r="Q1667" s="8" t="s">
        <v>297</v>
      </c>
      <c r="R1667" s="8" t="str">
        <f t="shared" si="25"/>
        <v>255380A</v>
      </c>
      <c r="S1667" s="8" t="str">
        <f>IFERROR(VLOOKUP(R1667,'UNSG Projects'!$C$8:$D$305,2,FALSE),0)</f>
        <v>Services - Bl - Verde</v>
      </c>
      <c r="T1667" s="8" t="s">
        <v>296</v>
      </c>
      <c r="U1667" s="11">
        <v>2010.22</v>
      </c>
    </row>
    <row r="1668" spans="1:21" ht="20.399999999999999" x14ac:dyDescent="0.3">
      <c r="A1668" s="19">
        <v>202602</v>
      </c>
      <c r="B1668" s="8" t="s">
        <v>7</v>
      </c>
      <c r="C1668" s="8" t="s">
        <v>63</v>
      </c>
      <c r="D1668" s="8" t="s">
        <v>62</v>
      </c>
      <c r="E1668" s="8" t="s">
        <v>62</v>
      </c>
      <c r="F1668" s="8" t="s">
        <v>61</v>
      </c>
      <c r="G1668" s="8" t="s">
        <v>125</v>
      </c>
      <c r="H1668" s="8" t="s">
        <v>59</v>
      </c>
      <c r="I1668" s="8" t="s">
        <v>58</v>
      </c>
      <c r="J1668" s="8" t="s">
        <v>57</v>
      </c>
      <c r="K1668" s="8" t="s">
        <v>56</v>
      </c>
      <c r="L1668" s="8" t="s">
        <v>55</v>
      </c>
      <c r="M1668" s="18">
        <v>45658</v>
      </c>
      <c r="N1668" s="18">
        <v>45658</v>
      </c>
      <c r="O1668" s="8" t="s">
        <v>287</v>
      </c>
      <c r="P1668" s="8" t="s">
        <v>20</v>
      </c>
      <c r="Q1668" s="8" t="s">
        <v>301</v>
      </c>
      <c r="R1668" s="8" t="str">
        <f t="shared" si="25"/>
        <v>252402S</v>
      </c>
      <c r="S1668" s="8" t="str">
        <f>IFERROR(VLOOKUP(R1668,'UNSG Projects'!$C$8:$D$305,2,FALSE),0)</f>
        <v>Drisco Pipe Replacement</v>
      </c>
      <c r="T1668" s="8" t="s">
        <v>300</v>
      </c>
      <c r="U1668" s="11">
        <v>-173619.92</v>
      </c>
    </row>
    <row r="1669" spans="1:21" ht="20.399999999999999" x14ac:dyDescent="0.3">
      <c r="A1669" s="19">
        <v>202602</v>
      </c>
      <c r="B1669" s="8" t="s">
        <v>7</v>
      </c>
      <c r="C1669" s="8" t="s">
        <v>63</v>
      </c>
      <c r="D1669" s="8" t="s">
        <v>62</v>
      </c>
      <c r="E1669" s="8" t="s">
        <v>62</v>
      </c>
      <c r="F1669" s="8" t="s">
        <v>61</v>
      </c>
      <c r="G1669" s="8" t="s">
        <v>125</v>
      </c>
      <c r="H1669" s="8" t="s">
        <v>59</v>
      </c>
      <c r="I1669" s="8" t="s">
        <v>58</v>
      </c>
      <c r="J1669" s="8" t="s">
        <v>57</v>
      </c>
      <c r="K1669" s="8" t="s">
        <v>56</v>
      </c>
      <c r="L1669" s="8" t="s">
        <v>55</v>
      </c>
      <c r="M1669" s="18">
        <v>45901</v>
      </c>
      <c r="N1669" s="18">
        <v>45887</v>
      </c>
      <c r="O1669" s="8" t="s">
        <v>287</v>
      </c>
      <c r="P1669" s="8" t="s">
        <v>20</v>
      </c>
      <c r="Q1669" s="8" t="s">
        <v>357</v>
      </c>
      <c r="R1669" s="8" t="str">
        <f t="shared" si="25"/>
        <v>253500B</v>
      </c>
      <c r="S1669" s="8" t="str">
        <f>IFERROR(VLOOKUP(R1669,'UNSG Projects'!$C$8:$D$305,2,FALSE),0)</f>
        <v>PI Mains - Prescott</v>
      </c>
      <c r="T1669" s="8" t="s">
        <v>356</v>
      </c>
      <c r="U1669" s="11">
        <v>-38988</v>
      </c>
    </row>
    <row r="1670" spans="1:21" ht="20.399999999999999" x14ac:dyDescent="0.3">
      <c r="A1670" s="19">
        <v>202602</v>
      </c>
      <c r="B1670" s="8" t="s">
        <v>7</v>
      </c>
      <c r="C1670" s="8" t="s">
        <v>63</v>
      </c>
      <c r="D1670" s="8" t="s">
        <v>62</v>
      </c>
      <c r="E1670" s="8" t="s">
        <v>62</v>
      </c>
      <c r="F1670" s="8" t="s">
        <v>61</v>
      </c>
      <c r="G1670" s="8" t="s">
        <v>125</v>
      </c>
      <c r="H1670" s="8" t="s">
        <v>59</v>
      </c>
      <c r="I1670" s="8" t="s">
        <v>58</v>
      </c>
      <c r="J1670" s="8" t="s">
        <v>57</v>
      </c>
      <c r="K1670" s="8" t="s">
        <v>56</v>
      </c>
      <c r="L1670" s="8" t="s">
        <v>55</v>
      </c>
      <c r="M1670" s="18">
        <v>45931</v>
      </c>
      <c r="N1670" s="18">
        <v>45939</v>
      </c>
      <c r="O1670" s="8" t="s">
        <v>287</v>
      </c>
      <c r="P1670" s="8" t="s">
        <v>20</v>
      </c>
      <c r="Q1670" s="8" t="s">
        <v>355</v>
      </c>
      <c r="R1670" s="8" t="str">
        <f t="shared" si="25"/>
        <v>252100A</v>
      </c>
      <c r="S1670" s="8" t="str">
        <f>IFERROR(VLOOKUP(R1670,'UNSG Projects'!$C$8:$D$305,2,FALSE),0)</f>
        <v>Mains - Blanket - King</v>
      </c>
      <c r="T1670" s="8" t="s">
        <v>354</v>
      </c>
      <c r="U1670" s="11">
        <v>-972.06</v>
      </c>
    </row>
    <row r="1671" spans="1:21" ht="20.399999999999999" x14ac:dyDescent="0.3">
      <c r="A1671" s="19">
        <v>202602</v>
      </c>
      <c r="B1671" s="8" t="s">
        <v>7</v>
      </c>
      <c r="C1671" s="8" t="s">
        <v>63</v>
      </c>
      <c r="D1671" s="8" t="s">
        <v>62</v>
      </c>
      <c r="E1671" s="8" t="s">
        <v>62</v>
      </c>
      <c r="F1671" s="8" t="s">
        <v>61</v>
      </c>
      <c r="G1671" s="8" t="s">
        <v>125</v>
      </c>
      <c r="H1671" s="8" t="s">
        <v>59</v>
      </c>
      <c r="I1671" s="8" t="s">
        <v>58</v>
      </c>
      <c r="J1671" s="8" t="s">
        <v>57</v>
      </c>
      <c r="K1671" s="8" t="s">
        <v>56</v>
      </c>
      <c r="L1671" s="8" t="s">
        <v>55</v>
      </c>
      <c r="M1671" s="18">
        <v>45931</v>
      </c>
      <c r="N1671" s="18">
        <v>45951</v>
      </c>
      <c r="O1671" s="8" t="s">
        <v>287</v>
      </c>
      <c r="P1671" s="8" t="s">
        <v>20</v>
      </c>
      <c r="Q1671" s="8" t="s">
        <v>353</v>
      </c>
      <c r="R1671" s="8" t="str">
        <f t="shared" si="25"/>
        <v>252100A</v>
      </c>
      <c r="S1671" s="8" t="str">
        <f>IFERROR(VLOOKUP(R1671,'UNSG Projects'!$C$8:$D$305,2,FALSE),0)</f>
        <v>Mains - Blanket - King</v>
      </c>
      <c r="T1671" s="8" t="s">
        <v>352</v>
      </c>
      <c r="U1671" s="11">
        <v>-15532.79</v>
      </c>
    </row>
    <row r="1672" spans="1:21" ht="20.399999999999999" x14ac:dyDescent="0.3">
      <c r="A1672" s="19">
        <v>202602</v>
      </c>
      <c r="B1672" s="8" t="s">
        <v>7</v>
      </c>
      <c r="C1672" s="8" t="s">
        <v>63</v>
      </c>
      <c r="D1672" s="8" t="s">
        <v>62</v>
      </c>
      <c r="E1672" s="8" t="s">
        <v>62</v>
      </c>
      <c r="F1672" s="8" t="s">
        <v>61</v>
      </c>
      <c r="G1672" s="8" t="s">
        <v>125</v>
      </c>
      <c r="H1672" s="8" t="s">
        <v>59</v>
      </c>
      <c r="I1672" s="8" t="s">
        <v>58</v>
      </c>
      <c r="J1672" s="8" t="s">
        <v>57</v>
      </c>
      <c r="K1672" s="8" t="s">
        <v>56</v>
      </c>
      <c r="L1672" s="8" t="s">
        <v>55</v>
      </c>
      <c r="M1672" s="18">
        <v>45931</v>
      </c>
      <c r="N1672" s="18">
        <v>45957</v>
      </c>
      <c r="O1672" s="8" t="s">
        <v>287</v>
      </c>
      <c r="P1672" s="8" t="s">
        <v>20</v>
      </c>
      <c r="Q1672" s="8" t="s">
        <v>351</v>
      </c>
      <c r="R1672" s="8" t="str">
        <f t="shared" si="25"/>
        <v>257100A</v>
      </c>
      <c r="S1672" s="8" t="str">
        <f>IFERROR(VLOOKUP(R1672,'UNSG Projects'!$C$8:$D$305,2,FALSE),0)</f>
        <v>Mains - Blanket - SL</v>
      </c>
      <c r="T1672" s="8" t="s">
        <v>350</v>
      </c>
      <c r="U1672" s="11">
        <v>-563.62</v>
      </c>
    </row>
    <row r="1673" spans="1:21" ht="20.399999999999999" x14ac:dyDescent="0.3">
      <c r="A1673" s="19">
        <v>202602</v>
      </c>
      <c r="B1673" s="8" t="s">
        <v>7</v>
      </c>
      <c r="C1673" s="8" t="s">
        <v>63</v>
      </c>
      <c r="D1673" s="8" t="s">
        <v>62</v>
      </c>
      <c r="E1673" s="8" t="s">
        <v>62</v>
      </c>
      <c r="F1673" s="8" t="s">
        <v>61</v>
      </c>
      <c r="G1673" s="8" t="s">
        <v>125</v>
      </c>
      <c r="H1673" s="8" t="s">
        <v>59</v>
      </c>
      <c r="I1673" s="8" t="s">
        <v>58</v>
      </c>
      <c r="J1673" s="8" t="s">
        <v>57</v>
      </c>
      <c r="K1673" s="8" t="s">
        <v>56</v>
      </c>
      <c r="L1673" s="8" t="s">
        <v>55</v>
      </c>
      <c r="M1673" s="18">
        <v>45962</v>
      </c>
      <c r="N1673" s="18">
        <v>45964</v>
      </c>
      <c r="O1673" s="8" t="s">
        <v>287</v>
      </c>
      <c r="P1673" s="8" t="s">
        <v>20</v>
      </c>
      <c r="Q1673" s="8" t="s">
        <v>349</v>
      </c>
      <c r="R1673" s="8" t="str">
        <f t="shared" si="25"/>
        <v>251100A</v>
      </c>
      <c r="S1673" s="8" t="str">
        <f>IFERROR(VLOOKUP(R1673,'UNSG Projects'!$C$8:$D$305,2,FALSE),0)</f>
        <v>Mains - Blanket - Flag</v>
      </c>
      <c r="T1673" s="8" t="s">
        <v>348</v>
      </c>
      <c r="U1673" s="11">
        <v>-628.1</v>
      </c>
    </row>
    <row r="1674" spans="1:21" ht="20.399999999999999" x14ac:dyDescent="0.3">
      <c r="A1674" s="19">
        <v>202602</v>
      </c>
      <c r="B1674" s="8" t="s">
        <v>7</v>
      </c>
      <c r="C1674" s="8" t="s">
        <v>63</v>
      </c>
      <c r="D1674" s="8" t="s">
        <v>62</v>
      </c>
      <c r="E1674" s="8" t="s">
        <v>62</v>
      </c>
      <c r="F1674" s="8" t="s">
        <v>61</v>
      </c>
      <c r="G1674" s="8" t="s">
        <v>125</v>
      </c>
      <c r="H1674" s="8" t="s">
        <v>59</v>
      </c>
      <c r="I1674" s="8" t="s">
        <v>58</v>
      </c>
      <c r="J1674" s="8" t="s">
        <v>57</v>
      </c>
      <c r="K1674" s="8" t="s">
        <v>56</v>
      </c>
      <c r="L1674" s="8" t="s">
        <v>55</v>
      </c>
      <c r="M1674" s="18">
        <v>45962</v>
      </c>
      <c r="N1674" s="18">
        <v>45979</v>
      </c>
      <c r="O1674" s="8" t="s">
        <v>287</v>
      </c>
      <c r="P1674" s="8" t="s">
        <v>20</v>
      </c>
      <c r="Q1674" s="8" t="s">
        <v>347</v>
      </c>
      <c r="R1674" s="8" t="str">
        <f t="shared" ref="R1674:R1737" si="26">RIGHT(Q1674,7)</f>
        <v>257100A</v>
      </c>
      <c r="S1674" s="8" t="str">
        <f>IFERROR(VLOOKUP(R1674,'UNSG Projects'!$C$8:$D$305,2,FALSE),0)</f>
        <v>Mains - Blanket - SL</v>
      </c>
      <c r="T1674" s="8" t="s">
        <v>346</v>
      </c>
      <c r="U1674" s="11">
        <v>-39.01</v>
      </c>
    </row>
    <row r="1675" spans="1:21" ht="20.399999999999999" x14ac:dyDescent="0.3">
      <c r="A1675" s="19">
        <v>202602</v>
      </c>
      <c r="B1675" s="8" t="s">
        <v>7</v>
      </c>
      <c r="C1675" s="8" t="s">
        <v>63</v>
      </c>
      <c r="D1675" s="8" t="s">
        <v>62</v>
      </c>
      <c r="E1675" s="8" t="s">
        <v>62</v>
      </c>
      <c r="F1675" s="8" t="s">
        <v>61</v>
      </c>
      <c r="G1675" s="8" t="s">
        <v>125</v>
      </c>
      <c r="H1675" s="8" t="s">
        <v>59</v>
      </c>
      <c r="I1675" s="8" t="s">
        <v>58</v>
      </c>
      <c r="J1675" s="8" t="s">
        <v>57</v>
      </c>
      <c r="K1675" s="8" t="s">
        <v>56</v>
      </c>
      <c r="L1675" s="8" t="s">
        <v>55</v>
      </c>
      <c r="M1675" s="18">
        <v>45962</v>
      </c>
      <c r="N1675" s="18">
        <v>45981</v>
      </c>
      <c r="O1675" s="8" t="s">
        <v>287</v>
      </c>
      <c r="P1675" s="8" t="s">
        <v>20</v>
      </c>
      <c r="Q1675" s="8" t="s">
        <v>345</v>
      </c>
      <c r="R1675" s="8" t="str">
        <f t="shared" si="26"/>
        <v>252100A</v>
      </c>
      <c r="S1675" s="8" t="str">
        <f>IFERROR(VLOOKUP(R1675,'UNSG Projects'!$C$8:$D$305,2,FALSE),0)</f>
        <v>Mains - Blanket - King</v>
      </c>
      <c r="T1675" s="8" t="s">
        <v>344</v>
      </c>
      <c r="U1675" s="11">
        <v>-7297.54</v>
      </c>
    </row>
    <row r="1676" spans="1:21" ht="20.399999999999999" x14ac:dyDescent="0.3">
      <c r="A1676" s="19">
        <v>202602</v>
      </c>
      <c r="B1676" s="8" t="s">
        <v>7</v>
      </c>
      <c r="C1676" s="8" t="s">
        <v>63</v>
      </c>
      <c r="D1676" s="8" t="s">
        <v>62</v>
      </c>
      <c r="E1676" s="8" t="s">
        <v>62</v>
      </c>
      <c r="F1676" s="8" t="s">
        <v>61</v>
      </c>
      <c r="G1676" s="8" t="s">
        <v>125</v>
      </c>
      <c r="H1676" s="8" t="s">
        <v>59</v>
      </c>
      <c r="I1676" s="8" t="s">
        <v>58</v>
      </c>
      <c r="J1676" s="8" t="s">
        <v>57</v>
      </c>
      <c r="K1676" s="8" t="s">
        <v>56</v>
      </c>
      <c r="L1676" s="8" t="s">
        <v>55</v>
      </c>
      <c r="M1676" s="18">
        <v>45962</v>
      </c>
      <c r="N1676" s="18">
        <v>45982</v>
      </c>
      <c r="O1676" s="8" t="s">
        <v>287</v>
      </c>
      <c r="P1676" s="8" t="s">
        <v>20</v>
      </c>
      <c r="Q1676" s="8" t="s">
        <v>343</v>
      </c>
      <c r="R1676" s="8" t="str">
        <f t="shared" si="26"/>
        <v>257100A</v>
      </c>
      <c r="S1676" s="8" t="str">
        <f>IFERROR(VLOOKUP(R1676,'UNSG Projects'!$C$8:$D$305,2,FALSE),0)</f>
        <v>Mains - Blanket - SL</v>
      </c>
      <c r="T1676" s="8" t="s">
        <v>342</v>
      </c>
      <c r="U1676" s="11">
        <v>-227.07</v>
      </c>
    </row>
    <row r="1677" spans="1:21" ht="20.399999999999999" x14ac:dyDescent="0.3">
      <c r="A1677" s="19">
        <v>202602</v>
      </c>
      <c r="B1677" s="8" t="s">
        <v>7</v>
      </c>
      <c r="C1677" s="8" t="s">
        <v>63</v>
      </c>
      <c r="D1677" s="8" t="s">
        <v>62</v>
      </c>
      <c r="E1677" s="8" t="s">
        <v>62</v>
      </c>
      <c r="F1677" s="8" t="s">
        <v>61</v>
      </c>
      <c r="G1677" s="8" t="s">
        <v>125</v>
      </c>
      <c r="H1677" s="8" t="s">
        <v>59</v>
      </c>
      <c r="I1677" s="8" t="s">
        <v>58</v>
      </c>
      <c r="J1677" s="8" t="s">
        <v>57</v>
      </c>
      <c r="K1677" s="8" t="s">
        <v>56</v>
      </c>
      <c r="L1677" s="8" t="s">
        <v>55</v>
      </c>
      <c r="M1677" s="18">
        <v>45992</v>
      </c>
      <c r="N1677" s="18">
        <v>45971</v>
      </c>
      <c r="O1677" s="8" t="s">
        <v>287</v>
      </c>
      <c r="P1677" s="8" t="s">
        <v>20</v>
      </c>
      <c r="Q1677" s="8" t="s">
        <v>341</v>
      </c>
      <c r="R1677" s="8" t="str">
        <f t="shared" si="26"/>
        <v>251100A</v>
      </c>
      <c r="S1677" s="8" t="str">
        <f>IFERROR(VLOOKUP(R1677,'UNSG Projects'!$C$8:$D$305,2,FALSE),0)</f>
        <v>Mains - Blanket - Flag</v>
      </c>
      <c r="T1677" s="8" t="s">
        <v>340</v>
      </c>
      <c r="U1677" s="11">
        <v>-58.34</v>
      </c>
    </row>
    <row r="1678" spans="1:21" ht="20.399999999999999" x14ac:dyDescent="0.3">
      <c r="A1678" s="19">
        <v>202602</v>
      </c>
      <c r="B1678" s="8" t="s">
        <v>7</v>
      </c>
      <c r="C1678" s="8" t="s">
        <v>63</v>
      </c>
      <c r="D1678" s="8" t="s">
        <v>62</v>
      </c>
      <c r="E1678" s="8" t="s">
        <v>62</v>
      </c>
      <c r="F1678" s="8" t="s">
        <v>61</v>
      </c>
      <c r="G1678" s="8" t="s">
        <v>125</v>
      </c>
      <c r="H1678" s="8" t="s">
        <v>59</v>
      </c>
      <c r="I1678" s="8" t="s">
        <v>58</v>
      </c>
      <c r="J1678" s="8" t="s">
        <v>57</v>
      </c>
      <c r="K1678" s="8" t="s">
        <v>56</v>
      </c>
      <c r="L1678" s="8" t="s">
        <v>55</v>
      </c>
      <c r="M1678" s="18">
        <v>46023</v>
      </c>
      <c r="N1678" s="18">
        <v>46023</v>
      </c>
      <c r="O1678" s="8" t="s">
        <v>287</v>
      </c>
      <c r="P1678" s="8" t="s">
        <v>20</v>
      </c>
      <c r="Q1678" s="8" t="s">
        <v>305</v>
      </c>
      <c r="R1678" s="8" t="str">
        <f t="shared" si="26"/>
        <v>251380A</v>
      </c>
      <c r="S1678" s="8" t="str">
        <f>IFERROR(VLOOKUP(R1678,'UNSG Projects'!$C$8:$D$305,2,FALSE),0)</f>
        <v>Services - Bl - Flag</v>
      </c>
      <c r="T1678" s="8" t="s">
        <v>304</v>
      </c>
      <c r="U1678" s="11">
        <v>-147036.47</v>
      </c>
    </row>
    <row r="1679" spans="1:21" ht="20.399999999999999" x14ac:dyDescent="0.3">
      <c r="A1679" s="19">
        <v>202602</v>
      </c>
      <c r="B1679" s="8" t="s">
        <v>7</v>
      </c>
      <c r="C1679" s="8" t="s">
        <v>63</v>
      </c>
      <c r="D1679" s="8" t="s">
        <v>62</v>
      </c>
      <c r="E1679" s="8" t="s">
        <v>62</v>
      </c>
      <c r="F1679" s="8" t="s">
        <v>61</v>
      </c>
      <c r="G1679" s="8" t="s">
        <v>125</v>
      </c>
      <c r="H1679" s="8" t="s">
        <v>59</v>
      </c>
      <c r="I1679" s="8" t="s">
        <v>58</v>
      </c>
      <c r="J1679" s="8" t="s">
        <v>57</v>
      </c>
      <c r="K1679" s="8" t="s">
        <v>56</v>
      </c>
      <c r="L1679" s="8" t="s">
        <v>55</v>
      </c>
      <c r="M1679" s="18">
        <v>46023</v>
      </c>
      <c r="N1679" s="18">
        <v>46023</v>
      </c>
      <c r="O1679" s="8" t="s">
        <v>287</v>
      </c>
      <c r="P1679" s="8" t="s">
        <v>20</v>
      </c>
      <c r="Q1679" s="8" t="s">
        <v>303</v>
      </c>
      <c r="R1679" s="8" t="str">
        <f t="shared" si="26"/>
        <v>252380A</v>
      </c>
      <c r="S1679" s="8" t="str">
        <f>IFERROR(VLOOKUP(R1679,'UNSG Projects'!$C$8:$D$305,2,FALSE),0)</f>
        <v>Install Services - Bl - King</v>
      </c>
      <c r="T1679" s="8" t="s">
        <v>302</v>
      </c>
      <c r="U1679" s="11">
        <v>-38129.29</v>
      </c>
    </row>
    <row r="1680" spans="1:21" ht="20.399999999999999" x14ac:dyDescent="0.3">
      <c r="A1680" s="19">
        <v>202602</v>
      </c>
      <c r="B1680" s="8" t="s">
        <v>7</v>
      </c>
      <c r="C1680" s="8" t="s">
        <v>63</v>
      </c>
      <c r="D1680" s="8" t="s">
        <v>62</v>
      </c>
      <c r="E1680" s="8" t="s">
        <v>62</v>
      </c>
      <c r="F1680" s="8" t="s">
        <v>61</v>
      </c>
      <c r="G1680" s="8" t="s">
        <v>125</v>
      </c>
      <c r="H1680" s="8" t="s">
        <v>59</v>
      </c>
      <c r="I1680" s="8" t="s">
        <v>58</v>
      </c>
      <c r="J1680" s="8" t="s">
        <v>57</v>
      </c>
      <c r="K1680" s="8" t="s">
        <v>56</v>
      </c>
      <c r="L1680" s="8" t="s">
        <v>55</v>
      </c>
      <c r="M1680" s="18">
        <v>46023</v>
      </c>
      <c r="N1680" s="18">
        <v>46023</v>
      </c>
      <c r="O1680" s="8" t="s">
        <v>287</v>
      </c>
      <c r="P1680" s="8" t="s">
        <v>20</v>
      </c>
      <c r="Q1680" s="8" t="s">
        <v>301</v>
      </c>
      <c r="R1680" s="8" t="str">
        <f t="shared" si="26"/>
        <v>252402S</v>
      </c>
      <c r="S1680" s="8" t="str">
        <f>IFERROR(VLOOKUP(R1680,'UNSG Projects'!$C$8:$D$305,2,FALSE),0)</f>
        <v>Drisco Pipe Replacement</v>
      </c>
      <c r="T1680" s="8" t="s">
        <v>300</v>
      </c>
      <c r="U1680" s="11">
        <v>-132.25</v>
      </c>
    </row>
    <row r="1681" spans="1:21" ht="20.399999999999999" x14ac:dyDescent="0.3">
      <c r="A1681" s="19">
        <v>202602</v>
      </c>
      <c r="B1681" s="8" t="s">
        <v>7</v>
      </c>
      <c r="C1681" s="8" t="s">
        <v>63</v>
      </c>
      <c r="D1681" s="8" t="s">
        <v>62</v>
      </c>
      <c r="E1681" s="8" t="s">
        <v>62</v>
      </c>
      <c r="F1681" s="8" t="s">
        <v>61</v>
      </c>
      <c r="G1681" s="8" t="s">
        <v>125</v>
      </c>
      <c r="H1681" s="8" t="s">
        <v>59</v>
      </c>
      <c r="I1681" s="8" t="s">
        <v>58</v>
      </c>
      <c r="J1681" s="8" t="s">
        <v>57</v>
      </c>
      <c r="K1681" s="8" t="s">
        <v>56</v>
      </c>
      <c r="L1681" s="8" t="s">
        <v>55</v>
      </c>
      <c r="M1681" s="18">
        <v>46023</v>
      </c>
      <c r="N1681" s="18">
        <v>46023</v>
      </c>
      <c r="O1681" s="8" t="s">
        <v>287</v>
      </c>
      <c r="P1681" s="8" t="s">
        <v>20</v>
      </c>
      <c r="Q1681" s="8" t="s">
        <v>299</v>
      </c>
      <c r="R1681" s="8" t="str">
        <f t="shared" si="26"/>
        <v>253380A</v>
      </c>
      <c r="S1681" s="8" t="str">
        <f>IFERROR(VLOOKUP(R1681,'UNSG Projects'!$C$8:$D$305,2,FALSE),0)</f>
        <v>Services - Bl - Pres</v>
      </c>
      <c r="T1681" s="8" t="s">
        <v>298</v>
      </c>
      <c r="U1681" s="11">
        <v>-110213.7</v>
      </c>
    </row>
    <row r="1682" spans="1:21" ht="20.399999999999999" x14ac:dyDescent="0.3">
      <c r="A1682" s="19">
        <v>202602</v>
      </c>
      <c r="B1682" s="8" t="s">
        <v>7</v>
      </c>
      <c r="C1682" s="8" t="s">
        <v>63</v>
      </c>
      <c r="D1682" s="8" t="s">
        <v>62</v>
      </c>
      <c r="E1682" s="8" t="s">
        <v>62</v>
      </c>
      <c r="F1682" s="8" t="s">
        <v>61</v>
      </c>
      <c r="G1682" s="8" t="s">
        <v>125</v>
      </c>
      <c r="H1682" s="8" t="s">
        <v>59</v>
      </c>
      <c r="I1682" s="8" t="s">
        <v>58</v>
      </c>
      <c r="J1682" s="8" t="s">
        <v>57</v>
      </c>
      <c r="K1682" s="8" t="s">
        <v>56</v>
      </c>
      <c r="L1682" s="8" t="s">
        <v>55</v>
      </c>
      <c r="M1682" s="18">
        <v>46023</v>
      </c>
      <c r="N1682" s="18">
        <v>46023</v>
      </c>
      <c r="O1682" s="8" t="s">
        <v>287</v>
      </c>
      <c r="P1682" s="8" t="s">
        <v>20</v>
      </c>
      <c r="Q1682" s="8" t="s">
        <v>297</v>
      </c>
      <c r="R1682" s="8" t="str">
        <f t="shared" si="26"/>
        <v>255380A</v>
      </c>
      <c r="S1682" s="8" t="str">
        <f>IFERROR(VLOOKUP(R1682,'UNSG Projects'!$C$8:$D$305,2,FALSE),0)</f>
        <v>Services - Bl - Verde</v>
      </c>
      <c r="T1682" s="8" t="s">
        <v>296</v>
      </c>
      <c r="U1682" s="11">
        <v>-21928.19</v>
      </c>
    </row>
    <row r="1683" spans="1:21" ht="20.399999999999999" x14ac:dyDescent="0.3">
      <c r="A1683" s="19">
        <v>202602</v>
      </c>
      <c r="B1683" s="8" t="s">
        <v>7</v>
      </c>
      <c r="C1683" s="8" t="s">
        <v>63</v>
      </c>
      <c r="D1683" s="8" t="s">
        <v>62</v>
      </c>
      <c r="E1683" s="8" t="s">
        <v>62</v>
      </c>
      <c r="F1683" s="8" t="s">
        <v>61</v>
      </c>
      <c r="G1683" s="8" t="s">
        <v>125</v>
      </c>
      <c r="H1683" s="8" t="s">
        <v>59</v>
      </c>
      <c r="I1683" s="8" t="s">
        <v>58</v>
      </c>
      <c r="J1683" s="8" t="s">
        <v>57</v>
      </c>
      <c r="K1683" s="8" t="s">
        <v>56</v>
      </c>
      <c r="L1683" s="8" t="s">
        <v>55</v>
      </c>
      <c r="M1683" s="18">
        <v>46023</v>
      </c>
      <c r="N1683" s="18">
        <v>46023</v>
      </c>
      <c r="O1683" s="8" t="s">
        <v>287</v>
      </c>
      <c r="P1683" s="8" t="s">
        <v>20</v>
      </c>
      <c r="Q1683" s="8" t="s">
        <v>339</v>
      </c>
      <c r="R1683" s="8" t="str">
        <f t="shared" si="26"/>
        <v>256380A</v>
      </c>
      <c r="S1683" s="8" t="str">
        <f>IFERROR(VLOOKUP(R1683,'UNSG Projects'!$C$8:$D$305,2,FALSE),0)</f>
        <v>Services - Bl - Nog</v>
      </c>
      <c r="T1683" s="8" t="s">
        <v>338</v>
      </c>
      <c r="U1683" s="11">
        <v>-962.01</v>
      </c>
    </row>
    <row r="1684" spans="1:21" ht="20.399999999999999" x14ac:dyDescent="0.3">
      <c r="A1684" s="19">
        <v>202602</v>
      </c>
      <c r="B1684" s="8" t="s">
        <v>7</v>
      </c>
      <c r="C1684" s="8" t="s">
        <v>63</v>
      </c>
      <c r="D1684" s="8" t="s">
        <v>62</v>
      </c>
      <c r="E1684" s="8" t="s">
        <v>62</v>
      </c>
      <c r="F1684" s="8" t="s">
        <v>61</v>
      </c>
      <c r="G1684" s="8" t="s">
        <v>125</v>
      </c>
      <c r="H1684" s="8" t="s">
        <v>59</v>
      </c>
      <c r="I1684" s="8" t="s">
        <v>58</v>
      </c>
      <c r="J1684" s="8" t="s">
        <v>57</v>
      </c>
      <c r="K1684" s="8" t="s">
        <v>56</v>
      </c>
      <c r="L1684" s="8" t="s">
        <v>55</v>
      </c>
      <c r="M1684" s="18">
        <v>46023</v>
      </c>
      <c r="N1684" s="18">
        <v>46023</v>
      </c>
      <c r="O1684" s="8" t="s">
        <v>287</v>
      </c>
      <c r="P1684" s="8" t="s">
        <v>20</v>
      </c>
      <c r="Q1684" s="8" t="s">
        <v>295</v>
      </c>
      <c r="R1684" s="8" t="str">
        <f t="shared" si="26"/>
        <v>257380A</v>
      </c>
      <c r="S1684" s="8" t="str">
        <f>IFERROR(VLOOKUP(R1684,'UNSG Projects'!$C$8:$D$305,2,FALSE),0)</f>
        <v>Services - Bl - SL</v>
      </c>
      <c r="T1684" s="8" t="s">
        <v>294</v>
      </c>
      <c r="U1684" s="11">
        <v>-10747.64</v>
      </c>
    </row>
    <row r="1685" spans="1:21" ht="20.399999999999999" x14ac:dyDescent="0.3">
      <c r="A1685" s="19">
        <v>202602</v>
      </c>
      <c r="B1685" s="8" t="s">
        <v>7</v>
      </c>
      <c r="C1685" s="8" t="s">
        <v>63</v>
      </c>
      <c r="D1685" s="8" t="s">
        <v>62</v>
      </c>
      <c r="E1685" s="8" t="s">
        <v>62</v>
      </c>
      <c r="F1685" s="8" t="s">
        <v>61</v>
      </c>
      <c r="G1685" s="8" t="s">
        <v>125</v>
      </c>
      <c r="H1685" s="8" t="s">
        <v>59</v>
      </c>
      <c r="I1685" s="8" t="s">
        <v>58</v>
      </c>
      <c r="J1685" s="8" t="s">
        <v>57</v>
      </c>
      <c r="K1685" s="8" t="s">
        <v>56</v>
      </c>
      <c r="L1685" s="8" t="s">
        <v>55</v>
      </c>
      <c r="M1685" s="18">
        <v>46023</v>
      </c>
      <c r="N1685" s="18">
        <v>46023</v>
      </c>
      <c r="O1685" s="8" t="s">
        <v>287</v>
      </c>
      <c r="P1685" s="8" t="s">
        <v>20</v>
      </c>
      <c r="Q1685" s="8" t="s">
        <v>293</v>
      </c>
      <c r="R1685" s="8" t="str">
        <f t="shared" si="26"/>
        <v>252404S</v>
      </c>
      <c r="S1685" s="8" t="str">
        <f>IFERROR(VLOOKUP(R1685,'UNSG Projects'!$C$8:$D$305,2,FALSE),0)</f>
        <v>Main &amp; Services PVC Repl KNG</v>
      </c>
      <c r="T1685" s="8" t="s">
        <v>292</v>
      </c>
      <c r="U1685" s="11">
        <v>-89176.42</v>
      </c>
    </row>
    <row r="1686" spans="1:21" ht="20.399999999999999" x14ac:dyDescent="0.3">
      <c r="A1686" s="19">
        <v>202603</v>
      </c>
      <c r="B1686" s="8" t="s">
        <v>7</v>
      </c>
      <c r="C1686" s="8" t="s">
        <v>63</v>
      </c>
      <c r="D1686" s="8" t="s">
        <v>62</v>
      </c>
      <c r="E1686" s="8" t="s">
        <v>62</v>
      </c>
      <c r="F1686" s="8" t="s">
        <v>61</v>
      </c>
      <c r="G1686" s="8" t="s">
        <v>125</v>
      </c>
      <c r="H1686" s="8" t="s">
        <v>59</v>
      </c>
      <c r="I1686" s="8" t="s">
        <v>58</v>
      </c>
      <c r="J1686" s="8" t="s">
        <v>336</v>
      </c>
      <c r="K1686" s="8" t="s">
        <v>56</v>
      </c>
      <c r="L1686" s="8" t="s">
        <v>64</v>
      </c>
      <c r="M1686" s="18">
        <v>46082</v>
      </c>
      <c r="N1686" s="18">
        <v>46087</v>
      </c>
      <c r="O1686" s="8" t="s">
        <v>287</v>
      </c>
      <c r="P1686" s="8" t="s">
        <v>20</v>
      </c>
      <c r="Q1686" s="8" t="s">
        <v>337</v>
      </c>
      <c r="R1686" s="8" t="str">
        <f t="shared" si="26"/>
        <v>255100A</v>
      </c>
      <c r="S1686" s="8" t="str">
        <f>IFERROR(VLOOKUP(R1686,'UNSG Projects'!$C$8:$D$305,2,FALSE),0)</f>
        <v>Mains - Blanket - Verde</v>
      </c>
      <c r="T1686" s="8" t="s">
        <v>336</v>
      </c>
      <c r="U1686" s="11">
        <v>254.71</v>
      </c>
    </row>
    <row r="1687" spans="1:21" ht="20.399999999999999" x14ac:dyDescent="0.3">
      <c r="A1687" s="19">
        <v>202603</v>
      </c>
      <c r="B1687" s="8" t="s">
        <v>7</v>
      </c>
      <c r="C1687" s="8" t="s">
        <v>63</v>
      </c>
      <c r="D1687" s="8" t="s">
        <v>62</v>
      </c>
      <c r="E1687" s="8" t="s">
        <v>62</v>
      </c>
      <c r="F1687" s="8" t="s">
        <v>61</v>
      </c>
      <c r="G1687" s="8" t="s">
        <v>125</v>
      </c>
      <c r="H1687" s="8" t="s">
        <v>59</v>
      </c>
      <c r="I1687" s="8" t="s">
        <v>58</v>
      </c>
      <c r="J1687" s="8" t="s">
        <v>334</v>
      </c>
      <c r="K1687" s="8" t="s">
        <v>56</v>
      </c>
      <c r="L1687" s="8" t="s">
        <v>64</v>
      </c>
      <c r="M1687" s="18">
        <v>46082</v>
      </c>
      <c r="N1687" s="18">
        <v>46029</v>
      </c>
      <c r="O1687" s="8" t="s">
        <v>287</v>
      </c>
      <c r="P1687" s="8" t="s">
        <v>20</v>
      </c>
      <c r="Q1687" s="8" t="s">
        <v>335</v>
      </c>
      <c r="R1687" s="8" t="str">
        <f t="shared" si="26"/>
        <v>251100A</v>
      </c>
      <c r="S1687" s="8" t="str">
        <f>IFERROR(VLOOKUP(R1687,'UNSG Projects'!$C$8:$D$305,2,FALSE),0)</f>
        <v>Mains - Blanket - Flag</v>
      </c>
      <c r="T1687" s="8" t="s">
        <v>334</v>
      </c>
      <c r="U1687" s="11">
        <v>2353.83</v>
      </c>
    </row>
    <row r="1688" spans="1:21" ht="20.399999999999999" x14ac:dyDescent="0.3">
      <c r="A1688" s="19">
        <v>202603</v>
      </c>
      <c r="B1688" s="8" t="s">
        <v>7</v>
      </c>
      <c r="C1688" s="8" t="s">
        <v>63</v>
      </c>
      <c r="D1688" s="8" t="s">
        <v>62</v>
      </c>
      <c r="E1688" s="8" t="s">
        <v>62</v>
      </c>
      <c r="F1688" s="8" t="s">
        <v>61</v>
      </c>
      <c r="G1688" s="8" t="s">
        <v>125</v>
      </c>
      <c r="H1688" s="8" t="s">
        <v>59</v>
      </c>
      <c r="I1688" s="8" t="s">
        <v>58</v>
      </c>
      <c r="J1688" s="8" t="s">
        <v>332</v>
      </c>
      <c r="K1688" s="8" t="s">
        <v>56</v>
      </c>
      <c r="L1688" s="8" t="s">
        <v>64</v>
      </c>
      <c r="M1688" s="18">
        <v>46082</v>
      </c>
      <c r="N1688" s="18">
        <v>46069</v>
      </c>
      <c r="O1688" s="8" t="s">
        <v>287</v>
      </c>
      <c r="P1688" s="8" t="s">
        <v>20</v>
      </c>
      <c r="Q1688" s="8" t="s">
        <v>333</v>
      </c>
      <c r="R1688" s="8" t="str">
        <f t="shared" si="26"/>
        <v>253500B</v>
      </c>
      <c r="S1688" s="8" t="str">
        <f>IFERROR(VLOOKUP(R1688,'UNSG Projects'!$C$8:$D$305,2,FALSE),0)</f>
        <v>PI Mains - Prescott</v>
      </c>
      <c r="T1688" s="8" t="s">
        <v>332</v>
      </c>
      <c r="U1688" s="11">
        <v>15417.1</v>
      </c>
    </row>
    <row r="1689" spans="1:21" ht="20.399999999999999" x14ac:dyDescent="0.3">
      <c r="A1689" s="19">
        <v>202603</v>
      </c>
      <c r="B1689" s="8" t="s">
        <v>7</v>
      </c>
      <c r="C1689" s="8" t="s">
        <v>63</v>
      </c>
      <c r="D1689" s="8" t="s">
        <v>62</v>
      </c>
      <c r="E1689" s="8" t="s">
        <v>62</v>
      </c>
      <c r="F1689" s="8" t="s">
        <v>61</v>
      </c>
      <c r="G1689" s="8" t="s">
        <v>125</v>
      </c>
      <c r="H1689" s="8" t="s">
        <v>59</v>
      </c>
      <c r="I1689" s="8" t="s">
        <v>58</v>
      </c>
      <c r="J1689" s="8" t="s">
        <v>300</v>
      </c>
      <c r="K1689" s="8" t="s">
        <v>56</v>
      </c>
      <c r="L1689" s="8" t="s">
        <v>64</v>
      </c>
      <c r="M1689" s="18">
        <v>46023</v>
      </c>
      <c r="N1689" s="18">
        <v>46023</v>
      </c>
      <c r="O1689" s="8" t="s">
        <v>287</v>
      </c>
      <c r="P1689" s="8" t="s">
        <v>20</v>
      </c>
      <c r="Q1689" s="8" t="s">
        <v>301</v>
      </c>
      <c r="R1689" s="8" t="str">
        <f t="shared" si="26"/>
        <v>252402S</v>
      </c>
      <c r="S1689" s="8" t="str">
        <f>IFERROR(VLOOKUP(R1689,'UNSG Projects'!$C$8:$D$305,2,FALSE),0)</f>
        <v>Drisco Pipe Replacement</v>
      </c>
      <c r="T1689" s="8" t="s">
        <v>300</v>
      </c>
      <c r="U1689" s="11">
        <v>135688.84</v>
      </c>
    </row>
    <row r="1690" spans="1:21" ht="20.399999999999999" x14ac:dyDescent="0.3">
      <c r="A1690" s="19">
        <v>202603</v>
      </c>
      <c r="B1690" s="8" t="s">
        <v>7</v>
      </c>
      <c r="C1690" s="8" t="s">
        <v>63</v>
      </c>
      <c r="D1690" s="8" t="s">
        <v>62</v>
      </c>
      <c r="E1690" s="8" t="s">
        <v>62</v>
      </c>
      <c r="F1690" s="8" t="s">
        <v>61</v>
      </c>
      <c r="G1690" s="8" t="s">
        <v>125</v>
      </c>
      <c r="H1690" s="8" t="s">
        <v>59</v>
      </c>
      <c r="I1690" s="8" t="s">
        <v>58</v>
      </c>
      <c r="J1690" s="8" t="s">
        <v>330</v>
      </c>
      <c r="K1690" s="8" t="s">
        <v>56</v>
      </c>
      <c r="L1690" s="8" t="s">
        <v>64</v>
      </c>
      <c r="M1690" s="18">
        <v>46082</v>
      </c>
      <c r="N1690" s="18">
        <v>46051</v>
      </c>
      <c r="O1690" s="8" t="s">
        <v>287</v>
      </c>
      <c r="P1690" s="8" t="s">
        <v>20</v>
      </c>
      <c r="Q1690" s="8" t="s">
        <v>331</v>
      </c>
      <c r="R1690" s="8" t="str">
        <f t="shared" si="26"/>
        <v>253100A</v>
      </c>
      <c r="S1690" s="8" t="str">
        <f>IFERROR(VLOOKUP(R1690,'UNSG Projects'!$C$8:$D$305,2,FALSE),0)</f>
        <v>Mains - Blanket - Pres</v>
      </c>
      <c r="T1690" s="8" t="s">
        <v>330</v>
      </c>
      <c r="U1690" s="11">
        <v>1114.1500000000001</v>
      </c>
    </row>
    <row r="1691" spans="1:21" ht="20.399999999999999" x14ac:dyDescent="0.3">
      <c r="A1691" s="19">
        <v>202603</v>
      </c>
      <c r="B1691" s="8" t="s">
        <v>7</v>
      </c>
      <c r="C1691" s="8" t="s">
        <v>63</v>
      </c>
      <c r="D1691" s="8" t="s">
        <v>62</v>
      </c>
      <c r="E1691" s="8" t="s">
        <v>62</v>
      </c>
      <c r="F1691" s="8" t="s">
        <v>61</v>
      </c>
      <c r="G1691" s="8" t="s">
        <v>125</v>
      </c>
      <c r="H1691" s="8" t="s">
        <v>59</v>
      </c>
      <c r="I1691" s="8" t="s">
        <v>58</v>
      </c>
      <c r="J1691" s="8" t="s">
        <v>302</v>
      </c>
      <c r="K1691" s="8" t="s">
        <v>56</v>
      </c>
      <c r="L1691" s="8" t="s">
        <v>64</v>
      </c>
      <c r="M1691" s="18">
        <v>46023</v>
      </c>
      <c r="N1691" s="18">
        <v>46023</v>
      </c>
      <c r="O1691" s="8" t="s">
        <v>287</v>
      </c>
      <c r="P1691" s="8" t="s">
        <v>20</v>
      </c>
      <c r="Q1691" s="8" t="s">
        <v>303</v>
      </c>
      <c r="R1691" s="8" t="str">
        <f t="shared" si="26"/>
        <v>252380A</v>
      </c>
      <c r="S1691" s="8" t="str">
        <f>IFERROR(VLOOKUP(R1691,'UNSG Projects'!$C$8:$D$305,2,FALSE),0)</f>
        <v>Install Services - Bl - King</v>
      </c>
      <c r="T1691" s="8" t="s">
        <v>302</v>
      </c>
      <c r="U1691" s="11">
        <v>10855.12</v>
      </c>
    </row>
    <row r="1692" spans="1:21" ht="20.399999999999999" x14ac:dyDescent="0.3">
      <c r="A1692" s="19">
        <v>202603</v>
      </c>
      <c r="B1692" s="8" t="s">
        <v>7</v>
      </c>
      <c r="C1692" s="8" t="s">
        <v>63</v>
      </c>
      <c r="D1692" s="8" t="s">
        <v>62</v>
      </c>
      <c r="E1692" s="8" t="s">
        <v>62</v>
      </c>
      <c r="F1692" s="8" t="s">
        <v>61</v>
      </c>
      <c r="G1692" s="8" t="s">
        <v>125</v>
      </c>
      <c r="H1692" s="8" t="s">
        <v>59</v>
      </c>
      <c r="I1692" s="8" t="s">
        <v>58</v>
      </c>
      <c r="J1692" s="8" t="s">
        <v>328</v>
      </c>
      <c r="K1692" s="8" t="s">
        <v>56</v>
      </c>
      <c r="L1692" s="8" t="s">
        <v>64</v>
      </c>
      <c r="M1692" s="18">
        <v>46082</v>
      </c>
      <c r="N1692" s="18">
        <v>46099</v>
      </c>
      <c r="O1692" s="8" t="s">
        <v>287</v>
      </c>
      <c r="P1692" s="8" t="s">
        <v>20</v>
      </c>
      <c r="Q1692" s="8" t="s">
        <v>329</v>
      </c>
      <c r="R1692" s="8" t="str">
        <f t="shared" si="26"/>
        <v>257100A</v>
      </c>
      <c r="S1692" s="8" t="str">
        <f>IFERROR(VLOOKUP(R1692,'UNSG Projects'!$C$8:$D$305,2,FALSE),0)</f>
        <v>Mains - Blanket - SL</v>
      </c>
      <c r="T1692" s="8" t="s">
        <v>328</v>
      </c>
      <c r="U1692" s="11">
        <v>357.36</v>
      </c>
    </row>
    <row r="1693" spans="1:21" ht="20.399999999999999" x14ac:dyDescent="0.3">
      <c r="A1693" s="19">
        <v>202603</v>
      </c>
      <c r="B1693" s="8" t="s">
        <v>7</v>
      </c>
      <c r="C1693" s="8" t="s">
        <v>63</v>
      </c>
      <c r="D1693" s="8" t="s">
        <v>62</v>
      </c>
      <c r="E1693" s="8" t="s">
        <v>62</v>
      </c>
      <c r="F1693" s="8" t="s">
        <v>61</v>
      </c>
      <c r="G1693" s="8" t="s">
        <v>125</v>
      </c>
      <c r="H1693" s="8" t="s">
        <v>59</v>
      </c>
      <c r="I1693" s="8" t="s">
        <v>58</v>
      </c>
      <c r="J1693" s="8" t="s">
        <v>326</v>
      </c>
      <c r="K1693" s="8" t="s">
        <v>56</v>
      </c>
      <c r="L1693" s="8" t="s">
        <v>64</v>
      </c>
      <c r="M1693" s="18">
        <v>46082</v>
      </c>
      <c r="N1693" s="18">
        <v>46048</v>
      </c>
      <c r="O1693" s="8" t="s">
        <v>287</v>
      </c>
      <c r="P1693" s="8" t="s">
        <v>20</v>
      </c>
      <c r="Q1693" s="8" t="s">
        <v>327</v>
      </c>
      <c r="R1693" s="8" t="str">
        <f t="shared" si="26"/>
        <v>257100A</v>
      </c>
      <c r="S1693" s="8" t="str">
        <f>IFERROR(VLOOKUP(R1693,'UNSG Projects'!$C$8:$D$305,2,FALSE),0)</f>
        <v>Mains - Blanket - SL</v>
      </c>
      <c r="T1693" s="8" t="s">
        <v>326</v>
      </c>
      <c r="U1693" s="11">
        <v>3.82</v>
      </c>
    </row>
    <row r="1694" spans="1:21" ht="20.399999999999999" x14ac:dyDescent="0.3">
      <c r="A1694" s="19">
        <v>202603</v>
      </c>
      <c r="B1694" s="8" t="s">
        <v>7</v>
      </c>
      <c r="C1694" s="8" t="s">
        <v>63</v>
      </c>
      <c r="D1694" s="8" t="s">
        <v>62</v>
      </c>
      <c r="E1694" s="8" t="s">
        <v>62</v>
      </c>
      <c r="F1694" s="8" t="s">
        <v>61</v>
      </c>
      <c r="G1694" s="8" t="s">
        <v>125</v>
      </c>
      <c r="H1694" s="8" t="s">
        <v>59</v>
      </c>
      <c r="I1694" s="8" t="s">
        <v>58</v>
      </c>
      <c r="J1694" s="8" t="s">
        <v>324</v>
      </c>
      <c r="K1694" s="8" t="s">
        <v>56</v>
      </c>
      <c r="L1694" s="8" t="s">
        <v>64</v>
      </c>
      <c r="M1694" s="18">
        <v>46082</v>
      </c>
      <c r="N1694" s="18">
        <v>46072</v>
      </c>
      <c r="O1694" s="8" t="s">
        <v>287</v>
      </c>
      <c r="P1694" s="8" t="s">
        <v>20</v>
      </c>
      <c r="Q1694" s="8" t="s">
        <v>325</v>
      </c>
      <c r="R1694" s="8" t="str">
        <f t="shared" si="26"/>
        <v>256100A</v>
      </c>
      <c r="S1694" s="8" t="str">
        <f>IFERROR(VLOOKUP(R1694,'UNSG Projects'!$C$8:$D$305,2,FALSE),0)</f>
        <v>Mains - Blanket - Nog</v>
      </c>
      <c r="T1694" s="8" t="s">
        <v>324</v>
      </c>
      <c r="U1694" s="11">
        <v>92.15</v>
      </c>
    </row>
    <row r="1695" spans="1:21" ht="20.399999999999999" x14ac:dyDescent="0.3">
      <c r="A1695" s="19">
        <v>202603</v>
      </c>
      <c r="B1695" s="8" t="s">
        <v>7</v>
      </c>
      <c r="C1695" s="8" t="s">
        <v>63</v>
      </c>
      <c r="D1695" s="8" t="s">
        <v>62</v>
      </c>
      <c r="E1695" s="8" t="s">
        <v>62</v>
      </c>
      <c r="F1695" s="8" t="s">
        <v>61</v>
      </c>
      <c r="G1695" s="8" t="s">
        <v>125</v>
      </c>
      <c r="H1695" s="8" t="s">
        <v>59</v>
      </c>
      <c r="I1695" s="8" t="s">
        <v>58</v>
      </c>
      <c r="J1695" s="8" t="s">
        <v>322</v>
      </c>
      <c r="K1695" s="8" t="s">
        <v>56</v>
      </c>
      <c r="L1695" s="8" t="s">
        <v>64</v>
      </c>
      <c r="M1695" s="18">
        <v>46082</v>
      </c>
      <c r="N1695" s="18">
        <v>46077</v>
      </c>
      <c r="O1695" s="8" t="s">
        <v>287</v>
      </c>
      <c r="P1695" s="8" t="s">
        <v>20</v>
      </c>
      <c r="Q1695" s="8" t="s">
        <v>323</v>
      </c>
      <c r="R1695" s="8" t="str">
        <f t="shared" si="26"/>
        <v>256100A</v>
      </c>
      <c r="S1695" s="8" t="str">
        <f>IFERROR(VLOOKUP(R1695,'UNSG Projects'!$C$8:$D$305,2,FALSE),0)</f>
        <v>Mains - Blanket - Nog</v>
      </c>
      <c r="T1695" s="8" t="s">
        <v>322</v>
      </c>
      <c r="U1695" s="11">
        <v>1376.86</v>
      </c>
    </row>
    <row r="1696" spans="1:21" ht="20.399999999999999" x14ac:dyDescent="0.3">
      <c r="A1696" s="19">
        <v>202603</v>
      </c>
      <c r="B1696" s="8" t="s">
        <v>7</v>
      </c>
      <c r="C1696" s="8" t="s">
        <v>63</v>
      </c>
      <c r="D1696" s="8" t="s">
        <v>62</v>
      </c>
      <c r="E1696" s="8" t="s">
        <v>62</v>
      </c>
      <c r="F1696" s="8" t="s">
        <v>61</v>
      </c>
      <c r="G1696" s="8" t="s">
        <v>125</v>
      </c>
      <c r="H1696" s="8" t="s">
        <v>59</v>
      </c>
      <c r="I1696" s="8" t="s">
        <v>58</v>
      </c>
      <c r="J1696" s="8" t="s">
        <v>320</v>
      </c>
      <c r="K1696" s="8" t="s">
        <v>56</v>
      </c>
      <c r="L1696" s="8" t="s">
        <v>64</v>
      </c>
      <c r="M1696" s="18">
        <v>46054</v>
      </c>
      <c r="N1696" s="18">
        <v>46054</v>
      </c>
      <c r="O1696" s="8" t="s">
        <v>287</v>
      </c>
      <c r="P1696" s="8" t="s">
        <v>20</v>
      </c>
      <c r="Q1696" s="8" t="s">
        <v>321</v>
      </c>
      <c r="R1696" s="8" t="str">
        <f t="shared" si="26"/>
        <v>253380B</v>
      </c>
      <c r="S1696" s="8" t="str">
        <f>IFERROR(VLOOKUP(R1696,'UNSG Projects'!$C$8:$D$305,2,FALSE),0)</f>
        <v>PI Services Repl - Prescott</v>
      </c>
      <c r="T1696" s="8" t="s">
        <v>320</v>
      </c>
      <c r="U1696" s="11">
        <v>3188.72</v>
      </c>
    </row>
    <row r="1697" spans="1:21" ht="20.399999999999999" x14ac:dyDescent="0.3">
      <c r="A1697" s="19">
        <v>202603</v>
      </c>
      <c r="B1697" s="8" t="s">
        <v>7</v>
      </c>
      <c r="C1697" s="8" t="s">
        <v>63</v>
      </c>
      <c r="D1697" s="8" t="s">
        <v>62</v>
      </c>
      <c r="E1697" s="8" t="s">
        <v>62</v>
      </c>
      <c r="F1697" s="8" t="s">
        <v>61</v>
      </c>
      <c r="G1697" s="8" t="s">
        <v>125</v>
      </c>
      <c r="H1697" s="8" t="s">
        <v>59</v>
      </c>
      <c r="I1697" s="8" t="s">
        <v>58</v>
      </c>
      <c r="J1697" s="8" t="s">
        <v>292</v>
      </c>
      <c r="K1697" s="8" t="s">
        <v>56</v>
      </c>
      <c r="L1697" s="8" t="s">
        <v>64</v>
      </c>
      <c r="M1697" s="18">
        <v>46023</v>
      </c>
      <c r="N1697" s="18">
        <v>46023</v>
      </c>
      <c r="O1697" s="8" t="s">
        <v>287</v>
      </c>
      <c r="P1697" s="8" t="s">
        <v>20</v>
      </c>
      <c r="Q1697" s="8" t="s">
        <v>293</v>
      </c>
      <c r="R1697" s="8" t="str">
        <f t="shared" si="26"/>
        <v>252404S</v>
      </c>
      <c r="S1697" s="8" t="str">
        <f>IFERROR(VLOOKUP(R1697,'UNSG Projects'!$C$8:$D$305,2,FALSE),0)</f>
        <v>Main &amp; Services PVC Repl KNG</v>
      </c>
      <c r="T1697" s="8" t="s">
        <v>292</v>
      </c>
      <c r="U1697" s="11">
        <v>44450.73</v>
      </c>
    </row>
    <row r="1698" spans="1:21" ht="20.399999999999999" x14ac:dyDescent="0.3">
      <c r="A1698" s="19">
        <v>202603</v>
      </c>
      <c r="B1698" s="8" t="s">
        <v>7</v>
      </c>
      <c r="C1698" s="8" t="s">
        <v>63</v>
      </c>
      <c r="D1698" s="8" t="s">
        <v>62</v>
      </c>
      <c r="E1698" s="8" t="s">
        <v>62</v>
      </c>
      <c r="F1698" s="8" t="s">
        <v>61</v>
      </c>
      <c r="G1698" s="8" t="s">
        <v>125</v>
      </c>
      <c r="H1698" s="8" t="s">
        <v>59</v>
      </c>
      <c r="I1698" s="8" t="s">
        <v>58</v>
      </c>
      <c r="J1698" s="8" t="s">
        <v>318</v>
      </c>
      <c r="K1698" s="8" t="s">
        <v>56</v>
      </c>
      <c r="L1698" s="8" t="s">
        <v>64</v>
      </c>
      <c r="M1698" s="18">
        <v>46023</v>
      </c>
      <c r="N1698" s="18">
        <v>46023</v>
      </c>
      <c r="O1698" s="8" t="s">
        <v>287</v>
      </c>
      <c r="P1698" s="8" t="s">
        <v>20</v>
      </c>
      <c r="Q1698" s="8" t="s">
        <v>319</v>
      </c>
      <c r="R1698" s="8" t="str">
        <f t="shared" si="26"/>
        <v>251380R</v>
      </c>
      <c r="S1698" s="8" t="str">
        <f>IFERROR(VLOOKUP(R1698,'UNSG Projects'!$C$8:$D$305,2,FALSE),0)</f>
        <v>Service Repl - Flag</v>
      </c>
      <c r="T1698" s="8" t="s">
        <v>318</v>
      </c>
      <c r="U1698" s="11">
        <v>-5149.75</v>
      </c>
    </row>
    <row r="1699" spans="1:21" ht="20.399999999999999" x14ac:dyDescent="0.3">
      <c r="A1699" s="19">
        <v>202603</v>
      </c>
      <c r="B1699" s="8" t="s">
        <v>7</v>
      </c>
      <c r="C1699" s="8" t="s">
        <v>63</v>
      </c>
      <c r="D1699" s="8" t="s">
        <v>62</v>
      </c>
      <c r="E1699" s="8" t="s">
        <v>62</v>
      </c>
      <c r="F1699" s="8" t="s">
        <v>61</v>
      </c>
      <c r="G1699" s="8" t="s">
        <v>125</v>
      </c>
      <c r="H1699" s="8" t="s">
        <v>59</v>
      </c>
      <c r="I1699" s="8" t="s">
        <v>58</v>
      </c>
      <c r="J1699" s="8" t="s">
        <v>316</v>
      </c>
      <c r="K1699" s="8" t="s">
        <v>56</v>
      </c>
      <c r="L1699" s="8" t="s">
        <v>64</v>
      </c>
      <c r="M1699" s="18">
        <v>46023</v>
      </c>
      <c r="N1699" s="18">
        <v>46023</v>
      </c>
      <c r="O1699" s="8" t="s">
        <v>287</v>
      </c>
      <c r="P1699" s="8" t="s">
        <v>20</v>
      </c>
      <c r="Q1699" s="8" t="s">
        <v>317</v>
      </c>
      <c r="R1699" s="8" t="str">
        <f t="shared" si="26"/>
        <v>252380R</v>
      </c>
      <c r="S1699" s="8" t="str">
        <f>IFERROR(VLOOKUP(R1699,'UNSG Projects'!$C$8:$D$305,2,FALSE),0)</f>
        <v>Service Repl - King</v>
      </c>
      <c r="T1699" s="8" t="s">
        <v>316</v>
      </c>
      <c r="U1699" s="11">
        <v>26399.19</v>
      </c>
    </row>
    <row r="1700" spans="1:21" ht="20.399999999999999" x14ac:dyDescent="0.3">
      <c r="A1700" s="19">
        <v>202603</v>
      </c>
      <c r="B1700" s="8" t="s">
        <v>7</v>
      </c>
      <c r="C1700" s="8" t="s">
        <v>63</v>
      </c>
      <c r="D1700" s="8" t="s">
        <v>62</v>
      </c>
      <c r="E1700" s="8" t="s">
        <v>62</v>
      </c>
      <c r="F1700" s="8" t="s">
        <v>61</v>
      </c>
      <c r="G1700" s="8" t="s">
        <v>125</v>
      </c>
      <c r="H1700" s="8" t="s">
        <v>59</v>
      </c>
      <c r="I1700" s="8" t="s">
        <v>58</v>
      </c>
      <c r="J1700" s="8" t="s">
        <v>314</v>
      </c>
      <c r="K1700" s="8" t="s">
        <v>56</v>
      </c>
      <c r="L1700" s="8" t="s">
        <v>64</v>
      </c>
      <c r="M1700" s="18">
        <v>46023</v>
      </c>
      <c r="N1700" s="18">
        <v>46023</v>
      </c>
      <c r="O1700" s="8" t="s">
        <v>287</v>
      </c>
      <c r="P1700" s="8" t="s">
        <v>20</v>
      </c>
      <c r="Q1700" s="8" t="s">
        <v>315</v>
      </c>
      <c r="R1700" s="8" t="str">
        <f t="shared" si="26"/>
        <v>253380R</v>
      </c>
      <c r="S1700" s="8" t="str">
        <f>IFERROR(VLOOKUP(R1700,'UNSG Projects'!$C$8:$D$305,2,FALSE),0)</f>
        <v>Service Repl - Pres</v>
      </c>
      <c r="T1700" s="8" t="s">
        <v>314</v>
      </c>
      <c r="U1700" s="11">
        <v>28369.27</v>
      </c>
    </row>
    <row r="1701" spans="1:21" ht="20.399999999999999" x14ac:dyDescent="0.3">
      <c r="A1701" s="19">
        <v>202603</v>
      </c>
      <c r="B1701" s="8" t="s">
        <v>7</v>
      </c>
      <c r="C1701" s="8" t="s">
        <v>63</v>
      </c>
      <c r="D1701" s="8" t="s">
        <v>62</v>
      </c>
      <c r="E1701" s="8" t="s">
        <v>62</v>
      </c>
      <c r="F1701" s="8" t="s">
        <v>61</v>
      </c>
      <c r="G1701" s="8" t="s">
        <v>125</v>
      </c>
      <c r="H1701" s="8" t="s">
        <v>59</v>
      </c>
      <c r="I1701" s="8" t="s">
        <v>58</v>
      </c>
      <c r="J1701" s="8" t="s">
        <v>312</v>
      </c>
      <c r="K1701" s="8" t="s">
        <v>56</v>
      </c>
      <c r="L1701" s="8" t="s">
        <v>64</v>
      </c>
      <c r="M1701" s="18">
        <v>46023</v>
      </c>
      <c r="N1701" s="18">
        <v>46023</v>
      </c>
      <c r="O1701" s="8" t="s">
        <v>287</v>
      </c>
      <c r="P1701" s="8" t="s">
        <v>20</v>
      </c>
      <c r="Q1701" s="8" t="s">
        <v>313</v>
      </c>
      <c r="R1701" s="8" t="str">
        <f t="shared" si="26"/>
        <v>256380R</v>
      </c>
      <c r="S1701" s="8" t="str">
        <f>IFERROR(VLOOKUP(R1701,'UNSG Projects'!$C$8:$D$305,2,FALSE),0)</f>
        <v>Service Repl - Santa Cruz</v>
      </c>
      <c r="T1701" s="8" t="s">
        <v>312</v>
      </c>
      <c r="U1701" s="11">
        <v>27755.81</v>
      </c>
    </row>
    <row r="1702" spans="1:21" ht="20.399999999999999" x14ac:dyDescent="0.3">
      <c r="A1702" s="19">
        <v>202603</v>
      </c>
      <c r="B1702" s="8" t="s">
        <v>7</v>
      </c>
      <c r="C1702" s="8" t="s">
        <v>63</v>
      </c>
      <c r="D1702" s="8" t="s">
        <v>62</v>
      </c>
      <c r="E1702" s="8" t="s">
        <v>62</v>
      </c>
      <c r="F1702" s="8" t="s">
        <v>61</v>
      </c>
      <c r="G1702" s="8" t="s">
        <v>125</v>
      </c>
      <c r="H1702" s="8" t="s">
        <v>59</v>
      </c>
      <c r="I1702" s="8" t="s">
        <v>58</v>
      </c>
      <c r="J1702" s="8" t="s">
        <v>310</v>
      </c>
      <c r="K1702" s="8" t="s">
        <v>56</v>
      </c>
      <c r="L1702" s="8" t="s">
        <v>64</v>
      </c>
      <c r="M1702" s="18">
        <v>46023</v>
      </c>
      <c r="N1702" s="18">
        <v>46023</v>
      </c>
      <c r="O1702" s="8" t="s">
        <v>287</v>
      </c>
      <c r="P1702" s="8" t="s">
        <v>20</v>
      </c>
      <c r="Q1702" s="8" t="s">
        <v>311</v>
      </c>
      <c r="R1702" s="8" t="str">
        <f t="shared" si="26"/>
        <v>257380R</v>
      </c>
      <c r="S1702" s="8" t="str">
        <f>IFERROR(VLOOKUP(R1702,'UNSG Projects'!$C$8:$D$305,2,FALSE),0)</f>
        <v>Service Repl - Show Low</v>
      </c>
      <c r="T1702" s="8" t="s">
        <v>310</v>
      </c>
      <c r="U1702" s="11">
        <v>13463.94</v>
      </c>
    </row>
    <row r="1703" spans="1:21" ht="20.399999999999999" x14ac:dyDescent="0.3">
      <c r="A1703" s="19">
        <v>202603</v>
      </c>
      <c r="B1703" s="8" t="s">
        <v>7</v>
      </c>
      <c r="C1703" s="8" t="s">
        <v>63</v>
      </c>
      <c r="D1703" s="8" t="s">
        <v>62</v>
      </c>
      <c r="E1703" s="8" t="s">
        <v>62</v>
      </c>
      <c r="F1703" s="8" t="s">
        <v>61</v>
      </c>
      <c r="G1703" s="8" t="s">
        <v>125</v>
      </c>
      <c r="H1703" s="8" t="s">
        <v>59</v>
      </c>
      <c r="I1703" s="8" t="s">
        <v>58</v>
      </c>
      <c r="J1703" s="8" t="s">
        <v>308</v>
      </c>
      <c r="K1703" s="8" t="s">
        <v>56</v>
      </c>
      <c r="L1703" s="8" t="s">
        <v>64</v>
      </c>
      <c r="M1703" s="18">
        <v>46023</v>
      </c>
      <c r="N1703" s="18">
        <v>46023</v>
      </c>
      <c r="O1703" s="8" t="s">
        <v>287</v>
      </c>
      <c r="P1703" s="8" t="s">
        <v>20</v>
      </c>
      <c r="Q1703" s="8" t="s">
        <v>309</v>
      </c>
      <c r="R1703" s="8" t="str">
        <f t="shared" si="26"/>
        <v>255380R</v>
      </c>
      <c r="S1703" s="8" t="str">
        <f>IFERROR(VLOOKUP(R1703,'UNSG Projects'!$C$8:$D$305,2,FALSE),0)</f>
        <v>Service Repl - Verde</v>
      </c>
      <c r="T1703" s="8" t="s">
        <v>308</v>
      </c>
      <c r="U1703" s="11">
        <v>1846.48</v>
      </c>
    </row>
    <row r="1704" spans="1:21" ht="20.399999999999999" x14ac:dyDescent="0.3">
      <c r="A1704" s="19">
        <v>202603</v>
      </c>
      <c r="B1704" s="8" t="s">
        <v>7</v>
      </c>
      <c r="C1704" s="8" t="s">
        <v>63</v>
      </c>
      <c r="D1704" s="8" t="s">
        <v>62</v>
      </c>
      <c r="E1704" s="8" t="s">
        <v>62</v>
      </c>
      <c r="F1704" s="8" t="s">
        <v>61</v>
      </c>
      <c r="G1704" s="8" t="s">
        <v>125</v>
      </c>
      <c r="H1704" s="8" t="s">
        <v>59</v>
      </c>
      <c r="I1704" s="8" t="s">
        <v>58</v>
      </c>
      <c r="J1704" s="8" t="s">
        <v>304</v>
      </c>
      <c r="K1704" s="8" t="s">
        <v>56</v>
      </c>
      <c r="L1704" s="8" t="s">
        <v>64</v>
      </c>
      <c r="M1704" s="18">
        <v>46023</v>
      </c>
      <c r="N1704" s="18">
        <v>46023</v>
      </c>
      <c r="O1704" s="8" t="s">
        <v>287</v>
      </c>
      <c r="P1704" s="8" t="s">
        <v>20</v>
      </c>
      <c r="Q1704" s="8" t="s">
        <v>305</v>
      </c>
      <c r="R1704" s="8" t="str">
        <f t="shared" si="26"/>
        <v>251380A</v>
      </c>
      <c r="S1704" s="8" t="str">
        <f>IFERROR(VLOOKUP(R1704,'UNSG Projects'!$C$8:$D$305,2,FALSE),0)</f>
        <v>Services - Bl - Flag</v>
      </c>
      <c r="T1704" s="8" t="s">
        <v>304</v>
      </c>
      <c r="U1704" s="11">
        <v>73424.899999999994</v>
      </c>
    </row>
    <row r="1705" spans="1:21" ht="20.399999999999999" x14ac:dyDescent="0.3">
      <c r="A1705" s="19">
        <v>202603</v>
      </c>
      <c r="B1705" s="8" t="s">
        <v>7</v>
      </c>
      <c r="C1705" s="8" t="s">
        <v>63</v>
      </c>
      <c r="D1705" s="8" t="s">
        <v>62</v>
      </c>
      <c r="E1705" s="8" t="s">
        <v>62</v>
      </c>
      <c r="F1705" s="8" t="s">
        <v>61</v>
      </c>
      <c r="G1705" s="8" t="s">
        <v>125</v>
      </c>
      <c r="H1705" s="8" t="s">
        <v>59</v>
      </c>
      <c r="I1705" s="8" t="s">
        <v>58</v>
      </c>
      <c r="J1705" s="8" t="s">
        <v>298</v>
      </c>
      <c r="K1705" s="8" t="s">
        <v>56</v>
      </c>
      <c r="L1705" s="8" t="s">
        <v>64</v>
      </c>
      <c r="M1705" s="18">
        <v>46023</v>
      </c>
      <c r="N1705" s="18">
        <v>46023</v>
      </c>
      <c r="O1705" s="8" t="s">
        <v>287</v>
      </c>
      <c r="P1705" s="8" t="s">
        <v>20</v>
      </c>
      <c r="Q1705" s="8" t="s">
        <v>299</v>
      </c>
      <c r="R1705" s="8" t="str">
        <f t="shared" si="26"/>
        <v>253380A</v>
      </c>
      <c r="S1705" s="8" t="str">
        <f>IFERROR(VLOOKUP(R1705,'UNSG Projects'!$C$8:$D$305,2,FALSE),0)</f>
        <v>Services - Bl - Pres</v>
      </c>
      <c r="T1705" s="8" t="s">
        <v>298</v>
      </c>
      <c r="U1705" s="11">
        <v>88805.47</v>
      </c>
    </row>
    <row r="1706" spans="1:21" ht="20.399999999999999" x14ac:dyDescent="0.3">
      <c r="A1706" s="19">
        <v>202603</v>
      </c>
      <c r="B1706" s="8" t="s">
        <v>7</v>
      </c>
      <c r="C1706" s="8" t="s">
        <v>63</v>
      </c>
      <c r="D1706" s="8" t="s">
        <v>62</v>
      </c>
      <c r="E1706" s="8" t="s">
        <v>62</v>
      </c>
      <c r="F1706" s="8" t="s">
        <v>61</v>
      </c>
      <c r="G1706" s="8" t="s">
        <v>125</v>
      </c>
      <c r="H1706" s="8" t="s">
        <v>59</v>
      </c>
      <c r="I1706" s="8" t="s">
        <v>58</v>
      </c>
      <c r="J1706" s="8" t="s">
        <v>294</v>
      </c>
      <c r="K1706" s="8" t="s">
        <v>56</v>
      </c>
      <c r="L1706" s="8" t="s">
        <v>64</v>
      </c>
      <c r="M1706" s="18">
        <v>46023</v>
      </c>
      <c r="N1706" s="18">
        <v>46023</v>
      </c>
      <c r="O1706" s="8" t="s">
        <v>287</v>
      </c>
      <c r="P1706" s="8" t="s">
        <v>20</v>
      </c>
      <c r="Q1706" s="8" t="s">
        <v>295</v>
      </c>
      <c r="R1706" s="8" t="str">
        <f t="shared" si="26"/>
        <v>257380A</v>
      </c>
      <c r="S1706" s="8" t="str">
        <f>IFERROR(VLOOKUP(R1706,'UNSG Projects'!$C$8:$D$305,2,FALSE),0)</f>
        <v>Services - Bl - SL</v>
      </c>
      <c r="T1706" s="8" t="s">
        <v>294</v>
      </c>
      <c r="U1706" s="11">
        <v>-1312.5</v>
      </c>
    </row>
    <row r="1707" spans="1:21" ht="20.399999999999999" x14ac:dyDescent="0.3">
      <c r="A1707" s="19">
        <v>202603</v>
      </c>
      <c r="B1707" s="8" t="s">
        <v>7</v>
      </c>
      <c r="C1707" s="8" t="s">
        <v>63</v>
      </c>
      <c r="D1707" s="8" t="s">
        <v>62</v>
      </c>
      <c r="E1707" s="8" t="s">
        <v>62</v>
      </c>
      <c r="F1707" s="8" t="s">
        <v>61</v>
      </c>
      <c r="G1707" s="8" t="s">
        <v>125</v>
      </c>
      <c r="H1707" s="8" t="s">
        <v>59</v>
      </c>
      <c r="I1707" s="8" t="s">
        <v>58</v>
      </c>
      <c r="J1707" s="8" t="s">
        <v>296</v>
      </c>
      <c r="K1707" s="8" t="s">
        <v>56</v>
      </c>
      <c r="L1707" s="8" t="s">
        <v>64</v>
      </c>
      <c r="M1707" s="18">
        <v>46023</v>
      </c>
      <c r="N1707" s="18">
        <v>46023</v>
      </c>
      <c r="O1707" s="8" t="s">
        <v>287</v>
      </c>
      <c r="P1707" s="8" t="s">
        <v>20</v>
      </c>
      <c r="Q1707" s="8" t="s">
        <v>297</v>
      </c>
      <c r="R1707" s="8" t="str">
        <f t="shared" si="26"/>
        <v>255380A</v>
      </c>
      <c r="S1707" s="8" t="str">
        <f>IFERROR(VLOOKUP(R1707,'UNSG Projects'!$C$8:$D$305,2,FALSE),0)</f>
        <v>Services - Bl - Verde</v>
      </c>
      <c r="T1707" s="8" t="s">
        <v>296</v>
      </c>
      <c r="U1707" s="11">
        <v>-928.5</v>
      </c>
    </row>
    <row r="1708" spans="1:21" ht="20.399999999999999" x14ac:dyDescent="0.3">
      <c r="A1708" s="19">
        <v>202603</v>
      </c>
      <c r="B1708" s="8" t="s">
        <v>7</v>
      </c>
      <c r="C1708" s="8" t="s">
        <v>63</v>
      </c>
      <c r="D1708" s="8" t="s">
        <v>62</v>
      </c>
      <c r="E1708" s="8" t="s">
        <v>62</v>
      </c>
      <c r="F1708" s="8" t="s">
        <v>61</v>
      </c>
      <c r="G1708" s="8" t="s">
        <v>125</v>
      </c>
      <c r="H1708" s="8" t="s">
        <v>59</v>
      </c>
      <c r="I1708" s="8" t="s">
        <v>58</v>
      </c>
      <c r="J1708" s="8" t="s">
        <v>306</v>
      </c>
      <c r="K1708" s="8" t="s">
        <v>56</v>
      </c>
      <c r="L1708" s="8" t="s">
        <v>64</v>
      </c>
      <c r="M1708" s="18">
        <v>46082</v>
      </c>
      <c r="N1708" s="18">
        <v>46099</v>
      </c>
      <c r="O1708" s="8" t="s">
        <v>287</v>
      </c>
      <c r="P1708" s="8" t="s">
        <v>20</v>
      </c>
      <c r="Q1708" s="8" t="s">
        <v>307</v>
      </c>
      <c r="R1708" s="8" t="str">
        <f t="shared" si="26"/>
        <v>253100A</v>
      </c>
      <c r="S1708" s="8" t="str">
        <f>IFERROR(VLOOKUP(R1708,'UNSG Projects'!$C$8:$D$305,2,FALSE),0)</f>
        <v>Mains - Blanket - Pres</v>
      </c>
      <c r="T1708" s="8" t="s">
        <v>306</v>
      </c>
      <c r="U1708" s="11">
        <v>9277.77</v>
      </c>
    </row>
    <row r="1709" spans="1:21" ht="20.399999999999999" x14ac:dyDescent="0.3">
      <c r="A1709" s="19">
        <v>202603</v>
      </c>
      <c r="B1709" s="8" t="s">
        <v>7</v>
      </c>
      <c r="C1709" s="8" t="s">
        <v>63</v>
      </c>
      <c r="D1709" s="8" t="s">
        <v>62</v>
      </c>
      <c r="E1709" s="8" t="s">
        <v>62</v>
      </c>
      <c r="F1709" s="8" t="s">
        <v>61</v>
      </c>
      <c r="G1709" s="8" t="s">
        <v>125</v>
      </c>
      <c r="H1709" s="8" t="s">
        <v>59</v>
      </c>
      <c r="I1709" s="8" t="s">
        <v>58</v>
      </c>
      <c r="J1709" s="8" t="s">
        <v>57</v>
      </c>
      <c r="K1709" s="8" t="s">
        <v>56</v>
      </c>
      <c r="L1709" s="8" t="s">
        <v>55</v>
      </c>
      <c r="M1709" s="18">
        <v>45962</v>
      </c>
      <c r="N1709" s="18">
        <v>45965</v>
      </c>
      <c r="O1709" s="8" t="s">
        <v>287</v>
      </c>
      <c r="P1709" s="8" t="s">
        <v>20</v>
      </c>
      <c r="Q1709" s="8" t="s">
        <v>291</v>
      </c>
      <c r="R1709" s="8" t="str">
        <f t="shared" si="26"/>
        <v>252100A</v>
      </c>
      <c r="S1709" s="8" t="str">
        <f>IFERROR(VLOOKUP(R1709,'UNSG Projects'!$C$8:$D$305,2,FALSE),0)</f>
        <v>Mains - Blanket - King</v>
      </c>
      <c r="T1709" s="8" t="s">
        <v>290</v>
      </c>
      <c r="U1709" s="11">
        <v>-5307.38</v>
      </c>
    </row>
    <row r="1710" spans="1:21" ht="20.399999999999999" x14ac:dyDescent="0.3">
      <c r="A1710" s="19">
        <v>202603</v>
      </c>
      <c r="B1710" s="8" t="s">
        <v>7</v>
      </c>
      <c r="C1710" s="8" t="s">
        <v>63</v>
      </c>
      <c r="D1710" s="8" t="s">
        <v>62</v>
      </c>
      <c r="E1710" s="8" t="s">
        <v>62</v>
      </c>
      <c r="F1710" s="8" t="s">
        <v>61</v>
      </c>
      <c r="G1710" s="8" t="s">
        <v>125</v>
      </c>
      <c r="H1710" s="8" t="s">
        <v>59</v>
      </c>
      <c r="I1710" s="8" t="s">
        <v>58</v>
      </c>
      <c r="J1710" s="8" t="s">
        <v>57</v>
      </c>
      <c r="K1710" s="8" t="s">
        <v>56</v>
      </c>
      <c r="L1710" s="8" t="s">
        <v>55</v>
      </c>
      <c r="M1710" s="18">
        <v>45992</v>
      </c>
      <c r="N1710" s="18">
        <v>46001</v>
      </c>
      <c r="O1710" s="8" t="s">
        <v>287</v>
      </c>
      <c r="P1710" s="8" t="s">
        <v>20</v>
      </c>
      <c r="Q1710" s="8" t="s">
        <v>289</v>
      </c>
      <c r="R1710" s="8" t="str">
        <f t="shared" si="26"/>
        <v>252100A</v>
      </c>
      <c r="S1710" s="8" t="str">
        <f>IFERROR(VLOOKUP(R1710,'UNSG Projects'!$C$8:$D$305,2,FALSE),0)</f>
        <v>Mains - Blanket - King</v>
      </c>
      <c r="T1710" s="8" t="s">
        <v>288</v>
      </c>
      <c r="U1710" s="11">
        <v>-9684.1299999999992</v>
      </c>
    </row>
    <row r="1711" spans="1:21" ht="20.399999999999999" x14ac:dyDescent="0.3">
      <c r="A1711" s="19">
        <v>202603</v>
      </c>
      <c r="B1711" s="8" t="s">
        <v>7</v>
      </c>
      <c r="C1711" s="8" t="s">
        <v>63</v>
      </c>
      <c r="D1711" s="8" t="s">
        <v>62</v>
      </c>
      <c r="E1711" s="8" t="s">
        <v>62</v>
      </c>
      <c r="F1711" s="8" t="s">
        <v>61</v>
      </c>
      <c r="G1711" s="8" t="s">
        <v>125</v>
      </c>
      <c r="H1711" s="8" t="s">
        <v>59</v>
      </c>
      <c r="I1711" s="8" t="s">
        <v>58</v>
      </c>
      <c r="J1711" s="8" t="s">
        <v>57</v>
      </c>
      <c r="K1711" s="8" t="s">
        <v>56</v>
      </c>
      <c r="L1711" s="8" t="s">
        <v>55</v>
      </c>
      <c r="M1711" s="18">
        <v>46023</v>
      </c>
      <c r="N1711" s="18">
        <v>46023</v>
      </c>
      <c r="O1711" s="8" t="s">
        <v>287</v>
      </c>
      <c r="P1711" s="8" t="s">
        <v>20</v>
      </c>
      <c r="Q1711" s="8" t="s">
        <v>305</v>
      </c>
      <c r="R1711" s="8" t="str">
        <f t="shared" si="26"/>
        <v>251380A</v>
      </c>
      <c r="S1711" s="8" t="str">
        <f>IFERROR(VLOOKUP(R1711,'UNSG Projects'!$C$8:$D$305,2,FALSE),0)</f>
        <v>Services - Bl - Flag</v>
      </c>
      <c r="T1711" s="8" t="s">
        <v>304</v>
      </c>
      <c r="U1711" s="11">
        <v>-41535.160000000003</v>
      </c>
    </row>
    <row r="1712" spans="1:21" ht="20.399999999999999" x14ac:dyDescent="0.3">
      <c r="A1712" s="19">
        <v>202603</v>
      </c>
      <c r="B1712" s="8" t="s">
        <v>7</v>
      </c>
      <c r="C1712" s="8" t="s">
        <v>63</v>
      </c>
      <c r="D1712" s="8" t="s">
        <v>62</v>
      </c>
      <c r="E1712" s="8" t="s">
        <v>62</v>
      </c>
      <c r="F1712" s="8" t="s">
        <v>61</v>
      </c>
      <c r="G1712" s="8" t="s">
        <v>125</v>
      </c>
      <c r="H1712" s="8" t="s">
        <v>59</v>
      </c>
      <c r="I1712" s="8" t="s">
        <v>58</v>
      </c>
      <c r="J1712" s="8" t="s">
        <v>57</v>
      </c>
      <c r="K1712" s="8" t="s">
        <v>56</v>
      </c>
      <c r="L1712" s="8" t="s">
        <v>55</v>
      </c>
      <c r="M1712" s="18">
        <v>46023</v>
      </c>
      <c r="N1712" s="18">
        <v>46023</v>
      </c>
      <c r="O1712" s="8" t="s">
        <v>287</v>
      </c>
      <c r="P1712" s="8" t="s">
        <v>20</v>
      </c>
      <c r="Q1712" s="8" t="s">
        <v>303</v>
      </c>
      <c r="R1712" s="8" t="str">
        <f t="shared" si="26"/>
        <v>252380A</v>
      </c>
      <c r="S1712" s="8" t="str">
        <f>IFERROR(VLOOKUP(R1712,'UNSG Projects'!$C$8:$D$305,2,FALSE),0)</f>
        <v>Install Services - Bl - King</v>
      </c>
      <c r="T1712" s="8" t="s">
        <v>302</v>
      </c>
      <c r="U1712" s="11">
        <v>-3385.49</v>
      </c>
    </row>
    <row r="1713" spans="1:21" ht="20.399999999999999" x14ac:dyDescent="0.3">
      <c r="A1713" s="19">
        <v>202603</v>
      </c>
      <c r="B1713" s="8" t="s">
        <v>7</v>
      </c>
      <c r="C1713" s="8" t="s">
        <v>63</v>
      </c>
      <c r="D1713" s="8" t="s">
        <v>62</v>
      </c>
      <c r="E1713" s="8" t="s">
        <v>62</v>
      </c>
      <c r="F1713" s="8" t="s">
        <v>61</v>
      </c>
      <c r="G1713" s="8" t="s">
        <v>125</v>
      </c>
      <c r="H1713" s="8" t="s">
        <v>59</v>
      </c>
      <c r="I1713" s="8" t="s">
        <v>58</v>
      </c>
      <c r="J1713" s="8" t="s">
        <v>57</v>
      </c>
      <c r="K1713" s="8" t="s">
        <v>56</v>
      </c>
      <c r="L1713" s="8" t="s">
        <v>55</v>
      </c>
      <c r="M1713" s="18">
        <v>46023</v>
      </c>
      <c r="N1713" s="18">
        <v>46023</v>
      </c>
      <c r="O1713" s="8" t="s">
        <v>287</v>
      </c>
      <c r="P1713" s="8" t="s">
        <v>20</v>
      </c>
      <c r="Q1713" s="8" t="s">
        <v>301</v>
      </c>
      <c r="R1713" s="8" t="str">
        <f t="shared" si="26"/>
        <v>252402S</v>
      </c>
      <c r="S1713" s="8" t="str">
        <f>IFERROR(VLOOKUP(R1713,'UNSG Projects'!$C$8:$D$305,2,FALSE),0)</f>
        <v>Drisco Pipe Replacement</v>
      </c>
      <c r="T1713" s="8" t="s">
        <v>300</v>
      </c>
      <c r="U1713" s="11">
        <v>-129720.51</v>
      </c>
    </row>
    <row r="1714" spans="1:21" ht="20.399999999999999" x14ac:dyDescent="0.3">
      <c r="A1714" s="19">
        <v>202603</v>
      </c>
      <c r="B1714" s="8" t="s">
        <v>7</v>
      </c>
      <c r="C1714" s="8" t="s">
        <v>63</v>
      </c>
      <c r="D1714" s="8" t="s">
        <v>62</v>
      </c>
      <c r="E1714" s="8" t="s">
        <v>62</v>
      </c>
      <c r="F1714" s="8" t="s">
        <v>61</v>
      </c>
      <c r="G1714" s="8" t="s">
        <v>125</v>
      </c>
      <c r="H1714" s="8" t="s">
        <v>59</v>
      </c>
      <c r="I1714" s="8" t="s">
        <v>58</v>
      </c>
      <c r="J1714" s="8" t="s">
        <v>57</v>
      </c>
      <c r="K1714" s="8" t="s">
        <v>56</v>
      </c>
      <c r="L1714" s="8" t="s">
        <v>55</v>
      </c>
      <c r="M1714" s="18">
        <v>46023</v>
      </c>
      <c r="N1714" s="18">
        <v>46023</v>
      </c>
      <c r="O1714" s="8" t="s">
        <v>287</v>
      </c>
      <c r="P1714" s="8" t="s">
        <v>20</v>
      </c>
      <c r="Q1714" s="8" t="s">
        <v>299</v>
      </c>
      <c r="R1714" s="8" t="str">
        <f t="shared" si="26"/>
        <v>253380A</v>
      </c>
      <c r="S1714" s="8" t="str">
        <f>IFERROR(VLOOKUP(R1714,'UNSG Projects'!$C$8:$D$305,2,FALSE),0)</f>
        <v>Services - Bl - Pres</v>
      </c>
      <c r="T1714" s="8" t="s">
        <v>298</v>
      </c>
      <c r="U1714" s="11">
        <v>-57913.35</v>
      </c>
    </row>
    <row r="1715" spans="1:21" ht="20.399999999999999" x14ac:dyDescent="0.3">
      <c r="A1715" s="19">
        <v>202603</v>
      </c>
      <c r="B1715" s="8" t="s">
        <v>7</v>
      </c>
      <c r="C1715" s="8" t="s">
        <v>63</v>
      </c>
      <c r="D1715" s="8" t="s">
        <v>62</v>
      </c>
      <c r="E1715" s="8" t="s">
        <v>62</v>
      </c>
      <c r="F1715" s="8" t="s">
        <v>61</v>
      </c>
      <c r="G1715" s="8" t="s">
        <v>125</v>
      </c>
      <c r="H1715" s="8" t="s">
        <v>59</v>
      </c>
      <c r="I1715" s="8" t="s">
        <v>58</v>
      </c>
      <c r="J1715" s="8" t="s">
        <v>57</v>
      </c>
      <c r="K1715" s="8" t="s">
        <v>56</v>
      </c>
      <c r="L1715" s="8" t="s">
        <v>55</v>
      </c>
      <c r="M1715" s="18">
        <v>46023</v>
      </c>
      <c r="N1715" s="18">
        <v>46023</v>
      </c>
      <c r="O1715" s="8" t="s">
        <v>287</v>
      </c>
      <c r="P1715" s="8" t="s">
        <v>20</v>
      </c>
      <c r="Q1715" s="8" t="s">
        <v>297</v>
      </c>
      <c r="R1715" s="8" t="str">
        <f t="shared" si="26"/>
        <v>255380A</v>
      </c>
      <c r="S1715" s="8" t="str">
        <f>IFERROR(VLOOKUP(R1715,'UNSG Projects'!$C$8:$D$305,2,FALSE),0)</f>
        <v>Services - Bl - Verde</v>
      </c>
      <c r="T1715" s="8" t="s">
        <v>296</v>
      </c>
      <c r="U1715" s="11">
        <v>-2010.22</v>
      </c>
    </row>
    <row r="1716" spans="1:21" ht="20.399999999999999" x14ac:dyDescent="0.3">
      <c r="A1716" s="19">
        <v>202603</v>
      </c>
      <c r="B1716" s="8" t="s">
        <v>7</v>
      </c>
      <c r="C1716" s="8" t="s">
        <v>63</v>
      </c>
      <c r="D1716" s="8" t="s">
        <v>62</v>
      </c>
      <c r="E1716" s="8" t="s">
        <v>62</v>
      </c>
      <c r="F1716" s="8" t="s">
        <v>61</v>
      </c>
      <c r="G1716" s="8" t="s">
        <v>125</v>
      </c>
      <c r="H1716" s="8" t="s">
        <v>59</v>
      </c>
      <c r="I1716" s="8" t="s">
        <v>58</v>
      </c>
      <c r="J1716" s="8" t="s">
        <v>57</v>
      </c>
      <c r="K1716" s="8" t="s">
        <v>56</v>
      </c>
      <c r="L1716" s="8" t="s">
        <v>55</v>
      </c>
      <c r="M1716" s="18">
        <v>46023</v>
      </c>
      <c r="N1716" s="18">
        <v>46023</v>
      </c>
      <c r="O1716" s="8" t="s">
        <v>287</v>
      </c>
      <c r="P1716" s="8" t="s">
        <v>20</v>
      </c>
      <c r="Q1716" s="8" t="s">
        <v>295</v>
      </c>
      <c r="R1716" s="8" t="str">
        <f t="shared" si="26"/>
        <v>257380A</v>
      </c>
      <c r="S1716" s="8" t="str">
        <f>IFERROR(VLOOKUP(R1716,'UNSG Projects'!$C$8:$D$305,2,FALSE),0)</f>
        <v>Services - Bl - SL</v>
      </c>
      <c r="T1716" s="8" t="s">
        <v>294</v>
      </c>
      <c r="U1716" s="11">
        <v>1986</v>
      </c>
    </row>
    <row r="1717" spans="1:21" ht="20.399999999999999" x14ac:dyDescent="0.3">
      <c r="A1717" s="19">
        <v>202603</v>
      </c>
      <c r="B1717" s="8" t="s">
        <v>7</v>
      </c>
      <c r="C1717" s="8" t="s">
        <v>63</v>
      </c>
      <c r="D1717" s="8" t="s">
        <v>62</v>
      </c>
      <c r="E1717" s="8" t="s">
        <v>62</v>
      </c>
      <c r="F1717" s="8" t="s">
        <v>61</v>
      </c>
      <c r="G1717" s="8" t="s">
        <v>125</v>
      </c>
      <c r="H1717" s="8" t="s">
        <v>59</v>
      </c>
      <c r="I1717" s="8" t="s">
        <v>58</v>
      </c>
      <c r="J1717" s="8" t="s">
        <v>57</v>
      </c>
      <c r="K1717" s="8" t="s">
        <v>56</v>
      </c>
      <c r="L1717" s="8" t="s">
        <v>55</v>
      </c>
      <c r="M1717" s="18">
        <v>46023</v>
      </c>
      <c r="N1717" s="18">
        <v>46023</v>
      </c>
      <c r="O1717" s="8" t="s">
        <v>287</v>
      </c>
      <c r="P1717" s="8" t="s">
        <v>20</v>
      </c>
      <c r="Q1717" s="8" t="s">
        <v>293</v>
      </c>
      <c r="R1717" s="8" t="str">
        <f t="shared" si="26"/>
        <v>252404S</v>
      </c>
      <c r="S1717" s="8" t="str">
        <f>IFERROR(VLOOKUP(R1717,'UNSG Projects'!$C$8:$D$305,2,FALSE),0)</f>
        <v>Main &amp; Services PVC Repl KNG</v>
      </c>
      <c r="T1717" s="8" t="s">
        <v>292</v>
      </c>
      <c r="U1717" s="11">
        <v>-58510.84</v>
      </c>
    </row>
    <row r="1718" spans="1:21" ht="20.399999999999999" x14ac:dyDescent="0.3">
      <c r="A1718" s="19">
        <v>202603</v>
      </c>
      <c r="B1718" s="8" t="s">
        <v>7</v>
      </c>
      <c r="C1718" s="8" t="s">
        <v>63</v>
      </c>
      <c r="D1718" s="8" t="s">
        <v>62</v>
      </c>
      <c r="E1718" s="8" t="s">
        <v>62</v>
      </c>
      <c r="F1718" s="8" t="s">
        <v>61</v>
      </c>
      <c r="G1718" s="8" t="s">
        <v>125</v>
      </c>
      <c r="H1718" s="8" t="s">
        <v>59</v>
      </c>
      <c r="I1718" s="8" t="s">
        <v>58</v>
      </c>
      <c r="J1718" s="8" t="s">
        <v>57</v>
      </c>
      <c r="K1718" s="8" t="s">
        <v>56</v>
      </c>
      <c r="L1718" s="8" t="s">
        <v>55</v>
      </c>
      <c r="M1718" s="18">
        <v>46023</v>
      </c>
      <c r="N1718" s="18">
        <v>46027</v>
      </c>
      <c r="O1718" s="8" t="s">
        <v>287</v>
      </c>
      <c r="P1718" s="8" t="s">
        <v>20</v>
      </c>
      <c r="Q1718" s="8" t="s">
        <v>286</v>
      </c>
      <c r="R1718" s="8" t="str">
        <f t="shared" si="26"/>
        <v>252100A</v>
      </c>
      <c r="S1718" s="8" t="str">
        <f>IFERROR(VLOOKUP(R1718,'UNSG Projects'!$C$8:$D$305,2,FALSE),0)</f>
        <v>Mains - Blanket - King</v>
      </c>
      <c r="T1718" s="8" t="s">
        <v>285</v>
      </c>
      <c r="U1718" s="11">
        <v>-1438.69</v>
      </c>
    </row>
    <row r="1719" spans="1:21" ht="20.399999999999999" x14ac:dyDescent="0.3">
      <c r="A1719" s="19">
        <v>202603</v>
      </c>
      <c r="B1719" s="8" t="s">
        <v>7</v>
      </c>
      <c r="C1719" s="8" t="s">
        <v>63</v>
      </c>
      <c r="D1719" s="8" t="s">
        <v>62</v>
      </c>
      <c r="E1719" s="8" t="s">
        <v>62</v>
      </c>
      <c r="F1719" s="8" t="s">
        <v>61</v>
      </c>
      <c r="G1719" s="8" t="s">
        <v>125</v>
      </c>
      <c r="H1719" s="8" t="s">
        <v>59</v>
      </c>
      <c r="I1719" s="8" t="s">
        <v>58</v>
      </c>
      <c r="J1719" s="8" t="s">
        <v>57</v>
      </c>
      <c r="K1719" s="8" t="s">
        <v>56</v>
      </c>
      <c r="L1719" s="8" t="s">
        <v>55</v>
      </c>
      <c r="M1719" s="18">
        <v>46054</v>
      </c>
      <c r="N1719" s="18">
        <v>45965</v>
      </c>
      <c r="O1719" s="8" t="s">
        <v>287</v>
      </c>
      <c r="P1719" s="8" t="s">
        <v>20</v>
      </c>
      <c r="Q1719" s="8" t="s">
        <v>291</v>
      </c>
      <c r="R1719" s="8" t="str">
        <f t="shared" si="26"/>
        <v>252100A</v>
      </c>
      <c r="S1719" s="8" t="str">
        <f>IFERROR(VLOOKUP(R1719,'UNSG Projects'!$C$8:$D$305,2,FALSE),0)</f>
        <v>Mains - Blanket - King</v>
      </c>
      <c r="T1719" s="8" t="s">
        <v>290</v>
      </c>
      <c r="U1719" s="11">
        <v>-349.31</v>
      </c>
    </row>
    <row r="1720" spans="1:21" ht="20.399999999999999" x14ac:dyDescent="0.3">
      <c r="A1720" s="19">
        <v>202603</v>
      </c>
      <c r="B1720" s="8" t="s">
        <v>7</v>
      </c>
      <c r="C1720" s="8" t="s">
        <v>63</v>
      </c>
      <c r="D1720" s="8" t="s">
        <v>62</v>
      </c>
      <c r="E1720" s="8" t="s">
        <v>62</v>
      </c>
      <c r="F1720" s="8" t="s">
        <v>61</v>
      </c>
      <c r="G1720" s="8" t="s">
        <v>125</v>
      </c>
      <c r="H1720" s="8" t="s">
        <v>59</v>
      </c>
      <c r="I1720" s="8" t="s">
        <v>58</v>
      </c>
      <c r="J1720" s="8" t="s">
        <v>57</v>
      </c>
      <c r="K1720" s="8" t="s">
        <v>56</v>
      </c>
      <c r="L1720" s="8" t="s">
        <v>55</v>
      </c>
      <c r="M1720" s="18">
        <v>46054</v>
      </c>
      <c r="N1720" s="18">
        <v>46001</v>
      </c>
      <c r="O1720" s="8" t="s">
        <v>287</v>
      </c>
      <c r="P1720" s="8" t="s">
        <v>20</v>
      </c>
      <c r="Q1720" s="8" t="s">
        <v>289</v>
      </c>
      <c r="R1720" s="8" t="str">
        <f t="shared" si="26"/>
        <v>252100A</v>
      </c>
      <c r="S1720" s="8" t="str">
        <f>IFERROR(VLOOKUP(R1720,'UNSG Projects'!$C$8:$D$305,2,FALSE),0)</f>
        <v>Mains - Blanket - King</v>
      </c>
      <c r="T1720" s="8" t="s">
        <v>288</v>
      </c>
      <c r="U1720" s="11">
        <v>-439.09</v>
      </c>
    </row>
    <row r="1721" spans="1:21" ht="20.399999999999999" x14ac:dyDescent="0.3">
      <c r="A1721" s="19">
        <v>202603</v>
      </c>
      <c r="B1721" s="8" t="s">
        <v>7</v>
      </c>
      <c r="C1721" s="8" t="s">
        <v>63</v>
      </c>
      <c r="D1721" s="8" t="s">
        <v>62</v>
      </c>
      <c r="E1721" s="8" t="s">
        <v>62</v>
      </c>
      <c r="F1721" s="8" t="s">
        <v>61</v>
      </c>
      <c r="G1721" s="8" t="s">
        <v>125</v>
      </c>
      <c r="H1721" s="8" t="s">
        <v>59</v>
      </c>
      <c r="I1721" s="8" t="s">
        <v>58</v>
      </c>
      <c r="J1721" s="8" t="s">
        <v>57</v>
      </c>
      <c r="K1721" s="8" t="s">
        <v>56</v>
      </c>
      <c r="L1721" s="8" t="s">
        <v>55</v>
      </c>
      <c r="M1721" s="18">
        <v>46054</v>
      </c>
      <c r="N1721" s="18">
        <v>46027</v>
      </c>
      <c r="O1721" s="8" t="s">
        <v>287</v>
      </c>
      <c r="P1721" s="8" t="s">
        <v>20</v>
      </c>
      <c r="Q1721" s="8" t="s">
        <v>286</v>
      </c>
      <c r="R1721" s="8" t="str">
        <f t="shared" si="26"/>
        <v>252100A</v>
      </c>
      <c r="S1721" s="8" t="str">
        <f>IFERROR(VLOOKUP(R1721,'UNSG Projects'!$C$8:$D$305,2,FALSE),0)</f>
        <v>Mains - Blanket - King</v>
      </c>
      <c r="T1721" s="8" t="s">
        <v>285</v>
      </c>
      <c r="U1721" s="11">
        <v>-733.33</v>
      </c>
    </row>
    <row r="1722" spans="1:21" ht="20.399999999999999" x14ac:dyDescent="0.3">
      <c r="A1722" s="19">
        <v>202507</v>
      </c>
      <c r="B1722" s="8" t="s">
        <v>7</v>
      </c>
      <c r="C1722" s="8" t="s">
        <v>63</v>
      </c>
      <c r="D1722" s="8" t="s">
        <v>62</v>
      </c>
      <c r="E1722" s="8" t="s">
        <v>62</v>
      </c>
      <c r="F1722" s="8" t="s">
        <v>61</v>
      </c>
      <c r="G1722" s="8" t="s">
        <v>125</v>
      </c>
      <c r="H1722" s="8" t="s">
        <v>59</v>
      </c>
      <c r="I1722" s="8" t="s">
        <v>58</v>
      </c>
      <c r="J1722" s="8" t="s">
        <v>57</v>
      </c>
      <c r="K1722" s="8" t="s">
        <v>56</v>
      </c>
      <c r="L1722" s="8" t="s">
        <v>55</v>
      </c>
      <c r="M1722" s="18">
        <v>45689</v>
      </c>
      <c r="N1722" s="18">
        <v>45689</v>
      </c>
      <c r="O1722" s="8" t="s">
        <v>272</v>
      </c>
      <c r="P1722" s="8" t="s">
        <v>21</v>
      </c>
      <c r="Q1722" s="8" t="s">
        <v>252</v>
      </c>
      <c r="R1722" s="8" t="str">
        <f t="shared" si="26"/>
        <v>252383A</v>
      </c>
      <c r="S1722" s="8" t="str">
        <f>IFERROR(VLOOKUP(R1722,'UNSG Projects'!$C$8:$D$305,2,FALSE),0)</f>
        <v>Regulators - Blanket - King</v>
      </c>
      <c r="T1722" s="8" t="s">
        <v>251</v>
      </c>
      <c r="U1722" s="11">
        <v>-1246.93</v>
      </c>
    </row>
    <row r="1723" spans="1:21" ht="20.399999999999999" x14ac:dyDescent="0.3">
      <c r="A1723" s="19">
        <v>202507</v>
      </c>
      <c r="B1723" s="8" t="s">
        <v>7</v>
      </c>
      <c r="C1723" s="8" t="s">
        <v>63</v>
      </c>
      <c r="D1723" s="8" t="s">
        <v>62</v>
      </c>
      <c r="E1723" s="8" t="s">
        <v>62</v>
      </c>
      <c r="F1723" s="8" t="s">
        <v>61</v>
      </c>
      <c r="G1723" s="8" t="s">
        <v>125</v>
      </c>
      <c r="H1723" s="8" t="s">
        <v>59</v>
      </c>
      <c r="I1723" s="8" t="s">
        <v>58</v>
      </c>
      <c r="J1723" s="8" t="s">
        <v>57</v>
      </c>
      <c r="K1723" s="8" t="s">
        <v>56</v>
      </c>
      <c r="L1723" s="8" t="s">
        <v>55</v>
      </c>
      <c r="M1723" s="18">
        <v>45748</v>
      </c>
      <c r="N1723" s="18">
        <v>45748</v>
      </c>
      <c r="O1723" s="8" t="s">
        <v>272</v>
      </c>
      <c r="P1723" s="8" t="s">
        <v>21</v>
      </c>
      <c r="Q1723" s="8" t="s">
        <v>274</v>
      </c>
      <c r="R1723" s="8" t="str">
        <f t="shared" si="26"/>
        <v>252381A</v>
      </c>
      <c r="S1723" s="8" t="str">
        <f>IFERROR(VLOOKUP(R1723,'UNSG Projects'!$C$8:$D$305,2,FALSE),0)</f>
        <v>Meters - Bl - King</v>
      </c>
      <c r="T1723" s="8" t="s">
        <v>273</v>
      </c>
      <c r="U1723" s="11">
        <v>-2611.1</v>
      </c>
    </row>
    <row r="1724" spans="1:21" ht="20.399999999999999" x14ac:dyDescent="0.3">
      <c r="A1724" s="19">
        <v>202507</v>
      </c>
      <c r="B1724" s="8" t="s">
        <v>7</v>
      </c>
      <c r="C1724" s="8" t="s">
        <v>63</v>
      </c>
      <c r="D1724" s="8" t="s">
        <v>62</v>
      </c>
      <c r="E1724" s="8" t="s">
        <v>62</v>
      </c>
      <c r="F1724" s="8" t="s">
        <v>61</v>
      </c>
      <c r="G1724" s="8" t="s">
        <v>125</v>
      </c>
      <c r="H1724" s="8" t="s">
        <v>59</v>
      </c>
      <c r="I1724" s="8" t="s">
        <v>58</v>
      </c>
      <c r="J1724" s="8" t="s">
        <v>57</v>
      </c>
      <c r="K1724" s="8" t="s">
        <v>56</v>
      </c>
      <c r="L1724" s="8" t="s">
        <v>55</v>
      </c>
      <c r="M1724" s="18">
        <v>45809</v>
      </c>
      <c r="N1724" s="18">
        <v>45809</v>
      </c>
      <c r="O1724" s="8" t="s">
        <v>272</v>
      </c>
      <c r="P1724" s="8" t="s">
        <v>21</v>
      </c>
      <c r="Q1724" s="8" t="s">
        <v>278</v>
      </c>
      <c r="R1724" s="8" t="str">
        <f t="shared" si="26"/>
        <v>255381A</v>
      </c>
      <c r="S1724" s="8" t="str">
        <f>IFERROR(VLOOKUP(R1724,'UNSG Projects'!$C$8:$D$305,2,FALSE),0)</f>
        <v>Meters - Bl - Verde</v>
      </c>
      <c r="T1724" s="8" t="s">
        <v>277</v>
      </c>
      <c r="U1724" s="11">
        <v>-2611.09</v>
      </c>
    </row>
    <row r="1725" spans="1:21" ht="20.399999999999999" x14ac:dyDescent="0.3">
      <c r="A1725" s="19">
        <v>202508</v>
      </c>
      <c r="B1725" s="8" t="s">
        <v>7</v>
      </c>
      <c r="C1725" s="8" t="s">
        <v>63</v>
      </c>
      <c r="D1725" s="8" t="s">
        <v>62</v>
      </c>
      <c r="E1725" s="8" t="s">
        <v>62</v>
      </c>
      <c r="F1725" s="8" t="s">
        <v>61</v>
      </c>
      <c r="G1725" s="8" t="s">
        <v>125</v>
      </c>
      <c r="H1725" s="8" t="s">
        <v>59</v>
      </c>
      <c r="I1725" s="8" t="s">
        <v>58</v>
      </c>
      <c r="J1725" s="8" t="s">
        <v>279</v>
      </c>
      <c r="K1725" s="8" t="s">
        <v>56</v>
      </c>
      <c r="L1725" s="8" t="s">
        <v>64</v>
      </c>
      <c r="M1725" s="18">
        <v>45748</v>
      </c>
      <c r="N1725" s="18">
        <v>45748</v>
      </c>
      <c r="O1725" s="8" t="s">
        <v>272</v>
      </c>
      <c r="P1725" s="8" t="s">
        <v>21</v>
      </c>
      <c r="Q1725" s="8" t="s">
        <v>280</v>
      </c>
      <c r="R1725" s="8" t="str">
        <f t="shared" si="26"/>
        <v>257381A</v>
      </c>
      <c r="S1725" s="8" t="str">
        <f>IFERROR(VLOOKUP(R1725,'UNSG Projects'!$C$8:$D$305,2,FALSE),0)</f>
        <v>Meters - Bl - SL</v>
      </c>
      <c r="T1725" s="8" t="s">
        <v>279</v>
      </c>
      <c r="U1725" s="11">
        <v>10659.87</v>
      </c>
    </row>
    <row r="1726" spans="1:21" ht="20.399999999999999" x14ac:dyDescent="0.3">
      <c r="A1726" s="19">
        <v>202509</v>
      </c>
      <c r="B1726" s="8" t="s">
        <v>7</v>
      </c>
      <c r="C1726" s="8" t="s">
        <v>63</v>
      </c>
      <c r="D1726" s="8" t="s">
        <v>62</v>
      </c>
      <c r="E1726" s="8" t="s">
        <v>62</v>
      </c>
      <c r="F1726" s="8" t="s">
        <v>61</v>
      </c>
      <c r="G1726" s="8" t="s">
        <v>125</v>
      </c>
      <c r="H1726" s="8" t="s">
        <v>59</v>
      </c>
      <c r="I1726" s="8" t="s">
        <v>58</v>
      </c>
      <c r="J1726" s="8" t="s">
        <v>283</v>
      </c>
      <c r="K1726" s="8" t="s">
        <v>56</v>
      </c>
      <c r="L1726" s="8" t="s">
        <v>64</v>
      </c>
      <c r="M1726" s="18">
        <v>45689</v>
      </c>
      <c r="N1726" s="18">
        <v>45689</v>
      </c>
      <c r="O1726" s="8" t="s">
        <v>272</v>
      </c>
      <c r="P1726" s="8" t="s">
        <v>21</v>
      </c>
      <c r="Q1726" s="8" t="s">
        <v>284</v>
      </c>
      <c r="R1726" s="8" t="str">
        <f t="shared" si="26"/>
        <v>253381A</v>
      </c>
      <c r="S1726" s="8" t="str">
        <f>IFERROR(VLOOKUP(R1726,'UNSG Projects'!$C$8:$D$305,2,FALSE),0)</f>
        <v>Meters - Bl - Pres</v>
      </c>
      <c r="T1726" s="8" t="s">
        <v>283</v>
      </c>
      <c r="U1726" s="11">
        <v>586047.63</v>
      </c>
    </row>
    <row r="1727" spans="1:21" ht="20.399999999999999" x14ac:dyDescent="0.3">
      <c r="A1727" s="19">
        <v>202509</v>
      </c>
      <c r="B1727" s="8" t="s">
        <v>7</v>
      </c>
      <c r="C1727" s="8" t="s">
        <v>63</v>
      </c>
      <c r="D1727" s="8" t="s">
        <v>62</v>
      </c>
      <c r="E1727" s="8" t="s">
        <v>62</v>
      </c>
      <c r="F1727" s="8" t="s">
        <v>61</v>
      </c>
      <c r="G1727" s="8" t="s">
        <v>125</v>
      </c>
      <c r="H1727" s="8" t="s">
        <v>59</v>
      </c>
      <c r="I1727" s="8" t="s">
        <v>58</v>
      </c>
      <c r="J1727" s="8" t="s">
        <v>57</v>
      </c>
      <c r="K1727" s="8" t="s">
        <v>56</v>
      </c>
      <c r="L1727" s="8" t="s">
        <v>55</v>
      </c>
      <c r="M1727" s="18">
        <v>45717</v>
      </c>
      <c r="N1727" s="18">
        <v>45717</v>
      </c>
      <c r="O1727" s="8" t="s">
        <v>272</v>
      </c>
      <c r="P1727" s="8" t="s">
        <v>21</v>
      </c>
      <c r="Q1727" s="8" t="s">
        <v>228</v>
      </c>
      <c r="R1727" s="8" t="str">
        <f t="shared" si="26"/>
        <v>251385A</v>
      </c>
      <c r="S1727" s="8" t="str">
        <f>IFERROR(VLOOKUP(R1727,'UNSG Projects'!$C$8:$D$305,2,FALSE),0)</f>
        <v>Industrial Metering - Flag</v>
      </c>
      <c r="T1727" s="8" t="s">
        <v>227</v>
      </c>
      <c r="U1727" s="11">
        <v>-1004.3</v>
      </c>
    </row>
    <row r="1728" spans="1:21" ht="20.399999999999999" x14ac:dyDescent="0.3">
      <c r="A1728" s="19">
        <v>202510</v>
      </c>
      <c r="B1728" s="8" t="s">
        <v>7</v>
      </c>
      <c r="C1728" s="8" t="s">
        <v>63</v>
      </c>
      <c r="D1728" s="8" t="s">
        <v>62</v>
      </c>
      <c r="E1728" s="8" t="s">
        <v>62</v>
      </c>
      <c r="F1728" s="8" t="s">
        <v>61</v>
      </c>
      <c r="G1728" s="8" t="s">
        <v>125</v>
      </c>
      <c r="H1728" s="8" t="s">
        <v>59</v>
      </c>
      <c r="I1728" s="8" t="s">
        <v>58</v>
      </c>
      <c r="J1728" s="8" t="s">
        <v>227</v>
      </c>
      <c r="K1728" s="8" t="s">
        <v>56</v>
      </c>
      <c r="L1728" s="8" t="s">
        <v>64</v>
      </c>
      <c r="M1728" s="18">
        <v>45717</v>
      </c>
      <c r="N1728" s="18">
        <v>45717</v>
      </c>
      <c r="O1728" s="8" t="s">
        <v>272</v>
      </c>
      <c r="P1728" s="8" t="s">
        <v>21</v>
      </c>
      <c r="Q1728" s="8" t="s">
        <v>228</v>
      </c>
      <c r="R1728" s="8" t="str">
        <f t="shared" si="26"/>
        <v>251385A</v>
      </c>
      <c r="S1728" s="8" t="str">
        <f>IFERROR(VLOOKUP(R1728,'UNSG Projects'!$C$8:$D$305,2,FALSE),0)</f>
        <v>Industrial Metering - Flag</v>
      </c>
      <c r="T1728" s="8" t="s">
        <v>227</v>
      </c>
      <c r="U1728" s="11">
        <v>214.91</v>
      </c>
    </row>
    <row r="1729" spans="1:21" ht="20.399999999999999" x14ac:dyDescent="0.3">
      <c r="A1729" s="19">
        <v>202510</v>
      </c>
      <c r="B1729" s="8" t="s">
        <v>7</v>
      </c>
      <c r="C1729" s="8" t="s">
        <v>63</v>
      </c>
      <c r="D1729" s="8" t="s">
        <v>62</v>
      </c>
      <c r="E1729" s="8" t="s">
        <v>62</v>
      </c>
      <c r="F1729" s="8" t="s">
        <v>61</v>
      </c>
      <c r="G1729" s="8" t="s">
        <v>125</v>
      </c>
      <c r="H1729" s="8" t="s">
        <v>59</v>
      </c>
      <c r="I1729" s="8" t="s">
        <v>58</v>
      </c>
      <c r="J1729" s="8" t="s">
        <v>281</v>
      </c>
      <c r="K1729" s="8" t="s">
        <v>56</v>
      </c>
      <c r="L1729" s="8" t="s">
        <v>64</v>
      </c>
      <c r="M1729" s="18">
        <v>45931</v>
      </c>
      <c r="N1729" s="18">
        <v>45931</v>
      </c>
      <c r="O1729" s="8" t="s">
        <v>272</v>
      </c>
      <c r="P1729" s="8" t="s">
        <v>21</v>
      </c>
      <c r="Q1729" s="8" t="s">
        <v>282</v>
      </c>
      <c r="R1729" s="8" t="str">
        <f t="shared" si="26"/>
        <v>251381A</v>
      </c>
      <c r="S1729" s="8" t="str">
        <f>IFERROR(VLOOKUP(R1729,'UNSG Projects'!$C$8:$D$305,2,FALSE),0)</f>
        <v>Meters - Bl - Flag</v>
      </c>
      <c r="T1729" s="8" t="s">
        <v>281</v>
      </c>
      <c r="U1729" s="11">
        <v>8037.47</v>
      </c>
    </row>
    <row r="1730" spans="1:21" ht="20.399999999999999" x14ac:dyDescent="0.3">
      <c r="A1730" s="19">
        <v>202510</v>
      </c>
      <c r="B1730" s="8" t="s">
        <v>7</v>
      </c>
      <c r="C1730" s="8" t="s">
        <v>63</v>
      </c>
      <c r="D1730" s="8" t="s">
        <v>62</v>
      </c>
      <c r="E1730" s="8" t="s">
        <v>62</v>
      </c>
      <c r="F1730" s="8" t="s">
        <v>61</v>
      </c>
      <c r="G1730" s="8" t="s">
        <v>125</v>
      </c>
      <c r="H1730" s="8" t="s">
        <v>59</v>
      </c>
      <c r="I1730" s="8" t="s">
        <v>58</v>
      </c>
      <c r="J1730" s="8" t="s">
        <v>275</v>
      </c>
      <c r="K1730" s="8" t="s">
        <v>56</v>
      </c>
      <c r="L1730" s="8" t="s">
        <v>64</v>
      </c>
      <c r="M1730" s="18">
        <v>45931</v>
      </c>
      <c r="N1730" s="18">
        <v>45931</v>
      </c>
      <c r="O1730" s="8" t="s">
        <v>272</v>
      </c>
      <c r="P1730" s="8" t="s">
        <v>21</v>
      </c>
      <c r="Q1730" s="8" t="s">
        <v>276</v>
      </c>
      <c r="R1730" s="8" t="str">
        <f t="shared" si="26"/>
        <v>256381A</v>
      </c>
      <c r="S1730" s="8" t="str">
        <f>IFERROR(VLOOKUP(R1730,'UNSG Projects'!$C$8:$D$305,2,FALSE),0)</f>
        <v>Meters - Bl - Nog</v>
      </c>
      <c r="T1730" s="8" t="s">
        <v>275</v>
      </c>
      <c r="U1730" s="11">
        <v>2986.18</v>
      </c>
    </row>
    <row r="1731" spans="1:21" ht="20.399999999999999" x14ac:dyDescent="0.3">
      <c r="A1731" s="19">
        <v>202510</v>
      </c>
      <c r="B1731" s="8" t="s">
        <v>7</v>
      </c>
      <c r="C1731" s="8" t="s">
        <v>63</v>
      </c>
      <c r="D1731" s="8" t="s">
        <v>62</v>
      </c>
      <c r="E1731" s="8" t="s">
        <v>62</v>
      </c>
      <c r="F1731" s="8" t="s">
        <v>61</v>
      </c>
      <c r="G1731" s="8" t="s">
        <v>125</v>
      </c>
      <c r="H1731" s="8" t="s">
        <v>59</v>
      </c>
      <c r="I1731" s="8" t="s">
        <v>58</v>
      </c>
      <c r="J1731" s="8" t="s">
        <v>57</v>
      </c>
      <c r="K1731" s="8" t="s">
        <v>56</v>
      </c>
      <c r="L1731" s="8" t="s">
        <v>55</v>
      </c>
      <c r="M1731" s="18">
        <v>45689</v>
      </c>
      <c r="N1731" s="18">
        <v>45689</v>
      </c>
      <c r="O1731" s="8" t="s">
        <v>272</v>
      </c>
      <c r="P1731" s="8" t="s">
        <v>21</v>
      </c>
      <c r="Q1731" s="8" t="s">
        <v>230</v>
      </c>
      <c r="R1731" s="8" t="str">
        <f t="shared" si="26"/>
        <v>255385A</v>
      </c>
      <c r="S1731" s="8" t="str">
        <f>IFERROR(VLOOKUP(R1731,'UNSG Projects'!$C$8:$D$305,2,FALSE),0)</f>
        <v>Industrial Metering - Verde</v>
      </c>
      <c r="T1731" s="8" t="s">
        <v>229</v>
      </c>
      <c r="U1731" s="11">
        <v>-4214.2700000000004</v>
      </c>
    </row>
    <row r="1732" spans="1:21" ht="20.399999999999999" x14ac:dyDescent="0.3">
      <c r="A1732" s="19">
        <v>202511</v>
      </c>
      <c r="B1732" s="8" t="s">
        <v>7</v>
      </c>
      <c r="C1732" s="8" t="s">
        <v>63</v>
      </c>
      <c r="D1732" s="8" t="s">
        <v>62</v>
      </c>
      <c r="E1732" s="8" t="s">
        <v>62</v>
      </c>
      <c r="F1732" s="8" t="s">
        <v>61</v>
      </c>
      <c r="G1732" s="8" t="s">
        <v>125</v>
      </c>
      <c r="H1732" s="8" t="s">
        <v>59</v>
      </c>
      <c r="I1732" s="8" t="s">
        <v>58</v>
      </c>
      <c r="J1732" s="8" t="s">
        <v>227</v>
      </c>
      <c r="K1732" s="8" t="s">
        <v>56</v>
      </c>
      <c r="L1732" s="8" t="s">
        <v>64</v>
      </c>
      <c r="M1732" s="18">
        <v>45717</v>
      </c>
      <c r="N1732" s="18">
        <v>45717</v>
      </c>
      <c r="O1732" s="8" t="s">
        <v>272</v>
      </c>
      <c r="P1732" s="8" t="s">
        <v>21</v>
      </c>
      <c r="Q1732" s="8" t="s">
        <v>228</v>
      </c>
      <c r="R1732" s="8" t="str">
        <f t="shared" si="26"/>
        <v>251385A</v>
      </c>
      <c r="S1732" s="8" t="str">
        <f>IFERROR(VLOOKUP(R1732,'UNSG Projects'!$C$8:$D$305,2,FALSE),0)</f>
        <v>Industrial Metering - Flag</v>
      </c>
      <c r="T1732" s="8" t="s">
        <v>227</v>
      </c>
      <c r="U1732" s="11">
        <v>18.55</v>
      </c>
    </row>
    <row r="1733" spans="1:21" ht="20.399999999999999" x14ac:dyDescent="0.3">
      <c r="A1733" s="19">
        <v>202511</v>
      </c>
      <c r="B1733" s="8" t="s">
        <v>7</v>
      </c>
      <c r="C1733" s="8" t="s">
        <v>63</v>
      </c>
      <c r="D1733" s="8" t="s">
        <v>62</v>
      </c>
      <c r="E1733" s="8" t="s">
        <v>62</v>
      </c>
      <c r="F1733" s="8" t="s">
        <v>61</v>
      </c>
      <c r="G1733" s="8" t="s">
        <v>125</v>
      </c>
      <c r="H1733" s="8" t="s">
        <v>59</v>
      </c>
      <c r="I1733" s="8" t="s">
        <v>58</v>
      </c>
      <c r="J1733" s="8" t="s">
        <v>229</v>
      </c>
      <c r="K1733" s="8" t="s">
        <v>56</v>
      </c>
      <c r="L1733" s="8" t="s">
        <v>64</v>
      </c>
      <c r="M1733" s="18">
        <v>45689</v>
      </c>
      <c r="N1733" s="18">
        <v>45689</v>
      </c>
      <c r="O1733" s="8" t="s">
        <v>272</v>
      </c>
      <c r="P1733" s="8" t="s">
        <v>21</v>
      </c>
      <c r="Q1733" s="8" t="s">
        <v>230</v>
      </c>
      <c r="R1733" s="8" t="str">
        <f t="shared" si="26"/>
        <v>255385A</v>
      </c>
      <c r="S1733" s="8" t="str">
        <f>IFERROR(VLOOKUP(R1733,'UNSG Projects'!$C$8:$D$305,2,FALSE),0)</f>
        <v>Industrial Metering - Verde</v>
      </c>
      <c r="T1733" s="8" t="s">
        <v>229</v>
      </c>
      <c r="U1733" s="11">
        <v>4922.5</v>
      </c>
    </row>
    <row r="1734" spans="1:21" ht="20.399999999999999" x14ac:dyDescent="0.3">
      <c r="A1734" s="19">
        <v>202511</v>
      </c>
      <c r="B1734" s="8" t="s">
        <v>7</v>
      </c>
      <c r="C1734" s="8" t="s">
        <v>63</v>
      </c>
      <c r="D1734" s="8" t="s">
        <v>62</v>
      </c>
      <c r="E1734" s="8" t="s">
        <v>62</v>
      </c>
      <c r="F1734" s="8" t="s">
        <v>61</v>
      </c>
      <c r="G1734" s="8" t="s">
        <v>125</v>
      </c>
      <c r="H1734" s="8" t="s">
        <v>59</v>
      </c>
      <c r="I1734" s="8" t="s">
        <v>58</v>
      </c>
      <c r="J1734" s="8" t="s">
        <v>275</v>
      </c>
      <c r="K1734" s="8" t="s">
        <v>56</v>
      </c>
      <c r="L1734" s="8" t="s">
        <v>64</v>
      </c>
      <c r="M1734" s="18">
        <v>45931</v>
      </c>
      <c r="N1734" s="18">
        <v>45931</v>
      </c>
      <c r="O1734" s="8" t="s">
        <v>272</v>
      </c>
      <c r="P1734" s="8" t="s">
        <v>21</v>
      </c>
      <c r="Q1734" s="8" t="s">
        <v>276</v>
      </c>
      <c r="R1734" s="8" t="str">
        <f t="shared" si="26"/>
        <v>256381A</v>
      </c>
      <c r="S1734" s="8" t="str">
        <f>IFERROR(VLOOKUP(R1734,'UNSG Projects'!$C$8:$D$305,2,FALSE),0)</f>
        <v>Meters - Bl - Nog</v>
      </c>
      <c r="T1734" s="8" t="s">
        <v>275</v>
      </c>
      <c r="U1734" s="11">
        <v>202.55</v>
      </c>
    </row>
    <row r="1735" spans="1:21" ht="20.399999999999999" x14ac:dyDescent="0.3">
      <c r="A1735" s="19">
        <v>202511</v>
      </c>
      <c r="B1735" s="8" t="s">
        <v>7</v>
      </c>
      <c r="C1735" s="8" t="s">
        <v>63</v>
      </c>
      <c r="D1735" s="8" t="s">
        <v>62</v>
      </c>
      <c r="E1735" s="8" t="s">
        <v>62</v>
      </c>
      <c r="F1735" s="8" t="s">
        <v>61</v>
      </c>
      <c r="G1735" s="8" t="s">
        <v>125</v>
      </c>
      <c r="H1735" s="8" t="s">
        <v>59</v>
      </c>
      <c r="I1735" s="8" t="s">
        <v>58</v>
      </c>
      <c r="J1735" s="8" t="s">
        <v>57</v>
      </c>
      <c r="K1735" s="8" t="s">
        <v>56</v>
      </c>
      <c r="L1735" s="8" t="s">
        <v>55</v>
      </c>
      <c r="M1735" s="18">
        <v>45689</v>
      </c>
      <c r="N1735" s="18">
        <v>45689</v>
      </c>
      <c r="O1735" s="8" t="s">
        <v>272</v>
      </c>
      <c r="P1735" s="8" t="s">
        <v>21</v>
      </c>
      <c r="Q1735" s="8" t="s">
        <v>284</v>
      </c>
      <c r="R1735" s="8" t="str">
        <f t="shared" si="26"/>
        <v>253381A</v>
      </c>
      <c r="S1735" s="8" t="str">
        <f>IFERROR(VLOOKUP(R1735,'UNSG Projects'!$C$8:$D$305,2,FALSE),0)</f>
        <v>Meters - Bl - Pres</v>
      </c>
      <c r="T1735" s="8" t="s">
        <v>283</v>
      </c>
      <c r="U1735" s="11">
        <v>-586047.63</v>
      </c>
    </row>
    <row r="1736" spans="1:21" ht="20.399999999999999" x14ac:dyDescent="0.3">
      <c r="A1736" s="19">
        <v>202511</v>
      </c>
      <c r="B1736" s="8" t="s">
        <v>7</v>
      </c>
      <c r="C1736" s="8" t="s">
        <v>63</v>
      </c>
      <c r="D1736" s="8" t="s">
        <v>62</v>
      </c>
      <c r="E1736" s="8" t="s">
        <v>62</v>
      </c>
      <c r="F1736" s="8" t="s">
        <v>61</v>
      </c>
      <c r="G1736" s="8" t="s">
        <v>125</v>
      </c>
      <c r="H1736" s="8" t="s">
        <v>59</v>
      </c>
      <c r="I1736" s="8" t="s">
        <v>58</v>
      </c>
      <c r="J1736" s="8" t="s">
        <v>57</v>
      </c>
      <c r="K1736" s="8" t="s">
        <v>56</v>
      </c>
      <c r="L1736" s="8" t="s">
        <v>55</v>
      </c>
      <c r="M1736" s="18">
        <v>45748</v>
      </c>
      <c r="N1736" s="18">
        <v>45748</v>
      </c>
      <c r="O1736" s="8" t="s">
        <v>272</v>
      </c>
      <c r="P1736" s="8" t="s">
        <v>21</v>
      </c>
      <c r="Q1736" s="8" t="s">
        <v>280</v>
      </c>
      <c r="R1736" s="8" t="str">
        <f t="shared" si="26"/>
        <v>257381A</v>
      </c>
      <c r="S1736" s="8" t="str">
        <f>IFERROR(VLOOKUP(R1736,'UNSG Projects'!$C$8:$D$305,2,FALSE),0)</f>
        <v>Meters - Bl - SL</v>
      </c>
      <c r="T1736" s="8" t="s">
        <v>279</v>
      </c>
      <c r="U1736" s="11">
        <v>-16140.46</v>
      </c>
    </row>
    <row r="1737" spans="1:21" ht="20.399999999999999" x14ac:dyDescent="0.3">
      <c r="A1737" s="19">
        <v>202511</v>
      </c>
      <c r="B1737" s="8" t="s">
        <v>7</v>
      </c>
      <c r="C1737" s="8" t="s">
        <v>63</v>
      </c>
      <c r="D1737" s="8" t="s">
        <v>62</v>
      </c>
      <c r="E1737" s="8" t="s">
        <v>62</v>
      </c>
      <c r="F1737" s="8" t="s">
        <v>61</v>
      </c>
      <c r="G1737" s="8" t="s">
        <v>125</v>
      </c>
      <c r="H1737" s="8" t="s">
        <v>59</v>
      </c>
      <c r="I1737" s="8" t="s">
        <v>58</v>
      </c>
      <c r="J1737" s="8" t="s">
        <v>57</v>
      </c>
      <c r="K1737" s="8" t="s">
        <v>56</v>
      </c>
      <c r="L1737" s="8" t="s">
        <v>55</v>
      </c>
      <c r="M1737" s="18">
        <v>45931</v>
      </c>
      <c r="N1737" s="18">
        <v>45931</v>
      </c>
      <c r="O1737" s="8" t="s">
        <v>272</v>
      </c>
      <c r="P1737" s="8" t="s">
        <v>21</v>
      </c>
      <c r="Q1737" s="8" t="s">
        <v>282</v>
      </c>
      <c r="R1737" s="8" t="str">
        <f t="shared" si="26"/>
        <v>251381A</v>
      </c>
      <c r="S1737" s="8" t="str">
        <f>IFERROR(VLOOKUP(R1737,'UNSG Projects'!$C$8:$D$305,2,FALSE),0)</f>
        <v>Meters - Bl - Flag</v>
      </c>
      <c r="T1737" s="8" t="s">
        <v>281</v>
      </c>
      <c r="U1737" s="11">
        <v>-8037.47</v>
      </c>
    </row>
    <row r="1738" spans="1:21" ht="20.399999999999999" x14ac:dyDescent="0.3">
      <c r="A1738" s="19">
        <v>202512</v>
      </c>
      <c r="B1738" s="8" t="s">
        <v>7</v>
      </c>
      <c r="C1738" s="8" t="s">
        <v>63</v>
      </c>
      <c r="D1738" s="8" t="s">
        <v>62</v>
      </c>
      <c r="E1738" s="8" t="s">
        <v>62</v>
      </c>
      <c r="F1738" s="8" t="s">
        <v>61</v>
      </c>
      <c r="G1738" s="8" t="s">
        <v>125</v>
      </c>
      <c r="H1738" s="8" t="s">
        <v>59</v>
      </c>
      <c r="I1738" s="8" t="s">
        <v>58</v>
      </c>
      <c r="J1738" s="8" t="s">
        <v>275</v>
      </c>
      <c r="K1738" s="8" t="s">
        <v>56</v>
      </c>
      <c r="L1738" s="8" t="s">
        <v>64</v>
      </c>
      <c r="M1738" s="18">
        <v>45931</v>
      </c>
      <c r="N1738" s="18">
        <v>45931</v>
      </c>
      <c r="O1738" s="8" t="s">
        <v>272</v>
      </c>
      <c r="P1738" s="8" t="s">
        <v>21</v>
      </c>
      <c r="Q1738" s="8" t="s">
        <v>276</v>
      </c>
      <c r="R1738" s="8" t="str">
        <f t="shared" ref="R1738:R1801" si="27">RIGHT(Q1738,7)</f>
        <v>256381A</v>
      </c>
      <c r="S1738" s="8" t="str">
        <f>IFERROR(VLOOKUP(R1738,'UNSG Projects'!$C$8:$D$305,2,FALSE),0)</f>
        <v>Meters - Bl - Nog</v>
      </c>
      <c r="T1738" s="8" t="s">
        <v>275</v>
      </c>
      <c r="U1738" s="11">
        <v>-101.11</v>
      </c>
    </row>
    <row r="1739" spans="1:21" ht="20.399999999999999" x14ac:dyDescent="0.3">
      <c r="A1739" s="19">
        <v>202512</v>
      </c>
      <c r="B1739" s="8" t="s">
        <v>7</v>
      </c>
      <c r="C1739" s="8" t="s">
        <v>63</v>
      </c>
      <c r="D1739" s="8" t="s">
        <v>62</v>
      </c>
      <c r="E1739" s="8" t="s">
        <v>62</v>
      </c>
      <c r="F1739" s="8" t="s">
        <v>61</v>
      </c>
      <c r="G1739" s="8" t="s">
        <v>125</v>
      </c>
      <c r="H1739" s="8" t="s">
        <v>59</v>
      </c>
      <c r="I1739" s="8" t="s">
        <v>58</v>
      </c>
      <c r="J1739" s="8" t="s">
        <v>57</v>
      </c>
      <c r="K1739" s="8" t="s">
        <v>56</v>
      </c>
      <c r="L1739" s="8" t="s">
        <v>55</v>
      </c>
      <c r="M1739" s="18">
        <v>45717</v>
      </c>
      <c r="N1739" s="18">
        <v>45717</v>
      </c>
      <c r="O1739" s="8" t="s">
        <v>272</v>
      </c>
      <c r="P1739" s="8" t="s">
        <v>21</v>
      </c>
      <c r="Q1739" s="8" t="s">
        <v>228</v>
      </c>
      <c r="R1739" s="8" t="str">
        <f t="shared" si="27"/>
        <v>251385A</v>
      </c>
      <c r="S1739" s="8" t="str">
        <f>IFERROR(VLOOKUP(R1739,'UNSG Projects'!$C$8:$D$305,2,FALSE),0)</f>
        <v>Industrial Metering - Flag</v>
      </c>
      <c r="T1739" s="8" t="s">
        <v>227</v>
      </c>
      <c r="U1739" s="11">
        <v>-233.46</v>
      </c>
    </row>
    <row r="1740" spans="1:21" ht="20.399999999999999" x14ac:dyDescent="0.3">
      <c r="A1740" s="19">
        <v>202601</v>
      </c>
      <c r="B1740" s="8" t="s">
        <v>7</v>
      </c>
      <c r="C1740" s="8" t="s">
        <v>63</v>
      </c>
      <c r="D1740" s="8" t="s">
        <v>62</v>
      </c>
      <c r="E1740" s="8" t="s">
        <v>62</v>
      </c>
      <c r="F1740" s="8" t="s">
        <v>61</v>
      </c>
      <c r="G1740" s="8" t="s">
        <v>125</v>
      </c>
      <c r="H1740" s="8" t="s">
        <v>59</v>
      </c>
      <c r="I1740" s="8" t="s">
        <v>58</v>
      </c>
      <c r="J1740" s="8" t="s">
        <v>227</v>
      </c>
      <c r="K1740" s="8" t="s">
        <v>56</v>
      </c>
      <c r="L1740" s="8" t="s">
        <v>64</v>
      </c>
      <c r="M1740" s="18">
        <v>46023</v>
      </c>
      <c r="N1740" s="18">
        <v>46023</v>
      </c>
      <c r="O1740" s="8" t="s">
        <v>272</v>
      </c>
      <c r="P1740" s="8" t="s">
        <v>21</v>
      </c>
      <c r="Q1740" s="8" t="s">
        <v>228</v>
      </c>
      <c r="R1740" s="8" t="str">
        <f t="shared" si="27"/>
        <v>251385A</v>
      </c>
      <c r="S1740" s="8" t="str">
        <f>IFERROR(VLOOKUP(R1740,'UNSG Projects'!$C$8:$D$305,2,FALSE),0)</f>
        <v>Industrial Metering - Flag</v>
      </c>
      <c r="T1740" s="8" t="s">
        <v>227</v>
      </c>
      <c r="U1740" s="11">
        <v>604.79999999999995</v>
      </c>
    </row>
    <row r="1741" spans="1:21" ht="20.399999999999999" x14ac:dyDescent="0.3">
      <c r="A1741" s="19">
        <v>202601</v>
      </c>
      <c r="B1741" s="8" t="s">
        <v>7</v>
      </c>
      <c r="C1741" s="8" t="s">
        <v>63</v>
      </c>
      <c r="D1741" s="8" t="s">
        <v>62</v>
      </c>
      <c r="E1741" s="8" t="s">
        <v>62</v>
      </c>
      <c r="F1741" s="8" t="s">
        <v>61</v>
      </c>
      <c r="G1741" s="8" t="s">
        <v>125</v>
      </c>
      <c r="H1741" s="8" t="s">
        <v>59</v>
      </c>
      <c r="I1741" s="8" t="s">
        <v>58</v>
      </c>
      <c r="J1741" s="8" t="s">
        <v>231</v>
      </c>
      <c r="K1741" s="8" t="s">
        <v>56</v>
      </c>
      <c r="L1741" s="8" t="s">
        <v>64</v>
      </c>
      <c r="M1741" s="18">
        <v>46023</v>
      </c>
      <c r="N1741" s="18">
        <v>46023</v>
      </c>
      <c r="O1741" s="8" t="s">
        <v>272</v>
      </c>
      <c r="P1741" s="8" t="s">
        <v>21</v>
      </c>
      <c r="Q1741" s="8" t="s">
        <v>232</v>
      </c>
      <c r="R1741" s="8" t="str">
        <f t="shared" si="27"/>
        <v>253385A</v>
      </c>
      <c r="S1741" s="8" t="str">
        <f>IFERROR(VLOOKUP(R1741,'UNSG Projects'!$C$8:$D$305,2,FALSE),0)</f>
        <v>Industrial Metering - Pres</v>
      </c>
      <c r="T1741" s="8" t="s">
        <v>231</v>
      </c>
      <c r="U1741" s="11">
        <v>200.11</v>
      </c>
    </row>
    <row r="1742" spans="1:21" ht="20.399999999999999" x14ac:dyDescent="0.3">
      <c r="A1742" s="19">
        <v>202602</v>
      </c>
      <c r="B1742" s="8" t="s">
        <v>7</v>
      </c>
      <c r="C1742" s="8" t="s">
        <v>63</v>
      </c>
      <c r="D1742" s="8" t="s">
        <v>62</v>
      </c>
      <c r="E1742" s="8" t="s">
        <v>62</v>
      </c>
      <c r="F1742" s="8" t="s">
        <v>61</v>
      </c>
      <c r="G1742" s="8" t="s">
        <v>125</v>
      </c>
      <c r="H1742" s="8" t="s">
        <v>59</v>
      </c>
      <c r="I1742" s="8" t="s">
        <v>58</v>
      </c>
      <c r="J1742" s="8" t="s">
        <v>273</v>
      </c>
      <c r="K1742" s="8" t="s">
        <v>56</v>
      </c>
      <c r="L1742" s="8" t="s">
        <v>64</v>
      </c>
      <c r="M1742" s="18">
        <v>46054</v>
      </c>
      <c r="N1742" s="18">
        <v>46054</v>
      </c>
      <c r="O1742" s="8" t="s">
        <v>272</v>
      </c>
      <c r="P1742" s="8" t="s">
        <v>21</v>
      </c>
      <c r="Q1742" s="8" t="s">
        <v>274</v>
      </c>
      <c r="R1742" s="8" t="str">
        <f t="shared" si="27"/>
        <v>252381A</v>
      </c>
      <c r="S1742" s="8" t="str">
        <f>IFERROR(VLOOKUP(R1742,'UNSG Projects'!$C$8:$D$305,2,FALSE),0)</f>
        <v>Meters - Bl - King</v>
      </c>
      <c r="T1742" s="8" t="s">
        <v>273</v>
      </c>
      <c r="U1742" s="11">
        <v>2659.65</v>
      </c>
    </row>
    <row r="1743" spans="1:21" ht="20.399999999999999" x14ac:dyDescent="0.3">
      <c r="A1743" s="19">
        <v>202602</v>
      </c>
      <c r="B1743" s="8" t="s">
        <v>7</v>
      </c>
      <c r="C1743" s="8" t="s">
        <v>63</v>
      </c>
      <c r="D1743" s="8" t="s">
        <v>62</v>
      </c>
      <c r="E1743" s="8" t="s">
        <v>62</v>
      </c>
      <c r="F1743" s="8" t="s">
        <v>61</v>
      </c>
      <c r="G1743" s="8" t="s">
        <v>125</v>
      </c>
      <c r="H1743" s="8" t="s">
        <v>59</v>
      </c>
      <c r="I1743" s="8" t="s">
        <v>58</v>
      </c>
      <c r="J1743" s="8" t="s">
        <v>279</v>
      </c>
      <c r="K1743" s="8" t="s">
        <v>56</v>
      </c>
      <c r="L1743" s="8" t="s">
        <v>64</v>
      </c>
      <c r="M1743" s="18">
        <v>46054</v>
      </c>
      <c r="N1743" s="18">
        <v>46054</v>
      </c>
      <c r="O1743" s="8" t="s">
        <v>272</v>
      </c>
      <c r="P1743" s="8" t="s">
        <v>21</v>
      </c>
      <c r="Q1743" s="8" t="s">
        <v>280</v>
      </c>
      <c r="R1743" s="8" t="str">
        <f t="shared" si="27"/>
        <v>257381A</v>
      </c>
      <c r="S1743" s="8" t="str">
        <f>IFERROR(VLOOKUP(R1743,'UNSG Projects'!$C$8:$D$305,2,FALSE),0)</f>
        <v>Meters - Bl - SL</v>
      </c>
      <c r="T1743" s="8" t="s">
        <v>279</v>
      </c>
      <c r="U1743" s="11">
        <v>2717.49</v>
      </c>
    </row>
    <row r="1744" spans="1:21" ht="20.399999999999999" x14ac:dyDescent="0.3">
      <c r="A1744" s="19">
        <v>202602</v>
      </c>
      <c r="B1744" s="8" t="s">
        <v>7</v>
      </c>
      <c r="C1744" s="8" t="s">
        <v>63</v>
      </c>
      <c r="D1744" s="8" t="s">
        <v>62</v>
      </c>
      <c r="E1744" s="8" t="s">
        <v>62</v>
      </c>
      <c r="F1744" s="8" t="s">
        <v>61</v>
      </c>
      <c r="G1744" s="8" t="s">
        <v>125</v>
      </c>
      <c r="H1744" s="8" t="s">
        <v>59</v>
      </c>
      <c r="I1744" s="8" t="s">
        <v>58</v>
      </c>
      <c r="J1744" s="8" t="s">
        <v>277</v>
      </c>
      <c r="K1744" s="8" t="s">
        <v>56</v>
      </c>
      <c r="L1744" s="8" t="s">
        <v>64</v>
      </c>
      <c r="M1744" s="18">
        <v>46054</v>
      </c>
      <c r="N1744" s="18">
        <v>46054</v>
      </c>
      <c r="O1744" s="8" t="s">
        <v>272</v>
      </c>
      <c r="P1744" s="8" t="s">
        <v>21</v>
      </c>
      <c r="Q1744" s="8" t="s">
        <v>278</v>
      </c>
      <c r="R1744" s="8" t="str">
        <f t="shared" si="27"/>
        <v>255381A</v>
      </c>
      <c r="S1744" s="8" t="str">
        <f>IFERROR(VLOOKUP(R1744,'UNSG Projects'!$C$8:$D$305,2,FALSE),0)</f>
        <v>Meters - Bl - Verde</v>
      </c>
      <c r="T1744" s="8" t="s">
        <v>277</v>
      </c>
      <c r="U1744" s="11">
        <v>2659.63</v>
      </c>
    </row>
    <row r="1745" spans="1:21" ht="20.399999999999999" x14ac:dyDescent="0.3">
      <c r="A1745" s="19">
        <v>202602</v>
      </c>
      <c r="B1745" s="8" t="s">
        <v>7</v>
      </c>
      <c r="C1745" s="8" t="s">
        <v>63</v>
      </c>
      <c r="D1745" s="8" t="s">
        <v>62</v>
      </c>
      <c r="E1745" s="8" t="s">
        <v>62</v>
      </c>
      <c r="F1745" s="8" t="s">
        <v>61</v>
      </c>
      <c r="G1745" s="8" t="s">
        <v>125</v>
      </c>
      <c r="H1745" s="8" t="s">
        <v>59</v>
      </c>
      <c r="I1745" s="8" t="s">
        <v>58</v>
      </c>
      <c r="J1745" s="8" t="s">
        <v>251</v>
      </c>
      <c r="K1745" s="8" t="s">
        <v>56</v>
      </c>
      <c r="L1745" s="8" t="s">
        <v>64</v>
      </c>
      <c r="M1745" s="18">
        <v>46054</v>
      </c>
      <c r="N1745" s="18">
        <v>46054</v>
      </c>
      <c r="O1745" s="8" t="s">
        <v>272</v>
      </c>
      <c r="P1745" s="8" t="s">
        <v>21</v>
      </c>
      <c r="Q1745" s="8" t="s">
        <v>252</v>
      </c>
      <c r="R1745" s="8" t="str">
        <f t="shared" si="27"/>
        <v>252383A</v>
      </c>
      <c r="S1745" s="8" t="str">
        <f>IFERROR(VLOOKUP(R1745,'UNSG Projects'!$C$8:$D$305,2,FALSE),0)</f>
        <v>Regulators - Blanket - King</v>
      </c>
      <c r="T1745" s="8" t="s">
        <v>251</v>
      </c>
      <c r="U1745" s="11">
        <v>589.97</v>
      </c>
    </row>
    <row r="1746" spans="1:21" ht="20.399999999999999" x14ac:dyDescent="0.3">
      <c r="A1746" s="19">
        <v>202602</v>
      </c>
      <c r="B1746" s="8" t="s">
        <v>7</v>
      </c>
      <c r="C1746" s="8" t="s">
        <v>63</v>
      </c>
      <c r="D1746" s="8" t="s">
        <v>62</v>
      </c>
      <c r="E1746" s="8" t="s">
        <v>62</v>
      </c>
      <c r="F1746" s="8" t="s">
        <v>61</v>
      </c>
      <c r="G1746" s="8" t="s">
        <v>125</v>
      </c>
      <c r="H1746" s="8" t="s">
        <v>59</v>
      </c>
      <c r="I1746" s="8" t="s">
        <v>58</v>
      </c>
      <c r="J1746" s="8" t="s">
        <v>57</v>
      </c>
      <c r="K1746" s="8" t="s">
        <v>56</v>
      </c>
      <c r="L1746" s="8" t="s">
        <v>55</v>
      </c>
      <c r="M1746" s="18">
        <v>45931</v>
      </c>
      <c r="N1746" s="18">
        <v>45931</v>
      </c>
      <c r="O1746" s="8" t="s">
        <v>272</v>
      </c>
      <c r="P1746" s="8" t="s">
        <v>21</v>
      </c>
      <c r="Q1746" s="8" t="s">
        <v>276</v>
      </c>
      <c r="R1746" s="8" t="str">
        <f t="shared" si="27"/>
        <v>256381A</v>
      </c>
      <c r="S1746" s="8" t="str">
        <f>IFERROR(VLOOKUP(R1746,'UNSG Projects'!$C$8:$D$305,2,FALSE),0)</f>
        <v>Meters - Bl - Nog</v>
      </c>
      <c r="T1746" s="8" t="s">
        <v>275</v>
      </c>
      <c r="U1746" s="11">
        <v>-3087.62</v>
      </c>
    </row>
    <row r="1747" spans="1:21" ht="20.399999999999999" x14ac:dyDescent="0.3">
      <c r="A1747" s="19">
        <v>202603</v>
      </c>
      <c r="B1747" s="8" t="s">
        <v>7</v>
      </c>
      <c r="C1747" s="8" t="s">
        <v>63</v>
      </c>
      <c r="D1747" s="8" t="s">
        <v>62</v>
      </c>
      <c r="E1747" s="8" t="s">
        <v>62</v>
      </c>
      <c r="F1747" s="8" t="s">
        <v>61</v>
      </c>
      <c r="G1747" s="8" t="s">
        <v>125</v>
      </c>
      <c r="H1747" s="8" t="s">
        <v>59</v>
      </c>
      <c r="I1747" s="8" t="s">
        <v>58</v>
      </c>
      <c r="J1747" s="8" t="s">
        <v>231</v>
      </c>
      <c r="K1747" s="8" t="s">
        <v>56</v>
      </c>
      <c r="L1747" s="8" t="s">
        <v>64</v>
      </c>
      <c r="M1747" s="18">
        <v>46023</v>
      </c>
      <c r="N1747" s="18">
        <v>46023</v>
      </c>
      <c r="O1747" s="8" t="s">
        <v>272</v>
      </c>
      <c r="P1747" s="8" t="s">
        <v>21</v>
      </c>
      <c r="Q1747" s="8" t="s">
        <v>232</v>
      </c>
      <c r="R1747" s="8" t="str">
        <f t="shared" si="27"/>
        <v>253385A</v>
      </c>
      <c r="S1747" s="8" t="str">
        <f>IFERROR(VLOOKUP(R1747,'UNSG Projects'!$C$8:$D$305,2,FALSE),0)</f>
        <v>Industrial Metering - Pres</v>
      </c>
      <c r="T1747" s="8" t="s">
        <v>231</v>
      </c>
      <c r="U1747" s="11">
        <v>2522.83</v>
      </c>
    </row>
    <row r="1748" spans="1:21" ht="20.399999999999999" x14ac:dyDescent="0.3">
      <c r="A1748" s="19">
        <v>202603</v>
      </c>
      <c r="B1748" s="8" t="s">
        <v>7</v>
      </c>
      <c r="C1748" s="8" t="s">
        <v>63</v>
      </c>
      <c r="D1748" s="8" t="s">
        <v>62</v>
      </c>
      <c r="E1748" s="8" t="s">
        <v>62</v>
      </c>
      <c r="F1748" s="8" t="s">
        <v>61</v>
      </c>
      <c r="G1748" s="8" t="s">
        <v>125</v>
      </c>
      <c r="H1748" s="8" t="s">
        <v>59</v>
      </c>
      <c r="I1748" s="8" t="s">
        <v>58</v>
      </c>
      <c r="J1748" s="8" t="s">
        <v>57</v>
      </c>
      <c r="K1748" s="8" t="s">
        <v>56</v>
      </c>
      <c r="L1748" s="8" t="s">
        <v>55</v>
      </c>
      <c r="M1748" s="18">
        <v>46054</v>
      </c>
      <c r="N1748" s="18">
        <v>46054</v>
      </c>
      <c r="O1748" s="8" t="s">
        <v>272</v>
      </c>
      <c r="P1748" s="8" t="s">
        <v>21</v>
      </c>
      <c r="Q1748" s="8" t="s">
        <v>274</v>
      </c>
      <c r="R1748" s="8" t="str">
        <f t="shared" si="27"/>
        <v>252381A</v>
      </c>
      <c r="S1748" s="8" t="str">
        <f>IFERROR(VLOOKUP(R1748,'UNSG Projects'!$C$8:$D$305,2,FALSE),0)</f>
        <v>Meters - Bl - King</v>
      </c>
      <c r="T1748" s="8" t="s">
        <v>273</v>
      </c>
      <c r="U1748" s="11">
        <v>-2659.65</v>
      </c>
    </row>
    <row r="1749" spans="1:21" ht="20.399999999999999" x14ac:dyDescent="0.3">
      <c r="A1749" s="19">
        <v>202603</v>
      </c>
      <c r="B1749" s="8" t="s">
        <v>7</v>
      </c>
      <c r="C1749" s="8" t="s">
        <v>63</v>
      </c>
      <c r="D1749" s="8" t="s">
        <v>62</v>
      </c>
      <c r="E1749" s="8" t="s">
        <v>62</v>
      </c>
      <c r="F1749" s="8" t="s">
        <v>61</v>
      </c>
      <c r="G1749" s="8" t="s">
        <v>125</v>
      </c>
      <c r="H1749" s="8" t="s">
        <v>59</v>
      </c>
      <c r="I1749" s="8" t="s">
        <v>58</v>
      </c>
      <c r="J1749" s="8" t="s">
        <v>57</v>
      </c>
      <c r="K1749" s="8" t="s">
        <v>56</v>
      </c>
      <c r="L1749" s="8" t="s">
        <v>55</v>
      </c>
      <c r="M1749" s="18">
        <v>46054</v>
      </c>
      <c r="N1749" s="18">
        <v>46054</v>
      </c>
      <c r="O1749" s="8" t="s">
        <v>272</v>
      </c>
      <c r="P1749" s="8" t="s">
        <v>21</v>
      </c>
      <c r="Q1749" s="8" t="s">
        <v>252</v>
      </c>
      <c r="R1749" s="8" t="str">
        <f t="shared" si="27"/>
        <v>252383A</v>
      </c>
      <c r="S1749" s="8" t="str">
        <f>IFERROR(VLOOKUP(R1749,'UNSG Projects'!$C$8:$D$305,2,FALSE),0)</f>
        <v>Regulators - Blanket - King</v>
      </c>
      <c r="T1749" s="8" t="s">
        <v>251</v>
      </c>
      <c r="U1749" s="11">
        <v>-589.97</v>
      </c>
    </row>
    <row r="1750" spans="1:21" ht="20.399999999999999" x14ac:dyDescent="0.3">
      <c r="A1750" s="19">
        <v>202507</v>
      </c>
      <c r="B1750" s="8" t="s">
        <v>7</v>
      </c>
      <c r="C1750" s="8" t="s">
        <v>63</v>
      </c>
      <c r="D1750" s="8" t="s">
        <v>62</v>
      </c>
      <c r="E1750" s="8" t="s">
        <v>62</v>
      </c>
      <c r="F1750" s="8" t="s">
        <v>61</v>
      </c>
      <c r="G1750" s="8" t="s">
        <v>125</v>
      </c>
      <c r="H1750" s="8" t="s">
        <v>59</v>
      </c>
      <c r="I1750" s="8" t="s">
        <v>58</v>
      </c>
      <c r="J1750" s="8" t="s">
        <v>57</v>
      </c>
      <c r="K1750" s="8" t="s">
        <v>56</v>
      </c>
      <c r="L1750" s="8" t="s">
        <v>55</v>
      </c>
      <c r="M1750" s="18">
        <v>45658</v>
      </c>
      <c r="N1750" s="18">
        <v>45658</v>
      </c>
      <c r="O1750" s="8" t="s">
        <v>261</v>
      </c>
      <c r="P1750" s="8" t="s">
        <v>22</v>
      </c>
      <c r="Q1750" s="8" t="s">
        <v>271</v>
      </c>
      <c r="R1750" s="8" t="str">
        <f t="shared" si="27"/>
        <v>251382A</v>
      </c>
      <c r="S1750" s="8" t="str">
        <f>IFERROR(VLOOKUP(R1750,'UNSG Projects'!$C$8:$D$305,2,FALSE),0)</f>
        <v>Meter Installations - Bl -Flag</v>
      </c>
      <c r="T1750" s="8" t="s">
        <v>270</v>
      </c>
      <c r="U1750" s="11">
        <v>-1264.23</v>
      </c>
    </row>
    <row r="1751" spans="1:21" ht="20.399999999999999" x14ac:dyDescent="0.3">
      <c r="A1751" s="19">
        <v>202507</v>
      </c>
      <c r="B1751" s="8" t="s">
        <v>7</v>
      </c>
      <c r="C1751" s="8" t="s">
        <v>63</v>
      </c>
      <c r="D1751" s="8" t="s">
        <v>62</v>
      </c>
      <c r="E1751" s="8" t="s">
        <v>62</v>
      </c>
      <c r="F1751" s="8" t="s">
        <v>61</v>
      </c>
      <c r="G1751" s="8" t="s">
        <v>125</v>
      </c>
      <c r="H1751" s="8" t="s">
        <v>59</v>
      </c>
      <c r="I1751" s="8" t="s">
        <v>58</v>
      </c>
      <c r="J1751" s="8" t="s">
        <v>57</v>
      </c>
      <c r="K1751" s="8" t="s">
        <v>56</v>
      </c>
      <c r="L1751" s="8" t="s">
        <v>55</v>
      </c>
      <c r="M1751" s="18">
        <v>45658</v>
      </c>
      <c r="N1751" s="18">
        <v>45658</v>
      </c>
      <c r="O1751" s="8" t="s">
        <v>261</v>
      </c>
      <c r="P1751" s="8" t="s">
        <v>22</v>
      </c>
      <c r="Q1751" s="8" t="s">
        <v>267</v>
      </c>
      <c r="R1751" s="8" t="str">
        <f t="shared" si="27"/>
        <v>253382A</v>
      </c>
      <c r="S1751" s="8" t="str">
        <f>IFERROR(VLOOKUP(R1751,'UNSG Projects'!$C$8:$D$305,2,FALSE),0)</f>
        <v>Meter Installations -Bl - Pres</v>
      </c>
      <c r="T1751" s="8" t="s">
        <v>266</v>
      </c>
      <c r="U1751" s="11">
        <v>-5096.5</v>
      </c>
    </row>
    <row r="1752" spans="1:21" ht="20.399999999999999" x14ac:dyDescent="0.3">
      <c r="A1752" s="19">
        <v>202507</v>
      </c>
      <c r="B1752" s="8" t="s">
        <v>7</v>
      </c>
      <c r="C1752" s="8" t="s">
        <v>63</v>
      </c>
      <c r="D1752" s="8" t="s">
        <v>62</v>
      </c>
      <c r="E1752" s="8" t="s">
        <v>62</v>
      </c>
      <c r="F1752" s="8" t="s">
        <v>61</v>
      </c>
      <c r="G1752" s="8" t="s">
        <v>125</v>
      </c>
      <c r="H1752" s="8" t="s">
        <v>59</v>
      </c>
      <c r="I1752" s="8" t="s">
        <v>58</v>
      </c>
      <c r="J1752" s="8" t="s">
        <v>57</v>
      </c>
      <c r="K1752" s="8" t="s">
        <v>56</v>
      </c>
      <c r="L1752" s="8" t="s">
        <v>55</v>
      </c>
      <c r="M1752" s="18">
        <v>45689</v>
      </c>
      <c r="N1752" s="18">
        <v>45689</v>
      </c>
      <c r="O1752" s="8" t="s">
        <v>261</v>
      </c>
      <c r="P1752" s="8" t="s">
        <v>22</v>
      </c>
      <c r="Q1752" s="8" t="s">
        <v>269</v>
      </c>
      <c r="R1752" s="8" t="str">
        <f t="shared" si="27"/>
        <v>252382A</v>
      </c>
      <c r="S1752" s="8" t="str">
        <f>IFERROR(VLOOKUP(R1752,'UNSG Projects'!$C$8:$D$305,2,FALSE),0)</f>
        <v>Meter Installations -Bl - King</v>
      </c>
      <c r="T1752" s="8" t="s">
        <v>268</v>
      </c>
      <c r="U1752" s="11">
        <v>-2966.44</v>
      </c>
    </row>
    <row r="1753" spans="1:21" ht="20.399999999999999" x14ac:dyDescent="0.3">
      <c r="A1753" s="19">
        <v>202507</v>
      </c>
      <c r="B1753" s="8" t="s">
        <v>7</v>
      </c>
      <c r="C1753" s="8" t="s">
        <v>63</v>
      </c>
      <c r="D1753" s="8" t="s">
        <v>62</v>
      </c>
      <c r="E1753" s="8" t="s">
        <v>62</v>
      </c>
      <c r="F1753" s="8" t="s">
        <v>61</v>
      </c>
      <c r="G1753" s="8" t="s">
        <v>125</v>
      </c>
      <c r="H1753" s="8" t="s">
        <v>59</v>
      </c>
      <c r="I1753" s="8" t="s">
        <v>58</v>
      </c>
      <c r="J1753" s="8" t="s">
        <v>57</v>
      </c>
      <c r="K1753" s="8" t="s">
        <v>56</v>
      </c>
      <c r="L1753" s="8" t="s">
        <v>55</v>
      </c>
      <c r="M1753" s="18">
        <v>45689</v>
      </c>
      <c r="N1753" s="18">
        <v>45689</v>
      </c>
      <c r="O1753" s="8" t="s">
        <v>261</v>
      </c>
      <c r="P1753" s="8" t="s">
        <v>22</v>
      </c>
      <c r="Q1753" s="8" t="s">
        <v>265</v>
      </c>
      <c r="R1753" s="8" t="str">
        <f t="shared" si="27"/>
        <v>255382A</v>
      </c>
      <c r="S1753" s="8" t="str">
        <f>IFERROR(VLOOKUP(R1753,'UNSG Projects'!$C$8:$D$305,2,FALSE),0)</f>
        <v>Meter Installations-Bl - Verde</v>
      </c>
      <c r="T1753" s="8" t="s">
        <v>264</v>
      </c>
      <c r="U1753" s="11">
        <v>-333.43</v>
      </c>
    </row>
    <row r="1754" spans="1:21" ht="20.399999999999999" x14ac:dyDescent="0.3">
      <c r="A1754" s="19">
        <v>202507</v>
      </c>
      <c r="B1754" s="8" t="s">
        <v>7</v>
      </c>
      <c r="C1754" s="8" t="s">
        <v>63</v>
      </c>
      <c r="D1754" s="8" t="s">
        <v>62</v>
      </c>
      <c r="E1754" s="8" t="s">
        <v>62</v>
      </c>
      <c r="F1754" s="8" t="s">
        <v>61</v>
      </c>
      <c r="G1754" s="8" t="s">
        <v>125</v>
      </c>
      <c r="H1754" s="8" t="s">
        <v>59</v>
      </c>
      <c r="I1754" s="8" t="s">
        <v>58</v>
      </c>
      <c r="J1754" s="8" t="s">
        <v>57</v>
      </c>
      <c r="K1754" s="8" t="s">
        <v>56</v>
      </c>
      <c r="L1754" s="8" t="s">
        <v>55</v>
      </c>
      <c r="M1754" s="18">
        <v>45689</v>
      </c>
      <c r="N1754" s="18">
        <v>45689</v>
      </c>
      <c r="O1754" s="8" t="s">
        <v>261</v>
      </c>
      <c r="P1754" s="8" t="s">
        <v>22</v>
      </c>
      <c r="Q1754" s="8" t="s">
        <v>263</v>
      </c>
      <c r="R1754" s="8" t="str">
        <f t="shared" si="27"/>
        <v>257382A</v>
      </c>
      <c r="S1754" s="8" t="str">
        <f>IFERROR(VLOOKUP(R1754,'UNSG Projects'!$C$8:$D$305,2,FALSE),0)</f>
        <v>Meter Installations - Bl -SL</v>
      </c>
      <c r="T1754" s="8" t="s">
        <v>262</v>
      </c>
      <c r="U1754" s="11">
        <v>-1992.16</v>
      </c>
    </row>
    <row r="1755" spans="1:21" ht="20.399999999999999" x14ac:dyDescent="0.3">
      <c r="A1755" s="19">
        <v>202507</v>
      </c>
      <c r="B1755" s="8" t="s">
        <v>7</v>
      </c>
      <c r="C1755" s="8" t="s">
        <v>63</v>
      </c>
      <c r="D1755" s="8" t="s">
        <v>62</v>
      </c>
      <c r="E1755" s="8" t="s">
        <v>62</v>
      </c>
      <c r="F1755" s="8" t="s">
        <v>61</v>
      </c>
      <c r="G1755" s="8" t="s">
        <v>125</v>
      </c>
      <c r="H1755" s="8" t="s">
        <v>59</v>
      </c>
      <c r="I1755" s="8" t="s">
        <v>58</v>
      </c>
      <c r="J1755" s="8" t="s">
        <v>57</v>
      </c>
      <c r="K1755" s="8" t="s">
        <v>56</v>
      </c>
      <c r="L1755" s="8" t="s">
        <v>55</v>
      </c>
      <c r="M1755" s="18">
        <v>45809</v>
      </c>
      <c r="N1755" s="18">
        <v>45809</v>
      </c>
      <c r="O1755" s="8" t="s">
        <v>261</v>
      </c>
      <c r="P1755" s="8" t="s">
        <v>22</v>
      </c>
      <c r="Q1755" s="8" t="s">
        <v>260</v>
      </c>
      <c r="R1755" s="8" t="str">
        <f t="shared" si="27"/>
        <v>256382A</v>
      </c>
      <c r="S1755" s="8" t="str">
        <f>IFERROR(VLOOKUP(R1755,'UNSG Projects'!$C$8:$D$305,2,FALSE),0)</f>
        <v>Meter Installations - Bl - Nog</v>
      </c>
      <c r="T1755" s="8" t="s">
        <v>259</v>
      </c>
      <c r="U1755" s="11">
        <v>-2553.39</v>
      </c>
    </row>
    <row r="1756" spans="1:21" ht="20.399999999999999" x14ac:dyDescent="0.3">
      <c r="A1756" s="19">
        <v>202508</v>
      </c>
      <c r="B1756" s="8" t="s">
        <v>7</v>
      </c>
      <c r="C1756" s="8" t="s">
        <v>63</v>
      </c>
      <c r="D1756" s="8" t="s">
        <v>62</v>
      </c>
      <c r="E1756" s="8" t="s">
        <v>62</v>
      </c>
      <c r="F1756" s="8" t="s">
        <v>61</v>
      </c>
      <c r="G1756" s="8" t="s">
        <v>125</v>
      </c>
      <c r="H1756" s="8" t="s">
        <v>59</v>
      </c>
      <c r="I1756" s="8" t="s">
        <v>58</v>
      </c>
      <c r="J1756" s="8" t="s">
        <v>259</v>
      </c>
      <c r="K1756" s="8" t="s">
        <v>56</v>
      </c>
      <c r="L1756" s="8" t="s">
        <v>64</v>
      </c>
      <c r="M1756" s="18">
        <v>45809</v>
      </c>
      <c r="N1756" s="18">
        <v>45809</v>
      </c>
      <c r="O1756" s="8" t="s">
        <v>261</v>
      </c>
      <c r="P1756" s="8" t="s">
        <v>22</v>
      </c>
      <c r="Q1756" s="8" t="s">
        <v>260</v>
      </c>
      <c r="R1756" s="8" t="str">
        <f t="shared" si="27"/>
        <v>256382A</v>
      </c>
      <c r="S1756" s="8" t="str">
        <f>IFERROR(VLOOKUP(R1756,'UNSG Projects'!$C$8:$D$305,2,FALSE),0)</f>
        <v>Meter Installations - Bl - Nog</v>
      </c>
      <c r="T1756" s="8" t="s">
        <v>259</v>
      </c>
      <c r="U1756" s="11">
        <v>780.28</v>
      </c>
    </row>
    <row r="1757" spans="1:21" ht="20.399999999999999" x14ac:dyDescent="0.3">
      <c r="A1757" s="19">
        <v>202508</v>
      </c>
      <c r="B1757" s="8" t="s">
        <v>7</v>
      </c>
      <c r="C1757" s="8" t="s">
        <v>63</v>
      </c>
      <c r="D1757" s="8" t="s">
        <v>62</v>
      </c>
      <c r="E1757" s="8" t="s">
        <v>62</v>
      </c>
      <c r="F1757" s="8" t="s">
        <v>61</v>
      </c>
      <c r="G1757" s="8" t="s">
        <v>125</v>
      </c>
      <c r="H1757" s="8" t="s">
        <v>59</v>
      </c>
      <c r="I1757" s="8" t="s">
        <v>58</v>
      </c>
      <c r="J1757" s="8" t="s">
        <v>270</v>
      </c>
      <c r="K1757" s="8" t="s">
        <v>56</v>
      </c>
      <c r="L1757" s="8" t="s">
        <v>64</v>
      </c>
      <c r="M1757" s="18">
        <v>45658</v>
      </c>
      <c r="N1757" s="18">
        <v>45658</v>
      </c>
      <c r="O1757" s="8" t="s">
        <v>261</v>
      </c>
      <c r="P1757" s="8" t="s">
        <v>22</v>
      </c>
      <c r="Q1757" s="8" t="s">
        <v>271</v>
      </c>
      <c r="R1757" s="8" t="str">
        <f t="shared" si="27"/>
        <v>251382A</v>
      </c>
      <c r="S1757" s="8" t="str">
        <f>IFERROR(VLOOKUP(R1757,'UNSG Projects'!$C$8:$D$305,2,FALSE),0)</f>
        <v>Meter Installations - Bl -Flag</v>
      </c>
      <c r="T1757" s="8" t="s">
        <v>270</v>
      </c>
      <c r="U1757" s="11">
        <v>2051.7600000000002</v>
      </c>
    </row>
    <row r="1758" spans="1:21" ht="20.399999999999999" x14ac:dyDescent="0.3">
      <c r="A1758" s="19">
        <v>202508</v>
      </c>
      <c r="B1758" s="8" t="s">
        <v>7</v>
      </c>
      <c r="C1758" s="8" t="s">
        <v>63</v>
      </c>
      <c r="D1758" s="8" t="s">
        <v>62</v>
      </c>
      <c r="E1758" s="8" t="s">
        <v>62</v>
      </c>
      <c r="F1758" s="8" t="s">
        <v>61</v>
      </c>
      <c r="G1758" s="8" t="s">
        <v>125</v>
      </c>
      <c r="H1758" s="8" t="s">
        <v>59</v>
      </c>
      <c r="I1758" s="8" t="s">
        <v>58</v>
      </c>
      <c r="J1758" s="8" t="s">
        <v>262</v>
      </c>
      <c r="K1758" s="8" t="s">
        <v>56</v>
      </c>
      <c r="L1758" s="8" t="s">
        <v>64</v>
      </c>
      <c r="M1758" s="18">
        <v>45689</v>
      </c>
      <c r="N1758" s="18">
        <v>45689</v>
      </c>
      <c r="O1758" s="8" t="s">
        <v>261</v>
      </c>
      <c r="P1758" s="8" t="s">
        <v>22</v>
      </c>
      <c r="Q1758" s="8" t="s">
        <v>263</v>
      </c>
      <c r="R1758" s="8" t="str">
        <f t="shared" si="27"/>
        <v>257382A</v>
      </c>
      <c r="S1758" s="8" t="str">
        <f>IFERROR(VLOOKUP(R1758,'UNSG Projects'!$C$8:$D$305,2,FALSE),0)</f>
        <v>Meter Installations - Bl -SL</v>
      </c>
      <c r="T1758" s="8" t="s">
        <v>262</v>
      </c>
      <c r="U1758" s="11">
        <v>1591.35</v>
      </c>
    </row>
    <row r="1759" spans="1:21" ht="20.399999999999999" x14ac:dyDescent="0.3">
      <c r="A1759" s="19">
        <v>202508</v>
      </c>
      <c r="B1759" s="8" t="s">
        <v>7</v>
      </c>
      <c r="C1759" s="8" t="s">
        <v>63</v>
      </c>
      <c r="D1759" s="8" t="s">
        <v>62</v>
      </c>
      <c r="E1759" s="8" t="s">
        <v>62</v>
      </c>
      <c r="F1759" s="8" t="s">
        <v>61</v>
      </c>
      <c r="G1759" s="8" t="s">
        <v>125</v>
      </c>
      <c r="H1759" s="8" t="s">
        <v>59</v>
      </c>
      <c r="I1759" s="8" t="s">
        <v>58</v>
      </c>
      <c r="J1759" s="8" t="s">
        <v>268</v>
      </c>
      <c r="K1759" s="8" t="s">
        <v>56</v>
      </c>
      <c r="L1759" s="8" t="s">
        <v>64</v>
      </c>
      <c r="M1759" s="18">
        <v>45689</v>
      </c>
      <c r="N1759" s="18">
        <v>45689</v>
      </c>
      <c r="O1759" s="8" t="s">
        <v>261</v>
      </c>
      <c r="P1759" s="8" t="s">
        <v>22</v>
      </c>
      <c r="Q1759" s="8" t="s">
        <v>269</v>
      </c>
      <c r="R1759" s="8" t="str">
        <f t="shared" si="27"/>
        <v>252382A</v>
      </c>
      <c r="S1759" s="8" t="str">
        <f>IFERROR(VLOOKUP(R1759,'UNSG Projects'!$C$8:$D$305,2,FALSE),0)</f>
        <v>Meter Installations -Bl - King</v>
      </c>
      <c r="T1759" s="8" t="s">
        <v>268</v>
      </c>
      <c r="U1759" s="11">
        <v>23.86</v>
      </c>
    </row>
    <row r="1760" spans="1:21" ht="20.399999999999999" x14ac:dyDescent="0.3">
      <c r="A1760" s="19">
        <v>202508</v>
      </c>
      <c r="B1760" s="8" t="s">
        <v>7</v>
      </c>
      <c r="C1760" s="8" t="s">
        <v>63</v>
      </c>
      <c r="D1760" s="8" t="s">
        <v>62</v>
      </c>
      <c r="E1760" s="8" t="s">
        <v>62</v>
      </c>
      <c r="F1760" s="8" t="s">
        <v>61</v>
      </c>
      <c r="G1760" s="8" t="s">
        <v>125</v>
      </c>
      <c r="H1760" s="8" t="s">
        <v>59</v>
      </c>
      <c r="I1760" s="8" t="s">
        <v>58</v>
      </c>
      <c r="J1760" s="8" t="s">
        <v>266</v>
      </c>
      <c r="K1760" s="8" t="s">
        <v>56</v>
      </c>
      <c r="L1760" s="8" t="s">
        <v>64</v>
      </c>
      <c r="M1760" s="18">
        <v>45658</v>
      </c>
      <c r="N1760" s="18">
        <v>45658</v>
      </c>
      <c r="O1760" s="8" t="s">
        <v>261</v>
      </c>
      <c r="P1760" s="8" t="s">
        <v>22</v>
      </c>
      <c r="Q1760" s="8" t="s">
        <v>267</v>
      </c>
      <c r="R1760" s="8" t="str">
        <f t="shared" si="27"/>
        <v>253382A</v>
      </c>
      <c r="S1760" s="8" t="str">
        <f>IFERROR(VLOOKUP(R1760,'UNSG Projects'!$C$8:$D$305,2,FALSE),0)</f>
        <v>Meter Installations -Bl - Pres</v>
      </c>
      <c r="T1760" s="8" t="s">
        <v>266</v>
      </c>
      <c r="U1760" s="11">
        <v>5536.45</v>
      </c>
    </row>
    <row r="1761" spans="1:21" ht="20.399999999999999" x14ac:dyDescent="0.3">
      <c r="A1761" s="19">
        <v>202508</v>
      </c>
      <c r="B1761" s="8" t="s">
        <v>7</v>
      </c>
      <c r="C1761" s="8" t="s">
        <v>63</v>
      </c>
      <c r="D1761" s="8" t="s">
        <v>62</v>
      </c>
      <c r="E1761" s="8" t="s">
        <v>62</v>
      </c>
      <c r="F1761" s="8" t="s">
        <v>61</v>
      </c>
      <c r="G1761" s="8" t="s">
        <v>125</v>
      </c>
      <c r="H1761" s="8" t="s">
        <v>59</v>
      </c>
      <c r="I1761" s="8" t="s">
        <v>58</v>
      </c>
      <c r="J1761" s="8" t="s">
        <v>264</v>
      </c>
      <c r="K1761" s="8" t="s">
        <v>56</v>
      </c>
      <c r="L1761" s="8" t="s">
        <v>64</v>
      </c>
      <c r="M1761" s="18">
        <v>45689</v>
      </c>
      <c r="N1761" s="18">
        <v>45689</v>
      </c>
      <c r="O1761" s="8" t="s">
        <v>261</v>
      </c>
      <c r="P1761" s="8" t="s">
        <v>22</v>
      </c>
      <c r="Q1761" s="8" t="s">
        <v>265</v>
      </c>
      <c r="R1761" s="8" t="str">
        <f t="shared" si="27"/>
        <v>255382A</v>
      </c>
      <c r="S1761" s="8" t="str">
        <f>IFERROR(VLOOKUP(R1761,'UNSG Projects'!$C$8:$D$305,2,FALSE),0)</f>
        <v>Meter Installations-Bl - Verde</v>
      </c>
      <c r="T1761" s="8" t="s">
        <v>264</v>
      </c>
      <c r="U1761" s="11">
        <v>302.64999999999998</v>
      </c>
    </row>
    <row r="1762" spans="1:21" ht="20.399999999999999" x14ac:dyDescent="0.3">
      <c r="A1762" s="19">
        <v>202509</v>
      </c>
      <c r="B1762" s="8" t="s">
        <v>7</v>
      </c>
      <c r="C1762" s="8" t="s">
        <v>63</v>
      </c>
      <c r="D1762" s="8" t="s">
        <v>62</v>
      </c>
      <c r="E1762" s="8" t="s">
        <v>62</v>
      </c>
      <c r="F1762" s="8" t="s">
        <v>61</v>
      </c>
      <c r="G1762" s="8" t="s">
        <v>125</v>
      </c>
      <c r="H1762" s="8" t="s">
        <v>59</v>
      </c>
      <c r="I1762" s="8" t="s">
        <v>58</v>
      </c>
      <c r="J1762" s="8" t="s">
        <v>262</v>
      </c>
      <c r="K1762" s="8" t="s">
        <v>56</v>
      </c>
      <c r="L1762" s="8" t="s">
        <v>64</v>
      </c>
      <c r="M1762" s="18">
        <v>45689</v>
      </c>
      <c r="N1762" s="18">
        <v>45689</v>
      </c>
      <c r="O1762" s="8" t="s">
        <v>261</v>
      </c>
      <c r="P1762" s="8" t="s">
        <v>22</v>
      </c>
      <c r="Q1762" s="8" t="s">
        <v>263</v>
      </c>
      <c r="R1762" s="8" t="str">
        <f t="shared" si="27"/>
        <v>257382A</v>
      </c>
      <c r="S1762" s="8" t="str">
        <f>IFERROR(VLOOKUP(R1762,'UNSG Projects'!$C$8:$D$305,2,FALSE),0)</f>
        <v>Meter Installations - Bl -SL</v>
      </c>
      <c r="T1762" s="8" t="s">
        <v>262</v>
      </c>
      <c r="U1762" s="11">
        <v>2805.06</v>
      </c>
    </row>
    <row r="1763" spans="1:21" ht="20.399999999999999" x14ac:dyDescent="0.3">
      <c r="A1763" s="19">
        <v>202509</v>
      </c>
      <c r="B1763" s="8" t="s">
        <v>7</v>
      </c>
      <c r="C1763" s="8" t="s">
        <v>63</v>
      </c>
      <c r="D1763" s="8" t="s">
        <v>62</v>
      </c>
      <c r="E1763" s="8" t="s">
        <v>62</v>
      </c>
      <c r="F1763" s="8" t="s">
        <v>61</v>
      </c>
      <c r="G1763" s="8" t="s">
        <v>125</v>
      </c>
      <c r="H1763" s="8" t="s">
        <v>59</v>
      </c>
      <c r="I1763" s="8" t="s">
        <v>58</v>
      </c>
      <c r="J1763" s="8" t="s">
        <v>266</v>
      </c>
      <c r="K1763" s="8" t="s">
        <v>56</v>
      </c>
      <c r="L1763" s="8" t="s">
        <v>64</v>
      </c>
      <c r="M1763" s="18">
        <v>45658</v>
      </c>
      <c r="N1763" s="18">
        <v>45658</v>
      </c>
      <c r="O1763" s="8" t="s">
        <v>261</v>
      </c>
      <c r="P1763" s="8" t="s">
        <v>22</v>
      </c>
      <c r="Q1763" s="8" t="s">
        <v>267</v>
      </c>
      <c r="R1763" s="8" t="str">
        <f t="shared" si="27"/>
        <v>253382A</v>
      </c>
      <c r="S1763" s="8" t="str">
        <f>IFERROR(VLOOKUP(R1763,'UNSG Projects'!$C$8:$D$305,2,FALSE),0)</f>
        <v>Meter Installations -Bl - Pres</v>
      </c>
      <c r="T1763" s="8" t="s">
        <v>266</v>
      </c>
      <c r="U1763" s="11">
        <v>259.04000000000002</v>
      </c>
    </row>
    <row r="1764" spans="1:21" ht="20.399999999999999" x14ac:dyDescent="0.3">
      <c r="A1764" s="19">
        <v>202509</v>
      </c>
      <c r="B1764" s="8" t="s">
        <v>7</v>
      </c>
      <c r="C1764" s="8" t="s">
        <v>63</v>
      </c>
      <c r="D1764" s="8" t="s">
        <v>62</v>
      </c>
      <c r="E1764" s="8" t="s">
        <v>62</v>
      </c>
      <c r="F1764" s="8" t="s">
        <v>61</v>
      </c>
      <c r="G1764" s="8" t="s">
        <v>125</v>
      </c>
      <c r="H1764" s="8" t="s">
        <v>59</v>
      </c>
      <c r="I1764" s="8" t="s">
        <v>58</v>
      </c>
      <c r="J1764" s="8" t="s">
        <v>57</v>
      </c>
      <c r="K1764" s="8" t="s">
        <v>56</v>
      </c>
      <c r="L1764" s="8" t="s">
        <v>55</v>
      </c>
      <c r="M1764" s="18">
        <v>45658</v>
      </c>
      <c r="N1764" s="18">
        <v>45658</v>
      </c>
      <c r="O1764" s="8" t="s">
        <v>261</v>
      </c>
      <c r="P1764" s="8" t="s">
        <v>22</v>
      </c>
      <c r="Q1764" s="8" t="s">
        <v>271</v>
      </c>
      <c r="R1764" s="8" t="str">
        <f t="shared" si="27"/>
        <v>251382A</v>
      </c>
      <c r="S1764" s="8" t="str">
        <f>IFERROR(VLOOKUP(R1764,'UNSG Projects'!$C$8:$D$305,2,FALSE),0)</f>
        <v>Meter Installations - Bl -Flag</v>
      </c>
      <c r="T1764" s="8" t="s">
        <v>270</v>
      </c>
      <c r="U1764" s="11">
        <v>-2051.7600000000002</v>
      </c>
    </row>
    <row r="1765" spans="1:21" ht="20.399999999999999" x14ac:dyDescent="0.3">
      <c r="A1765" s="19">
        <v>202509</v>
      </c>
      <c r="B1765" s="8" t="s">
        <v>7</v>
      </c>
      <c r="C1765" s="8" t="s">
        <v>63</v>
      </c>
      <c r="D1765" s="8" t="s">
        <v>62</v>
      </c>
      <c r="E1765" s="8" t="s">
        <v>62</v>
      </c>
      <c r="F1765" s="8" t="s">
        <v>61</v>
      </c>
      <c r="G1765" s="8" t="s">
        <v>125</v>
      </c>
      <c r="H1765" s="8" t="s">
        <v>59</v>
      </c>
      <c r="I1765" s="8" t="s">
        <v>58</v>
      </c>
      <c r="J1765" s="8" t="s">
        <v>57</v>
      </c>
      <c r="K1765" s="8" t="s">
        <v>56</v>
      </c>
      <c r="L1765" s="8" t="s">
        <v>55</v>
      </c>
      <c r="M1765" s="18">
        <v>45658</v>
      </c>
      <c r="N1765" s="18">
        <v>45658</v>
      </c>
      <c r="O1765" s="8" t="s">
        <v>261</v>
      </c>
      <c r="P1765" s="8" t="s">
        <v>22</v>
      </c>
      <c r="Q1765" s="8" t="s">
        <v>267</v>
      </c>
      <c r="R1765" s="8" t="str">
        <f t="shared" si="27"/>
        <v>253382A</v>
      </c>
      <c r="S1765" s="8" t="str">
        <f>IFERROR(VLOOKUP(R1765,'UNSG Projects'!$C$8:$D$305,2,FALSE),0)</f>
        <v>Meter Installations -Bl - Pres</v>
      </c>
      <c r="T1765" s="8" t="s">
        <v>266</v>
      </c>
      <c r="U1765" s="11">
        <v>-5536.45</v>
      </c>
    </row>
    <row r="1766" spans="1:21" ht="20.399999999999999" x14ac:dyDescent="0.3">
      <c r="A1766" s="19">
        <v>202509</v>
      </c>
      <c r="B1766" s="8" t="s">
        <v>7</v>
      </c>
      <c r="C1766" s="8" t="s">
        <v>63</v>
      </c>
      <c r="D1766" s="8" t="s">
        <v>62</v>
      </c>
      <c r="E1766" s="8" t="s">
        <v>62</v>
      </c>
      <c r="F1766" s="8" t="s">
        <v>61</v>
      </c>
      <c r="G1766" s="8" t="s">
        <v>125</v>
      </c>
      <c r="H1766" s="8" t="s">
        <v>59</v>
      </c>
      <c r="I1766" s="8" t="s">
        <v>58</v>
      </c>
      <c r="J1766" s="8" t="s">
        <v>57</v>
      </c>
      <c r="K1766" s="8" t="s">
        <v>56</v>
      </c>
      <c r="L1766" s="8" t="s">
        <v>55</v>
      </c>
      <c r="M1766" s="18">
        <v>45689</v>
      </c>
      <c r="N1766" s="18">
        <v>45689</v>
      </c>
      <c r="O1766" s="8" t="s">
        <v>261</v>
      </c>
      <c r="P1766" s="8" t="s">
        <v>22</v>
      </c>
      <c r="Q1766" s="8" t="s">
        <v>269</v>
      </c>
      <c r="R1766" s="8" t="str">
        <f t="shared" si="27"/>
        <v>252382A</v>
      </c>
      <c r="S1766" s="8" t="str">
        <f>IFERROR(VLOOKUP(R1766,'UNSG Projects'!$C$8:$D$305,2,FALSE),0)</f>
        <v>Meter Installations -Bl - King</v>
      </c>
      <c r="T1766" s="8" t="s">
        <v>268</v>
      </c>
      <c r="U1766" s="11">
        <v>-23.86</v>
      </c>
    </row>
    <row r="1767" spans="1:21" ht="20.399999999999999" x14ac:dyDescent="0.3">
      <c r="A1767" s="19">
        <v>202509</v>
      </c>
      <c r="B1767" s="8" t="s">
        <v>7</v>
      </c>
      <c r="C1767" s="8" t="s">
        <v>63</v>
      </c>
      <c r="D1767" s="8" t="s">
        <v>62</v>
      </c>
      <c r="E1767" s="8" t="s">
        <v>62</v>
      </c>
      <c r="F1767" s="8" t="s">
        <v>61</v>
      </c>
      <c r="G1767" s="8" t="s">
        <v>125</v>
      </c>
      <c r="H1767" s="8" t="s">
        <v>59</v>
      </c>
      <c r="I1767" s="8" t="s">
        <v>58</v>
      </c>
      <c r="J1767" s="8" t="s">
        <v>57</v>
      </c>
      <c r="K1767" s="8" t="s">
        <v>56</v>
      </c>
      <c r="L1767" s="8" t="s">
        <v>55</v>
      </c>
      <c r="M1767" s="18">
        <v>45689</v>
      </c>
      <c r="N1767" s="18">
        <v>45689</v>
      </c>
      <c r="O1767" s="8" t="s">
        <v>261</v>
      </c>
      <c r="P1767" s="8" t="s">
        <v>22</v>
      </c>
      <c r="Q1767" s="8" t="s">
        <v>265</v>
      </c>
      <c r="R1767" s="8" t="str">
        <f t="shared" si="27"/>
        <v>255382A</v>
      </c>
      <c r="S1767" s="8" t="str">
        <f>IFERROR(VLOOKUP(R1767,'UNSG Projects'!$C$8:$D$305,2,FALSE),0)</f>
        <v>Meter Installations-Bl - Verde</v>
      </c>
      <c r="T1767" s="8" t="s">
        <v>264</v>
      </c>
      <c r="U1767" s="11">
        <v>-302.64999999999998</v>
      </c>
    </row>
    <row r="1768" spans="1:21" ht="20.399999999999999" x14ac:dyDescent="0.3">
      <c r="A1768" s="19">
        <v>202509</v>
      </c>
      <c r="B1768" s="8" t="s">
        <v>7</v>
      </c>
      <c r="C1768" s="8" t="s">
        <v>63</v>
      </c>
      <c r="D1768" s="8" t="s">
        <v>62</v>
      </c>
      <c r="E1768" s="8" t="s">
        <v>62</v>
      </c>
      <c r="F1768" s="8" t="s">
        <v>61</v>
      </c>
      <c r="G1768" s="8" t="s">
        <v>125</v>
      </c>
      <c r="H1768" s="8" t="s">
        <v>59</v>
      </c>
      <c r="I1768" s="8" t="s">
        <v>58</v>
      </c>
      <c r="J1768" s="8" t="s">
        <v>57</v>
      </c>
      <c r="K1768" s="8" t="s">
        <v>56</v>
      </c>
      <c r="L1768" s="8" t="s">
        <v>55</v>
      </c>
      <c r="M1768" s="18">
        <v>45689</v>
      </c>
      <c r="N1768" s="18">
        <v>45689</v>
      </c>
      <c r="O1768" s="8" t="s">
        <v>261</v>
      </c>
      <c r="P1768" s="8" t="s">
        <v>22</v>
      </c>
      <c r="Q1768" s="8" t="s">
        <v>263</v>
      </c>
      <c r="R1768" s="8" t="str">
        <f t="shared" si="27"/>
        <v>257382A</v>
      </c>
      <c r="S1768" s="8" t="str">
        <f>IFERROR(VLOOKUP(R1768,'UNSG Projects'!$C$8:$D$305,2,FALSE),0)</f>
        <v>Meter Installations - Bl -SL</v>
      </c>
      <c r="T1768" s="8" t="s">
        <v>262</v>
      </c>
      <c r="U1768" s="11">
        <v>-1591.35</v>
      </c>
    </row>
    <row r="1769" spans="1:21" ht="20.399999999999999" x14ac:dyDescent="0.3">
      <c r="A1769" s="19">
        <v>202509</v>
      </c>
      <c r="B1769" s="8" t="s">
        <v>7</v>
      </c>
      <c r="C1769" s="8" t="s">
        <v>63</v>
      </c>
      <c r="D1769" s="8" t="s">
        <v>62</v>
      </c>
      <c r="E1769" s="8" t="s">
        <v>62</v>
      </c>
      <c r="F1769" s="8" t="s">
        <v>61</v>
      </c>
      <c r="G1769" s="8" t="s">
        <v>125</v>
      </c>
      <c r="H1769" s="8" t="s">
        <v>59</v>
      </c>
      <c r="I1769" s="8" t="s">
        <v>58</v>
      </c>
      <c r="J1769" s="8" t="s">
        <v>57</v>
      </c>
      <c r="K1769" s="8" t="s">
        <v>56</v>
      </c>
      <c r="L1769" s="8" t="s">
        <v>55</v>
      </c>
      <c r="M1769" s="18">
        <v>45809</v>
      </c>
      <c r="N1769" s="18">
        <v>45809</v>
      </c>
      <c r="O1769" s="8" t="s">
        <v>261</v>
      </c>
      <c r="P1769" s="8" t="s">
        <v>22</v>
      </c>
      <c r="Q1769" s="8" t="s">
        <v>260</v>
      </c>
      <c r="R1769" s="8" t="str">
        <f t="shared" si="27"/>
        <v>256382A</v>
      </c>
      <c r="S1769" s="8" t="str">
        <f>IFERROR(VLOOKUP(R1769,'UNSG Projects'!$C$8:$D$305,2,FALSE),0)</f>
        <v>Meter Installations - Bl - Nog</v>
      </c>
      <c r="T1769" s="8" t="s">
        <v>259</v>
      </c>
      <c r="U1769" s="11">
        <v>-780.28</v>
      </c>
    </row>
    <row r="1770" spans="1:21" ht="20.399999999999999" x14ac:dyDescent="0.3">
      <c r="A1770" s="19">
        <v>202510</v>
      </c>
      <c r="B1770" s="8" t="s">
        <v>7</v>
      </c>
      <c r="C1770" s="8" t="s">
        <v>63</v>
      </c>
      <c r="D1770" s="8" t="s">
        <v>62</v>
      </c>
      <c r="E1770" s="8" t="s">
        <v>62</v>
      </c>
      <c r="F1770" s="8" t="s">
        <v>61</v>
      </c>
      <c r="G1770" s="8" t="s">
        <v>125</v>
      </c>
      <c r="H1770" s="8" t="s">
        <v>59</v>
      </c>
      <c r="I1770" s="8" t="s">
        <v>58</v>
      </c>
      <c r="J1770" s="8" t="s">
        <v>259</v>
      </c>
      <c r="K1770" s="8" t="s">
        <v>56</v>
      </c>
      <c r="L1770" s="8" t="s">
        <v>64</v>
      </c>
      <c r="M1770" s="18">
        <v>45809</v>
      </c>
      <c r="N1770" s="18">
        <v>45809</v>
      </c>
      <c r="O1770" s="8" t="s">
        <v>261</v>
      </c>
      <c r="P1770" s="8" t="s">
        <v>22</v>
      </c>
      <c r="Q1770" s="8" t="s">
        <v>260</v>
      </c>
      <c r="R1770" s="8" t="str">
        <f t="shared" si="27"/>
        <v>256382A</v>
      </c>
      <c r="S1770" s="8" t="str">
        <f>IFERROR(VLOOKUP(R1770,'UNSG Projects'!$C$8:$D$305,2,FALSE),0)</f>
        <v>Meter Installations - Bl - Nog</v>
      </c>
      <c r="T1770" s="8" t="s">
        <v>259</v>
      </c>
      <c r="U1770" s="11">
        <v>714.36</v>
      </c>
    </row>
    <row r="1771" spans="1:21" ht="20.399999999999999" x14ac:dyDescent="0.3">
      <c r="A1771" s="19">
        <v>202510</v>
      </c>
      <c r="B1771" s="8" t="s">
        <v>7</v>
      </c>
      <c r="C1771" s="8" t="s">
        <v>63</v>
      </c>
      <c r="D1771" s="8" t="s">
        <v>62</v>
      </c>
      <c r="E1771" s="8" t="s">
        <v>62</v>
      </c>
      <c r="F1771" s="8" t="s">
        <v>61</v>
      </c>
      <c r="G1771" s="8" t="s">
        <v>125</v>
      </c>
      <c r="H1771" s="8" t="s">
        <v>59</v>
      </c>
      <c r="I1771" s="8" t="s">
        <v>58</v>
      </c>
      <c r="J1771" s="8" t="s">
        <v>270</v>
      </c>
      <c r="K1771" s="8" t="s">
        <v>56</v>
      </c>
      <c r="L1771" s="8" t="s">
        <v>64</v>
      </c>
      <c r="M1771" s="18">
        <v>45658</v>
      </c>
      <c r="N1771" s="18">
        <v>45658</v>
      </c>
      <c r="O1771" s="8" t="s">
        <v>261</v>
      </c>
      <c r="P1771" s="8" t="s">
        <v>22</v>
      </c>
      <c r="Q1771" s="8" t="s">
        <v>271</v>
      </c>
      <c r="R1771" s="8" t="str">
        <f t="shared" si="27"/>
        <v>251382A</v>
      </c>
      <c r="S1771" s="8" t="str">
        <f>IFERROR(VLOOKUP(R1771,'UNSG Projects'!$C$8:$D$305,2,FALSE),0)</f>
        <v>Meter Installations - Bl -Flag</v>
      </c>
      <c r="T1771" s="8" t="s">
        <v>270</v>
      </c>
      <c r="U1771" s="11">
        <v>5490.92</v>
      </c>
    </row>
    <row r="1772" spans="1:21" ht="20.399999999999999" x14ac:dyDescent="0.3">
      <c r="A1772" s="19">
        <v>202510</v>
      </c>
      <c r="B1772" s="8" t="s">
        <v>7</v>
      </c>
      <c r="C1772" s="8" t="s">
        <v>63</v>
      </c>
      <c r="D1772" s="8" t="s">
        <v>62</v>
      </c>
      <c r="E1772" s="8" t="s">
        <v>62</v>
      </c>
      <c r="F1772" s="8" t="s">
        <v>61</v>
      </c>
      <c r="G1772" s="8" t="s">
        <v>125</v>
      </c>
      <c r="H1772" s="8" t="s">
        <v>59</v>
      </c>
      <c r="I1772" s="8" t="s">
        <v>58</v>
      </c>
      <c r="J1772" s="8" t="s">
        <v>262</v>
      </c>
      <c r="K1772" s="8" t="s">
        <v>56</v>
      </c>
      <c r="L1772" s="8" t="s">
        <v>64</v>
      </c>
      <c r="M1772" s="18">
        <v>45689</v>
      </c>
      <c r="N1772" s="18">
        <v>45689</v>
      </c>
      <c r="O1772" s="8" t="s">
        <v>261</v>
      </c>
      <c r="P1772" s="8" t="s">
        <v>22</v>
      </c>
      <c r="Q1772" s="8" t="s">
        <v>263</v>
      </c>
      <c r="R1772" s="8" t="str">
        <f t="shared" si="27"/>
        <v>257382A</v>
      </c>
      <c r="S1772" s="8" t="str">
        <f>IFERROR(VLOOKUP(R1772,'UNSG Projects'!$C$8:$D$305,2,FALSE),0)</f>
        <v>Meter Installations - Bl -SL</v>
      </c>
      <c r="T1772" s="8" t="s">
        <v>262</v>
      </c>
      <c r="U1772" s="11">
        <v>1879.58</v>
      </c>
    </row>
    <row r="1773" spans="1:21" ht="20.399999999999999" x14ac:dyDescent="0.3">
      <c r="A1773" s="19">
        <v>202510</v>
      </c>
      <c r="B1773" s="8" t="s">
        <v>7</v>
      </c>
      <c r="C1773" s="8" t="s">
        <v>63</v>
      </c>
      <c r="D1773" s="8" t="s">
        <v>62</v>
      </c>
      <c r="E1773" s="8" t="s">
        <v>62</v>
      </c>
      <c r="F1773" s="8" t="s">
        <v>61</v>
      </c>
      <c r="G1773" s="8" t="s">
        <v>125</v>
      </c>
      <c r="H1773" s="8" t="s">
        <v>59</v>
      </c>
      <c r="I1773" s="8" t="s">
        <v>58</v>
      </c>
      <c r="J1773" s="8" t="s">
        <v>268</v>
      </c>
      <c r="K1773" s="8" t="s">
        <v>56</v>
      </c>
      <c r="L1773" s="8" t="s">
        <v>64</v>
      </c>
      <c r="M1773" s="18">
        <v>45689</v>
      </c>
      <c r="N1773" s="18">
        <v>45689</v>
      </c>
      <c r="O1773" s="8" t="s">
        <v>261</v>
      </c>
      <c r="P1773" s="8" t="s">
        <v>22</v>
      </c>
      <c r="Q1773" s="8" t="s">
        <v>269</v>
      </c>
      <c r="R1773" s="8" t="str">
        <f t="shared" si="27"/>
        <v>252382A</v>
      </c>
      <c r="S1773" s="8" t="str">
        <f>IFERROR(VLOOKUP(R1773,'UNSG Projects'!$C$8:$D$305,2,FALSE),0)</f>
        <v>Meter Installations -Bl - King</v>
      </c>
      <c r="T1773" s="8" t="s">
        <v>268</v>
      </c>
      <c r="U1773" s="11">
        <v>2397.37</v>
      </c>
    </row>
    <row r="1774" spans="1:21" ht="20.399999999999999" x14ac:dyDescent="0.3">
      <c r="A1774" s="19">
        <v>202510</v>
      </c>
      <c r="B1774" s="8" t="s">
        <v>7</v>
      </c>
      <c r="C1774" s="8" t="s">
        <v>63</v>
      </c>
      <c r="D1774" s="8" t="s">
        <v>62</v>
      </c>
      <c r="E1774" s="8" t="s">
        <v>62</v>
      </c>
      <c r="F1774" s="8" t="s">
        <v>61</v>
      </c>
      <c r="G1774" s="8" t="s">
        <v>125</v>
      </c>
      <c r="H1774" s="8" t="s">
        <v>59</v>
      </c>
      <c r="I1774" s="8" t="s">
        <v>58</v>
      </c>
      <c r="J1774" s="8" t="s">
        <v>266</v>
      </c>
      <c r="K1774" s="8" t="s">
        <v>56</v>
      </c>
      <c r="L1774" s="8" t="s">
        <v>64</v>
      </c>
      <c r="M1774" s="18">
        <v>45658</v>
      </c>
      <c r="N1774" s="18">
        <v>45658</v>
      </c>
      <c r="O1774" s="8" t="s">
        <v>261</v>
      </c>
      <c r="P1774" s="8" t="s">
        <v>22</v>
      </c>
      <c r="Q1774" s="8" t="s">
        <v>267</v>
      </c>
      <c r="R1774" s="8" t="str">
        <f t="shared" si="27"/>
        <v>253382A</v>
      </c>
      <c r="S1774" s="8" t="str">
        <f>IFERROR(VLOOKUP(R1774,'UNSG Projects'!$C$8:$D$305,2,FALSE),0)</f>
        <v>Meter Installations -Bl - Pres</v>
      </c>
      <c r="T1774" s="8" t="s">
        <v>266</v>
      </c>
      <c r="U1774" s="11">
        <v>10758.82</v>
      </c>
    </row>
    <row r="1775" spans="1:21" ht="20.399999999999999" x14ac:dyDescent="0.3">
      <c r="A1775" s="19">
        <v>202510</v>
      </c>
      <c r="B1775" s="8" t="s">
        <v>7</v>
      </c>
      <c r="C1775" s="8" t="s">
        <v>63</v>
      </c>
      <c r="D1775" s="8" t="s">
        <v>62</v>
      </c>
      <c r="E1775" s="8" t="s">
        <v>62</v>
      </c>
      <c r="F1775" s="8" t="s">
        <v>61</v>
      </c>
      <c r="G1775" s="8" t="s">
        <v>125</v>
      </c>
      <c r="H1775" s="8" t="s">
        <v>59</v>
      </c>
      <c r="I1775" s="8" t="s">
        <v>58</v>
      </c>
      <c r="J1775" s="8" t="s">
        <v>264</v>
      </c>
      <c r="K1775" s="8" t="s">
        <v>56</v>
      </c>
      <c r="L1775" s="8" t="s">
        <v>64</v>
      </c>
      <c r="M1775" s="18">
        <v>45689</v>
      </c>
      <c r="N1775" s="18">
        <v>45689</v>
      </c>
      <c r="O1775" s="8" t="s">
        <v>261</v>
      </c>
      <c r="P1775" s="8" t="s">
        <v>22</v>
      </c>
      <c r="Q1775" s="8" t="s">
        <v>265</v>
      </c>
      <c r="R1775" s="8" t="str">
        <f t="shared" si="27"/>
        <v>255382A</v>
      </c>
      <c r="S1775" s="8" t="str">
        <f>IFERROR(VLOOKUP(R1775,'UNSG Projects'!$C$8:$D$305,2,FALSE),0)</f>
        <v>Meter Installations-Bl - Verde</v>
      </c>
      <c r="T1775" s="8" t="s">
        <v>264</v>
      </c>
      <c r="U1775" s="11">
        <v>944.39</v>
      </c>
    </row>
    <row r="1776" spans="1:21" ht="20.399999999999999" x14ac:dyDescent="0.3">
      <c r="A1776" s="19">
        <v>202510</v>
      </c>
      <c r="B1776" s="8" t="s">
        <v>7</v>
      </c>
      <c r="C1776" s="8" t="s">
        <v>63</v>
      </c>
      <c r="D1776" s="8" t="s">
        <v>62</v>
      </c>
      <c r="E1776" s="8" t="s">
        <v>62</v>
      </c>
      <c r="F1776" s="8" t="s">
        <v>61</v>
      </c>
      <c r="G1776" s="8" t="s">
        <v>125</v>
      </c>
      <c r="H1776" s="8" t="s">
        <v>59</v>
      </c>
      <c r="I1776" s="8" t="s">
        <v>58</v>
      </c>
      <c r="J1776" s="8" t="s">
        <v>57</v>
      </c>
      <c r="K1776" s="8" t="s">
        <v>56</v>
      </c>
      <c r="L1776" s="8" t="s">
        <v>55</v>
      </c>
      <c r="M1776" s="18">
        <v>45658</v>
      </c>
      <c r="N1776" s="18">
        <v>45658</v>
      </c>
      <c r="O1776" s="8" t="s">
        <v>261</v>
      </c>
      <c r="P1776" s="8" t="s">
        <v>22</v>
      </c>
      <c r="Q1776" s="8" t="s">
        <v>267</v>
      </c>
      <c r="R1776" s="8" t="str">
        <f t="shared" si="27"/>
        <v>253382A</v>
      </c>
      <c r="S1776" s="8" t="str">
        <f>IFERROR(VLOOKUP(R1776,'UNSG Projects'!$C$8:$D$305,2,FALSE),0)</f>
        <v>Meter Installations -Bl - Pres</v>
      </c>
      <c r="T1776" s="8" t="s">
        <v>266</v>
      </c>
      <c r="U1776" s="11">
        <v>-259.04000000000002</v>
      </c>
    </row>
    <row r="1777" spans="1:21" ht="20.399999999999999" x14ac:dyDescent="0.3">
      <c r="A1777" s="19">
        <v>202510</v>
      </c>
      <c r="B1777" s="8" t="s">
        <v>7</v>
      </c>
      <c r="C1777" s="8" t="s">
        <v>63</v>
      </c>
      <c r="D1777" s="8" t="s">
        <v>62</v>
      </c>
      <c r="E1777" s="8" t="s">
        <v>62</v>
      </c>
      <c r="F1777" s="8" t="s">
        <v>61</v>
      </c>
      <c r="G1777" s="8" t="s">
        <v>125</v>
      </c>
      <c r="H1777" s="8" t="s">
        <v>59</v>
      </c>
      <c r="I1777" s="8" t="s">
        <v>58</v>
      </c>
      <c r="J1777" s="8" t="s">
        <v>57</v>
      </c>
      <c r="K1777" s="8" t="s">
        <v>56</v>
      </c>
      <c r="L1777" s="8" t="s">
        <v>55</v>
      </c>
      <c r="M1777" s="18">
        <v>45689</v>
      </c>
      <c r="N1777" s="18">
        <v>45689</v>
      </c>
      <c r="O1777" s="8" t="s">
        <v>261</v>
      </c>
      <c r="P1777" s="8" t="s">
        <v>22</v>
      </c>
      <c r="Q1777" s="8" t="s">
        <v>263</v>
      </c>
      <c r="R1777" s="8" t="str">
        <f t="shared" si="27"/>
        <v>257382A</v>
      </c>
      <c r="S1777" s="8" t="str">
        <f>IFERROR(VLOOKUP(R1777,'UNSG Projects'!$C$8:$D$305,2,FALSE),0)</f>
        <v>Meter Installations - Bl -SL</v>
      </c>
      <c r="T1777" s="8" t="s">
        <v>262</v>
      </c>
      <c r="U1777" s="11">
        <v>-2805.06</v>
      </c>
    </row>
    <row r="1778" spans="1:21" ht="20.399999999999999" x14ac:dyDescent="0.3">
      <c r="A1778" s="19">
        <v>202511</v>
      </c>
      <c r="B1778" s="8" t="s">
        <v>7</v>
      </c>
      <c r="C1778" s="8" t="s">
        <v>63</v>
      </c>
      <c r="D1778" s="8" t="s">
        <v>62</v>
      </c>
      <c r="E1778" s="8" t="s">
        <v>62</v>
      </c>
      <c r="F1778" s="8" t="s">
        <v>61</v>
      </c>
      <c r="G1778" s="8" t="s">
        <v>125</v>
      </c>
      <c r="H1778" s="8" t="s">
        <v>59</v>
      </c>
      <c r="I1778" s="8" t="s">
        <v>58</v>
      </c>
      <c r="J1778" s="8" t="s">
        <v>259</v>
      </c>
      <c r="K1778" s="8" t="s">
        <v>56</v>
      </c>
      <c r="L1778" s="8" t="s">
        <v>64</v>
      </c>
      <c r="M1778" s="18">
        <v>45809</v>
      </c>
      <c r="N1778" s="18">
        <v>45809</v>
      </c>
      <c r="O1778" s="8" t="s">
        <v>261</v>
      </c>
      <c r="P1778" s="8" t="s">
        <v>22</v>
      </c>
      <c r="Q1778" s="8" t="s">
        <v>260</v>
      </c>
      <c r="R1778" s="8" t="str">
        <f t="shared" si="27"/>
        <v>256382A</v>
      </c>
      <c r="S1778" s="8" t="str">
        <f>IFERROR(VLOOKUP(R1778,'UNSG Projects'!$C$8:$D$305,2,FALSE),0)</f>
        <v>Meter Installations - Bl - Nog</v>
      </c>
      <c r="T1778" s="8" t="s">
        <v>259</v>
      </c>
      <c r="U1778" s="11">
        <v>342.79</v>
      </c>
    </row>
    <row r="1779" spans="1:21" ht="20.399999999999999" x14ac:dyDescent="0.3">
      <c r="A1779" s="19">
        <v>202511</v>
      </c>
      <c r="B1779" s="8" t="s">
        <v>7</v>
      </c>
      <c r="C1779" s="8" t="s">
        <v>63</v>
      </c>
      <c r="D1779" s="8" t="s">
        <v>62</v>
      </c>
      <c r="E1779" s="8" t="s">
        <v>62</v>
      </c>
      <c r="F1779" s="8" t="s">
        <v>61</v>
      </c>
      <c r="G1779" s="8" t="s">
        <v>125</v>
      </c>
      <c r="H1779" s="8" t="s">
        <v>59</v>
      </c>
      <c r="I1779" s="8" t="s">
        <v>58</v>
      </c>
      <c r="J1779" s="8" t="s">
        <v>270</v>
      </c>
      <c r="K1779" s="8" t="s">
        <v>56</v>
      </c>
      <c r="L1779" s="8" t="s">
        <v>64</v>
      </c>
      <c r="M1779" s="18">
        <v>45658</v>
      </c>
      <c r="N1779" s="18">
        <v>45658</v>
      </c>
      <c r="O1779" s="8" t="s">
        <v>261</v>
      </c>
      <c r="P1779" s="8" t="s">
        <v>22</v>
      </c>
      <c r="Q1779" s="8" t="s">
        <v>271</v>
      </c>
      <c r="R1779" s="8" t="str">
        <f t="shared" si="27"/>
        <v>251382A</v>
      </c>
      <c r="S1779" s="8" t="str">
        <f>IFERROR(VLOOKUP(R1779,'UNSG Projects'!$C$8:$D$305,2,FALSE),0)</f>
        <v>Meter Installations - Bl -Flag</v>
      </c>
      <c r="T1779" s="8" t="s">
        <v>270</v>
      </c>
      <c r="U1779" s="11">
        <v>1181.32</v>
      </c>
    </row>
    <row r="1780" spans="1:21" ht="20.399999999999999" x14ac:dyDescent="0.3">
      <c r="A1780" s="19">
        <v>202511</v>
      </c>
      <c r="B1780" s="8" t="s">
        <v>7</v>
      </c>
      <c r="C1780" s="8" t="s">
        <v>63</v>
      </c>
      <c r="D1780" s="8" t="s">
        <v>62</v>
      </c>
      <c r="E1780" s="8" t="s">
        <v>62</v>
      </c>
      <c r="F1780" s="8" t="s">
        <v>61</v>
      </c>
      <c r="G1780" s="8" t="s">
        <v>125</v>
      </c>
      <c r="H1780" s="8" t="s">
        <v>59</v>
      </c>
      <c r="I1780" s="8" t="s">
        <v>58</v>
      </c>
      <c r="J1780" s="8" t="s">
        <v>262</v>
      </c>
      <c r="K1780" s="8" t="s">
        <v>56</v>
      </c>
      <c r="L1780" s="8" t="s">
        <v>64</v>
      </c>
      <c r="M1780" s="18">
        <v>45689</v>
      </c>
      <c r="N1780" s="18">
        <v>45689</v>
      </c>
      <c r="O1780" s="8" t="s">
        <v>261</v>
      </c>
      <c r="P1780" s="8" t="s">
        <v>22</v>
      </c>
      <c r="Q1780" s="8" t="s">
        <v>263</v>
      </c>
      <c r="R1780" s="8" t="str">
        <f t="shared" si="27"/>
        <v>257382A</v>
      </c>
      <c r="S1780" s="8" t="str">
        <f>IFERROR(VLOOKUP(R1780,'UNSG Projects'!$C$8:$D$305,2,FALSE),0)</f>
        <v>Meter Installations - Bl -SL</v>
      </c>
      <c r="T1780" s="8" t="s">
        <v>262</v>
      </c>
      <c r="U1780" s="11">
        <v>1133.83</v>
      </c>
    </row>
    <row r="1781" spans="1:21" ht="20.399999999999999" x14ac:dyDescent="0.3">
      <c r="A1781" s="19">
        <v>202511</v>
      </c>
      <c r="B1781" s="8" t="s">
        <v>7</v>
      </c>
      <c r="C1781" s="8" t="s">
        <v>63</v>
      </c>
      <c r="D1781" s="8" t="s">
        <v>62</v>
      </c>
      <c r="E1781" s="8" t="s">
        <v>62</v>
      </c>
      <c r="F1781" s="8" t="s">
        <v>61</v>
      </c>
      <c r="G1781" s="8" t="s">
        <v>125</v>
      </c>
      <c r="H1781" s="8" t="s">
        <v>59</v>
      </c>
      <c r="I1781" s="8" t="s">
        <v>58</v>
      </c>
      <c r="J1781" s="8" t="s">
        <v>268</v>
      </c>
      <c r="K1781" s="8" t="s">
        <v>56</v>
      </c>
      <c r="L1781" s="8" t="s">
        <v>64</v>
      </c>
      <c r="M1781" s="18">
        <v>45689</v>
      </c>
      <c r="N1781" s="18">
        <v>45689</v>
      </c>
      <c r="O1781" s="8" t="s">
        <v>261</v>
      </c>
      <c r="P1781" s="8" t="s">
        <v>22</v>
      </c>
      <c r="Q1781" s="8" t="s">
        <v>269</v>
      </c>
      <c r="R1781" s="8" t="str">
        <f t="shared" si="27"/>
        <v>252382A</v>
      </c>
      <c r="S1781" s="8" t="str">
        <f>IFERROR(VLOOKUP(R1781,'UNSG Projects'!$C$8:$D$305,2,FALSE),0)</f>
        <v>Meter Installations -Bl - King</v>
      </c>
      <c r="T1781" s="8" t="s">
        <v>268</v>
      </c>
      <c r="U1781" s="11">
        <v>1633.49</v>
      </c>
    </row>
    <row r="1782" spans="1:21" ht="20.399999999999999" x14ac:dyDescent="0.3">
      <c r="A1782" s="19">
        <v>202511</v>
      </c>
      <c r="B1782" s="8" t="s">
        <v>7</v>
      </c>
      <c r="C1782" s="8" t="s">
        <v>63</v>
      </c>
      <c r="D1782" s="8" t="s">
        <v>62</v>
      </c>
      <c r="E1782" s="8" t="s">
        <v>62</v>
      </c>
      <c r="F1782" s="8" t="s">
        <v>61</v>
      </c>
      <c r="G1782" s="8" t="s">
        <v>125</v>
      </c>
      <c r="H1782" s="8" t="s">
        <v>59</v>
      </c>
      <c r="I1782" s="8" t="s">
        <v>58</v>
      </c>
      <c r="J1782" s="8" t="s">
        <v>266</v>
      </c>
      <c r="K1782" s="8" t="s">
        <v>56</v>
      </c>
      <c r="L1782" s="8" t="s">
        <v>64</v>
      </c>
      <c r="M1782" s="18">
        <v>45658</v>
      </c>
      <c r="N1782" s="18">
        <v>45658</v>
      </c>
      <c r="O1782" s="8" t="s">
        <v>261</v>
      </c>
      <c r="P1782" s="8" t="s">
        <v>22</v>
      </c>
      <c r="Q1782" s="8" t="s">
        <v>267</v>
      </c>
      <c r="R1782" s="8" t="str">
        <f t="shared" si="27"/>
        <v>253382A</v>
      </c>
      <c r="S1782" s="8" t="str">
        <f>IFERROR(VLOOKUP(R1782,'UNSG Projects'!$C$8:$D$305,2,FALSE),0)</f>
        <v>Meter Installations -Bl - Pres</v>
      </c>
      <c r="T1782" s="8" t="s">
        <v>266</v>
      </c>
      <c r="U1782" s="11">
        <v>3635.16</v>
      </c>
    </row>
    <row r="1783" spans="1:21" ht="20.399999999999999" x14ac:dyDescent="0.3">
      <c r="A1783" s="19">
        <v>202511</v>
      </c>
      <c r="B1783" s="8" t="s">
        <v>7</v>
      </c>
      <c r="C1783" s="8" t="s">
        <v>63</v>
      </c>
      <c r="D1783" s="8" t="s">
        <v>62</v>
      </c>
      <c r="E1783" s="8" t="s">
        <v>62</v>
      </c>
      <c r="F1783" s="8" t="s">
        <v>61</v>
      </c>
      <c r="G1783" s="8" t="s">
        <v>125</v>
      </c>
      <c r="H1783" s="8" t="s">
        <v>59</v>
      </c>
      <c r="I1783" s="8" t="s">
        <v>58</v>
      </c>
      <c r="J1783" s="8" t="s">
        <v>264</v>
      </c>
      <c r="K1783" s="8" t="s">
        <v>56</v>
      </c>
      <c r="L1783" s="8" t="s">
        <v>64</v>
      </c>
      <c r="M1783" s="18">
        <v>45689</v>
      </c>
      <c r="N1783" s="18">
        <v>45689</v>
      </c>
      <c r="O1783" s="8" t="s">
        <v>261</v>
      </c>
      <c r="P1783" s="8" t="s">
        <v>22</v>
      </c>
      <c r="Q1783" s="8" t="s">
        <v>265</v>
      </c>
      <c r="R1783" s="8" t="str">
        <f t="shared" si="27"/>
        <v>255382A</v>
      </c>
      <c r="S1783" s="8" t="str">
        <f>IFERROR(VLOOKUP(R1783,'UNSG Projects'!$C$8:$D$305,2,FALSE),0)</f>
        <v>Meter Installations-Bl - Verde</v>
      </c>
      <c r="T1783" s="8" t="s">
        <v>264</v>
      </c>
      <c r="U1783" s="11">
        <v>1282.1600000000001</v>
      </c>
    </row>
    <row r="1784" spans="1:21" ht="20.399999999999999" x14ac:dyDescent="0.3">
      <c r="A1784" s="19">
        <v>202511</v>
      </c>
      <c r="B1784" s="8" t="s">
        <v>7</v>
      </c>
      <c r="C1784" s="8" t="s">
        <v>63</v>
      </c>
      <c r="D1784" s="8" t="s">
        <v>62</v>
      </c>
      <c r="E1784" s="8" t="s">
        <v>62</v>
      </c>
      <c r="F1784" s="8" t="s">
        <v>61</v>
      </c>
      <c r="G1784" s="8" t="s">
        <v>125</v>
      </c>
      <c r="H1784" s="8" t="s">
        <v>59</v>
      </c>
      <c r="I1784" s="8" t="s">
        <v>58</v>
      </c>
      <c r="J1784" s="8" t="s">
        <v>57</v>
      </c>
      <c r="K1784" s="8" t="s">
        <v>56</v>
      </c>
      <c r="L1784" s="8" t="s">
        <v>55</v>
      </c>
      <c r="M1784" s="18">
        <v>45658</v>
      </c>
      <c r="N1784" s="18">
        <v>45658</v>
      </c>
      <c r="O1784" s="8" t="s">
        <v>261</v>
      </c>
      <c r="P1784" s="8" t="s">
        <v>22</v>
      </c>
      <c r="Q1784" s="8" t="s">
        <v>271</v>
      </c>
      <c r="R1784" s="8" t="str">
        <f t="shared" si="27"/>
        <v>251382A</v>
      </c>
      <c r="S1784" s="8" t="str">
        <f>IFERROR(VLOOKUP(R1784,'UNSG Projects'!$C$8:$D$305,2,FALSE),0)</f>
        <v>Meter Installations - Bl -Flag</v>
      </c>
      <c r="T1784" s="8" t="s">
        <v>270</v>
      </c>
      <c r="U1784" s="11">
        <v>-5490.92</v>
      </c>
    </row>
    <row r="1785" spans="1:21" ht="20.399999999999999" x14ac:dyDescent="0.3">
      <c r="A1785" s="19">
        <v>202511</v>
      </c>
      <c r="B1785" s="8" t="s">
        <v>7</v>
      </c>
      <c r="C1785" s="8" t="s">
        <v>63</v>
      </c>
      <c r="D1785" s="8" t="s">
        <v>62</v>
      </c>
      <c r="E1785" s="8" t="s">
        <v>62</v>
      </c>
      <c r="F1785" s="8" t="s">
        <v>61</v>
      </c>
      <c r="G1785" s="8" t="s">
        <v>125</v>
      </c>
      <c r="H1785" s="8" t="s">
        <v>59</v>
      </c>
      <c r="I1785" s="8" t="s">
        <v>58</v>
      </c>
      <c r="J1785" s="8" t="s">
        <v>57</v>
      </c>
      <c r="K1785" s="8" t="s">
        <v>56</v>
      </c>
      <c r="L1785" s="8" t="s">
        <v>55</v>
      </c>
      <c r="M1785" s="18">
        <v>45658</v>
      </c>
      <c r="N1785" s="18">
        <v>45658</v>
      </c>
      <c r="O1785" s="8" t="s">
        <v>261</v>
      </c>
      <c r="P1785" s="8" t="s">
        <v>22</v>
      </c>
      <c r="Q1785" s="8" t="s">
        <v>267</v>
      </c>
      <c r="R1785" s="8" t="str">
        <f t="shared" si="27"/>
        <v>253382A</v>
      </c>
      <c r="S1785" s="8" t="str">
        <f>IFERROR(VLOOKUP(R1785,'UNSG Projects'!$C$8:$D$305,2,FALSE),0)</f>
        <v>Meter Installations -Bl - Pres</v>
      </c>
      <c r="T1785" s="8" t="s">
        <v>266</v>
      </c>
      <c r="U1785" s="11">
        <v>-10758.82</v>
      </c>
    </row>
    <row r="1786" spans="1:21" ht="20.399999999999999" x14ac:dyDescent="0.3">
      <c r="A1786" s="19">
        <v>202511</v>
      </c>
      <c r="B1786" s="8" t="s">
        <v>7</v>
      </c>
      <c r="C1786" s="8" t="s">
        <v>63</v>
      </c>
      <c r="D1786" s="8" t="s">
        <v>62</v>
      </c>
      <c r="E1786" s="8" t="s">
        <v>62</v>
      </c>
      <c r="F1786" s="8" t="s">
        <v>61</v>
      </c>
      <c r="G1786" s="8" t="s">
        <v>125</v>
      </c>
      <c r="H1786" s="8" t="s">
        <v>59</v>
      </c>
      <c r="I1786" s="8" t="s">
        <v>58</v>
      </c>
      <c r="J1786" s="8" t="s">
        <v>57</v>
      </c>
      <c r="K1786" s="8" t="s">
        <v>56</v>
      </c>
      <c r="L1786" s="8" t="s">
        <v>55</v>
      </c>
      <c r="M1786" s="18">
        <v>45689</v>
      </c>
      <c r="N1786" s="18">
        <v>45689</v>
      </c>
      <c r="O1786" s="8" t="s">
        <v>261</v>
      </c>
      <c r="P1786" s="8" t="s">
        <v>22</v>
      </c>
      <c r="Q1786" s="8" t="s">
        <v>269</v>
      </c>
      <c r="R1786" s="8" t="str">
        <f t="shared" si="27"/>
        <v>252382A</v>
      </c>
      <c r="S1786" s="8" t="str">
        <f>IFERROR(VLOOKUP(R1786,'UNSG Projects'!$C$8:$D$305,2,FALSE),0)</f>
        <v>Meter Installations -Bl - King</v>
      </c>
      <c r="T1786" s="8" t="s">
        <v>268</v>
      </c>
      <c r="U1786" s="11">
        <v>-2397.37</v>
      </c>
    </row>
    <row r="1787" spans="1:21" ht="20.399999999999999" x14ac:dyDescent="0.3">
      <c r="A1787" s="19">
        <v>202511</v>
      </c>
      <c r="B1787" s="8" t="s">
        <v>7</v>
      </c>
      <c r="C1787" s="8" t="s">
        <v>63</v>
      </c>
      <c r="D1787" s="8" t="s">
        <v>62</v>
      </c>
      <c r="E1787" s="8" t="s">
        <v>62</v>
      </c>
      <c r="F1787" s="8" t="s">
        <v>61</v>
      </c>
      <c r="G1787" s="8" t="s">
        <v>125</v>
      </c>
      <c r="H1787" s="8" t="s">
        <v>59</v>
      </c>
      <c r="I1787" s="8" t="s">
        <v>58</v>
      </c>
      <c r="J1787" s="8" t="s">
        <v>57</v>
      </c>
      <c r="K1787" s="8" t="s">
        <v>56</v>
      </c>
      <c r="L1787" s="8" t="s">
        <v>55</v>
      </c>
      <c r="M1787" s="18">
        <v>45689</v>
      </c>
      <c r="N1787" s="18">
        <v>45689</v>
      </c>
      <c r="O1787" s="8" t="s">
        <v>261</v>
      </c>
      <c r="P1787" s="8" t="s">
        <v>22</v>
      </c>
      <c r="Q1787" s="8" t="s">
        <v>265</v>
      </c>
      <c r="R1787" s="8" t="str">
        <f t="shared" si="27"/>
        <v>255382A</v>
      </c>
      <c r="S1787" s="8" t="str">
        <f>IFERROR(VLOOKUP(R1787,'UNSG Projects'!$C$8:$D$305,2,FALSE),0)</f>
        <v>Meter Installations-Bl - Verde</v>
      </c>
      <c r="T1787" s="8" t="s">
        <v>264</v>
      </c>
      <c r="U1787" s="11">
        <v>-944.39</v>
      </c>
    </row>
    <row r="1788" spans="1:21" ht="20.399999999999999" x14ac:dyDescent="0.3">
      <c r="A1788" s="19">
        <v>202511</v>
      </c>
      <c r="B1788" s="8" t="s">
        <v>7</v>
      </c>
      <c r="C1788" s="8" t="s">
        <v>63</v>
      </c>
      <c r="D1788" s="8" t="s">
        <v>62</v>
      </c>
      <c r="E1788" s="8" t="s">
        <v>62</v>
      </c>
      <c r="F1788" s="8" t="s">
        <v>61</v>
      </c>
      <c r="G1788" s="8" t="s">
        <v>125</v>
      </c>
      <c r="H1788" s="8" t="s">
        <v>59</v>
      </c>
      <c r="I1788" s="8" t="s">
        <v>58</v>
      </c>
      <c r="J1788" s="8" t="s">
        <v>57</v>
      </c>
      <c r="K1788" s="8" t="s">
        <v>56</v>
      </c>
      <c r="L1788" s="8" t="s">
        <v>55</v>
      </c>
      <c r="M1788" s="18">
        <v>45689</v>
      </c>
      <c r="N1788" s="18">
        <v>45689</v>
      </c>
      <c r="O1788" s="8" t="s">
        <v>261</v>
      </c>
      <c r="P1788" s="8" t="s">
        <v>22</v>
      </c>
      <c r="Q1788" s="8" t="s">
        <v>263</v>
      </c>
      <c r="R1788" s="8" t="str">
        <f t="shared" si="27"/>
        <v>257382A</v>
      </c>
      <c r="S1788" s="8" t="str">
        <f>IFERROR(VLOOKUP(R1788,'UNSG Projects'!$C$8:$D$305,2,FALSE),0)</f>
        <v>Meter Installations - Bl -SL</v>
      </c>
      <c r="T1788" s="8" t="s">
        <v>262</v>
      </c>
      <c r="U1788" s="11">
        <v>-1879.58</v>
      </c>
    </row>
    <row r="1789" spans="1:21" ht="20.399999999999999" x14ac:dyDescent="0.3">
      <c r="A1789" s="19">
        <v>202511</v>
      </c>
      <c r="B1789" s="8" t="s">
        <v>7</v>
      </c>
      <c r="C1789" s="8" t="s">
        <v>63</v>
      </c>
      <c r="D1789" s="8" t="s">
        <v>62</v>
      </c>
      <c r="E1789" s="8" t="s">
        <v>62</v>
      </c>
      <c r="F1789" s="8" t="s">
        <v>61</v>
      </c>
      <c r="G1789" s="8" t="s">
        <v>125</v>
      </c>
      <c r="H1789" s="8" t="s">
        <v>59</v>
      </c>
      <c r="I1789" s="8" t="s">
        <v>58</v>
      </c>
      <c r="J1789" s="8" t="s">
        <v>57</v>
      </c>
      <c r="K1789" s="8" t="s">
        <v>56</v>
      </c>
      <c r="L1789" s="8" t="s">
        <v>55</v>
      </c>
      <c r="M1789" s="18">
        <v>45809</v>
      </c>
      <c r="N1789" s="18">
        <v>45809</v>
      </c>
      <c r="O1789" s="8" t="s">
        <v>261</v>
      </c>
      <c r="P1789" s="8" t="s">
        <v>22</v>
      </c>
      <c r="Q1789" s="8" t="s">
        <v>260</v>
      </c>
      <c r="R1789" s="8" t="str">
        <f t="shared" si="27"/>
        <v>256382A</v>
      </c>
      <c r="S1789" s="8" t="str">
        <f>IFERROR(VLOOKUP(R1789,'UNSG Projects'!$C$8:$D$305,2,FALSE),0)</f>
        <v>Meter Installations - Bl - Nog</v>
      </c>
      <c r="T1789" s="8" t="s">
        <v>259</v>
      </c>
      <c r="U1789" s="11">
        <v>-714.36</v>
      </c>
    </row>
    <row r="1790" spans="1:21" ht="20.399999999999999" x14ac:dyDescent="0.3">
      <c r="A1790" s="19">
        <v>202512</v>
      </c>
      <c r="B1790" s="8" t="s">
        <v>7</v>
      </c>
      <c r="C1790" s="8" t="s">
        <v>63</v>
      </c>
      <c r="D1790" s="8" t="s">
        <v>62</v>
      </c>
      <c r="E1790" s="8" t="s">
        <v>62</v>
      </c>
      <c r="F1790" s="8" t="s">
        <v>61</v>
      </c>
      <c r="G1790" s="8" t="s">
        <v>125</v>
      </c>
      <c r="H1790" s="8" t="s">
        <v>59</v>
      </c>
      <c r="I1790" s="8" t="s">
        <v>58</v>
      </c>
      <c r="J1790" s="8" t="s">
        <v>57</v>
      </c>
      <c r="K1790" s="8" t="s">
        <v>56</v>
      </c>
      <c r="L1790" s="8" t="s">
        <v>55</v>
      </c>
      <c r="M1790" s="18">
        <v>45658</v>
      </c>
      <c r="N1790" s="18">
        <v>45658</v>
      </c>
      <c r="O1790" s="8" t="s">
        <v>261</v>
      </c>
      <c r="P1790" s="8" t="s">
        <v>22</v>
      </c>
      <c r="Q1790" s="8" t="s">
        <v>271</v>
      </c>
      <c r="R1790" s="8" t="str">
        <f t="shared" si="27"/>
        <v>251382A</v>
      </c>
      <c r="S1790" s="8" t="str">
        <f>IFERROR(VLOOKUP(R1790,'UNSG Projects'!$C$8:$D$305,2,FALSE),0)</f>
        <v>Meter Installations - Bl -Flag</v>
      </c>
      <c r="T1790" s="8" t="s">
        <v>270</v>
      </c>
      <c r="U1790" s="11">
        <v>-1181.32</v>
      </c>
    </row>
    <row r="1791" spans="1:21" ht="20.399999999999999" x14ac:dyDescent="0.3">
      <c r="A1791" s="19">
        <v>202512</v>
      </c>
      <c r="B1791" s="8" t="s">
        <v>7</v>
      </c>
      <c r="C1791" s="8" t="s">
        <v>63</v>
      </c>
      <c r="D1791" s="8" t="s">
        <v>62</v>
      </c>
      <c r="E1791" s="8" t="s">
        <v>62</v>
      </c>
      <c r="F1791" s="8" t="s">
        <v>61</v>
      </c>
      <c r="G1791" s="8" t="s">
        <v>125</v>
      </c>
      <c r="H1791" s="8" t="s">
        <v>59</v>
      </c>
      <c r="I1791" s="8" t="s">
        <v>58</v>
      </c>
      <c r="J1791" s="8" t="s">
        <v>57</v>
      </c>
      <c r="K1791" s="8" t="s">
        <v>56</v>
      </c>
      <c r="L1791" s="8" t="s">
        <v>55</v>
      </c>
      <c r="M1791" s="18">
        <v>45658</v>
      </c>
      <c r="N1791" s="18">
        <v>45658</v>
      </c>
      <c r="O1791" s="8" t="s">
        <v>261</v>
      </c>
      <c r="P1791" s="8" t="s">
        <v>22</v>
      </c>
      <c r="Q1791" s="8" t="s">
        <v>267</v>
      </c>
      <c r="R1791" s="8" t="str">
        <f t="shared" si="27"/>
        <v>253382A</v>
      </c>
      <c r="S1791" s="8" t="str">
        <f>IFERROR(VLOOKUP(R1791,'UNSG Projects'!$C$8:$D$305,2,FALSE),0)</f>
        <v>Meter Installations -Bl - Pres</v>
      </c>
      <c r="T1791" s="8" t="s">
        <v>266</v>
      </c>
      <c r="U1791" s="11">
        <v>-3635.16</v>
      </c>
    </row>
    <row r="1792" spans="1:21" ht="20.399999999999999" x14ac:dyDescent="0.3">
      <c r="A1792" s="19">
        <v>202512</v>
      </c>
      <c r="B1792" s="8" t="s">
        <v>7</v>
      </c>
      <c r="C1792" s="8" t="s">
        <v>63</v>
      </c>
      <c r="D1792" s="8" t="s">
        <v>62</v>
      </c>
      <c r="E1792" s="8" t="s">
        <v>62</v>
      </c>
      <c r="F1792" s="8" t="s">
        <v>61</v>
      </c>
      <c r="G1792" s="8" t="s">
        <v>125</v>
      </c>
      <c r="H1792" s="8" t="s">
        <v>59</v>
      </c>
      <c r="I1792" s="8" t="s">
        <v>58</v>
      </c>
      <c r="J1792" s="8" t="s">
        <v>57</v>
      </c>
      <c r="K1792" s="8" t="s">
        <v>56</v>
      </c>
      <c r="L1792" s="8" t="s">
        <v>55</v>
      </c>
      <c r="M1792" s="18">
        <v>45689</v>
      </c>
      <c r="N1792" s="18">
        <v>45689</v>
      </c>
      <c r="O1792" s="8" t="s">
        <v>261</v>
      </c>
      <c r="P1792" s="8" t="s">
        <v>22</v>
      </c>
      <c r="Q1792" s="8" t="s">
        <v>269</v>
      </c>
      <c r="R1792" s="8" t="str">
        <f t="shared" si="27"/>
        <v>252382A</v>
      </c>
      <c r="S1792" s="8" t="str">
        <f>IFERROR(VLOOKUP(R1792,'UNSG Projects'!$C$8:$D$305,2,FALSE),0)</f>
        <v>Meter Installations -Bl - King</v>
      </c>
      <c r="T1792" s="8" t="s">
        <v>268</v>
      </c>
      <c r="U1792" s="11">
        <v>-1633.49</v>
      </c>
    </row>
    <row r="1793" spans="1:21" ht="20.399999999999999" x14ac:dyDescent="0.3">
      <c r="A1793" s="19">
        <v>202512</v>
      </c>
      <c r="B1793" s="8" t="s">
        <v>7</v>
      </c>
      <c r="C1793" s="8" t="s">
        <v>63</v>
      </c>
      <c r="D1793" s="8" t="s">
        <v>62</v>
      </c>
      <c r="E1793" s="8" t="s">
        <v>62</v>
      </c>
      <c r="F1793" s="8" t="s">
        <v>61</v>
      </c>
      <c r="G1793" s="8" t="s">
        <v>125</v>
      </c>
      <c r="H1793" s="8" t="s">
        <v>59</v>
      </c>
      <c r="I1793" s="8" t="s">
        <v>58</v>
      </c>
      <c r="J1793" s="8" t="s">
        <v>57</v>
      </c>
      <c r="K1793" s="8" t="s">
        <v>56</v>
      </c>
      <c r="L1793" s="8" t="s">
        <v>55</v>
      </c>
      <c r="M1793" s="18">
        <v>45689</v>
      </c>
      <c r="N1793" s="18">
        <v>45689</v>
      </c>
      <c r="O1793" s="8" t="s">
        <v>261</v>
      </c>
      <c r="P1793" s="8" t="s">
        <v>22</v>
      </c>
      <c r="Q1793" s="8" t="s">
        <v>265</v>
      </c>
      <c r="R1793" s="8" t="str">
        <f t="shared" si="27"/>
        <v>255382A</v>
      </c>
      <c r="S1793" s="8" t="str">
        <f>IFERROR(VLOOKUP(R1793,'UNSG Projects'!$C$8:$D$305,2,FALSE),0)</f>
        <v>Meter Installations-Bl - Verde</v>
      </c>
      <c r="T1793" s="8" t="s">
        <v>264</v>
      </c>
      <c r="U1793" s="11">
        <v>-1282.1600000000001</v>
      </c>
    </row>
    <row r="1794" spans="1:21" ht="20.399999999999999" x14ac:dyDescent="0.3">
      <c r="A1794" s="19">
        <v>202512</v>
      </c>
      <c r="B1794" s="8" t="s">
        <v>7</v>
      </c>
      <c r="C1794" s="8" t="s">
        <v>63</v>
      </c>
      <c r="D1794" s="8" t="s">
        <v>62</v>
      </c>
      <c r="E1794" s="8" t="s">
        <v>62</v>
      </c>
      <c r="F1794" s="8" t="s">
        <v>61</v>
      </c>
      <c r="G1794" s="8" t="s">
        <v>125</v>
      </c>
      <c r="H1794" s="8" t="s">
        <v>59</v>
      </c>
      <c r="I1794" s="8" t="s">
        <v>58</v>
      </c>
      <c r="J1794" s="8" t="s">
        <v>57</v>
      </c>
      <c r="K1794" s="8" t="s">
        <v>56</v>
      </c>
      <c r="L1794" s="8" t="s">
        <v>55</v>
      </c>
      <c r="M1794" s="18">
        <v>45689</v>
      </c>
      <c r="N1794" s="18">
        <v>45689</v>
      </c>
      <c r="O1794" s="8" t="s">
        <v>261</v>
      </c>
      <c r="P1794" s="8" t="s">
        <v>22</v>
      </c>
      <c r="Q1794" s="8" t="s">
        <v>263</v>
      </c>
      <c r="R1794" s="8" t="str">
        <f t="shared" si="27"/>
        <v>257382A</v>
      </c>
      <c r="S1794" s="8" t="str">
        <f>IFERROR(VLOOKUP(R1794,'UNSG Projects'!$C$8:$D$305,2,FALSE),0)</f>
        <v>Meter Installations - Bl -SL</v>
      </c>
      <c r="T1794" s="8" t="s">
        <v>262</v>
      </c>
      <c r="U1794" s="11">
        <v>-1133.83</v>
      </c>
    </row>
    <row r="1795" spans="1:21" ht="20.399999999999999" x14ac:dyDescent="0.3">
      <c r="A1795" s="19">
        <v>202512</v>
      </c>
      <c r="B1795" s="8" t="s">
        <v>7</v>
      </c>
      <c r="C1795" s="8" t="s">
        <v>63</v>
      </c>
      <c r="D1795" s="8" t="s">
        <v>62</v>
      </c>
      <c r="E1795" s="8" t="s">
        <v>62</v>
      </c>
      <c r="F1795" s="8" t="s">
        <v>61</v>
      </c>
      <c r="G1795" s="8" t="s">
        <v>125</v>
      </c>
      <c r="H1795" s="8" t="s">
        <v>59</v>
      </c>
      <c r="I1795" s="8" t="s">
        <v>58</v>
      </c>
      <c r="J1795" s="8" t="s">
        <v>57</v>
      </c>
      <c r="K1795" s="8" t="s">
        <v>56</v>
      </c>
      <c r="L1795" s="8" t="s">
        <v>55</v>
      </c>
      <c r="M1795" s="18">
        <v>45809</v>
      </c>
      <c r="N1795" s="18">
        <v>45809</v>
      </c>
      <c r="O1795" s="8" t="s">
        <v>261</v>
      </c>
      <c r="P1795" s="8" t="s">
        <v>22</v>
      </c>
      <c r="Q1795" s="8" t="s">
        <v>260</v>
      </c>
      <c r="R1795" s="8" t="str">
        <f t="shared" si="27"/>
        <v>256382A</v>
      </c>
      <c r="S1795" s="8" t="str">
        <f>IFERROR(VLOOKUP(R1795,'UNSG Projects'!$C$8:$D$305,2,FALSE),0)</f>
        <v>Meter Installations - Bl - Nog</v>
      </c>
      <c r="T1795" s="8" t="s">
        <v>259</v>
      </c>
      <c r="U1795" s="11">
        <v>-342.79</v>
      </c>
    </row>
    <row r="1796" spans="1:21" ht="20.399999999999999" x14ac:dyDescent="0.3">
      <c r="A1796" s="19">
        <v>202601</v>
      </c>
      <c r="B1796" s="8" t="s">
        <v>7</v>
      </c>
      <c r="C1796" s="8" t="s">
        <v>63</v>
      </c>
      <c r="D1796" s="8" t="s">
        <v>62</v>
      </c>
      <c r="E1796" s="8" t="s">
        <v>62</v>
      </c>
      <c r="F1796" s="8" t="s">
        <v>61</v>
      </c>
      <c r="G1796" s="8" t="s">
        <v>125</v>
      </c>
      <c r="H1796" s="8" t="s">
        <v>59</v>
      </c>
      <c r="I1796" s="8" t="s">
        <v>58</v>
      </c>
      <c r="J1796" s="8" t="s">
        <v>270</v>
      </c>
      <c r="K1796" s="8" t="s">
        <v>56</v>
      </c>
      <c r="L1796" s="8" t="s">
        <v>64</v>
      </c>
      <c r="M1796" s="18">
        <v>46023</v>
      </c>
      <c r="N1796" s="18">
        <v>46023</v>
      </c>
      <c r="O1796" s="8" t="s">
        <v>261</v>
      </c>
      <c r="P1796" s="8" t="s">
        <v>22</v>
      </c>
      <c r="Q1796" s="8" t="s">
        <v>271</v>
      </c>
      <c r="R1796" s="8" t="str">
        <f t="shared" si="27"/>
        <v>251382A</v>
      </c>
      <c r="S1796" s="8" t="str">
        <f>IFERROR(VLOOKUP(R1796,'UNSG Projects'!$C$8:$D$305,2,FALSE),0)</f>
        <v>Meter Installations - Bl -Flag</v>
      </c>
      <c r="T1796" s="8" t="s">
        <v>270</v>
      </c>
      <c r="U1796" s="11">
        <v>1069.49</v>
      </c>
    </row>
    <row r="1797" spans="1:21" ht="20.399999999999999" x14ac:dyDescent="0.3">
      <c r="A1797" s="19">
        <v>202601</v>
      </c>
      <c r="B1797" s="8" t="s">
        <v>7</v>
      </c>
      <c r="C1797" s="8" t="s">
        <v>63</v>
      </c>
      <c r="D1797" s="8" t="s">
        <v>62</v>
      </c>
      <c r="E1797" s="8" t="s">
        <v>62</v>
      </c>
      <c r="F1797" s="8" t="s">
        <v>61</v>
      </c>
      <c r="G1797" s="8" t="s">
        <v>125</v>
      </c>
      <c r="H1797" s="8" t="s">
        <v>59</v>
      </c>
      <c r="I1797" s="8" t="s">
        <v>58</v>
      </c>
      <c r="J1797" s="8" t="s">
        <v>262</v>
      </c>
      <c r="K1797" s="8" t="s">
        <v>56</v>
      </c>
      <c r="L1797" s="8" t="s">
        <v>64</v>
      </c>
      <c r="M1797" s="18">
        <v>46023</v>
      </c>
      <c r="N1797" s="18">
        <v>46023</v>
      </c>
      <c r="O1797" s="8" t="s">
        <v>261</v>
      </c>
      <c r="P1797" s="8" t="s">
        <v>22</v>
      </c>
      <c r="Q1797" s="8" t="s">
        <v>263</v>
      </c>
      <c r="R1797" s="8" t="str">
        <f t="shared" si="27"/>
        <v>257382A</v>
      </c>
      <c r="S1797" s="8" t="str">
        <f>IFERROR(VLOOKUP(R1797,'UNSG Projects'!$C$8:$D$305,2,FALSE),0)</f>
        <v>Meter Installations - Bl -SL</v>
      </c>
      <c r="T1797" s="8" t="s">
        <v>262</v>
      </c>
      <c r="U1797" s="11">
        <v>523</v>
      </c>
    </row>
    <row r="1798" spans="1:21" ht="20.399999999999999" x14ac:dyDescent="0.3">
      <c r="A1798" s="19">
        <v>202601</v>
      </c>
      <c r="B1798" s="8" t="s">
        <v>7</v>
      </c>
      <c r="C1798" s="8" t="s">
        <v>63</v>
      </c>
      <c r="D1798" s="8" t="s">
        <v>62</v>
      </c>
      <c r="E1798" s="8" t="s">
        <v>62</v>
      </c>
      <c r="F1798" s="8" t="s">
        <v>61</v>
      </c>
      <c r="G1798" s="8" t="s">
        <v>125</v>
      </c>
      <c r="H1798" s="8" t="s">
        <v>59</v>
      </c>
      <c r="I1798" s="8" t="s">
        <v>58</v>
      </c>
      <c r="J1798" s="8" t="s">
        <v>268</v>
      </c>
      <c r="K1798" s="8" t="s">
        <v>56</v>
      </c>
      <c r="L1798" s="8" t="s">
        <v>64</v>
      </c>
      <c r="M1798" s="18">
        <v>46023</v>
      </c>
      <c r="N1798" s="18">
        <v>46023</v>
      </c>
      <c r="O1798" s="8" t="s">
        <v>261</v>
      </c>
      <c r="P1798" s="8" t="s">
        <v>22</v>
      </c>
      <c r="Q1798" s="8" t="s">
        <v>269</v>
      </c>
      <c r="R1798" s="8" t="str">
        <f t="shared" si="27"/>
        <v>252382A</v>
      </c>
      <c r="S1798" s="8" t="str">
        <f>IFERROR(VLOOKUP(R1798,'UNSG Projects'!$C$8:$D$305,2,FALSE),0)</f>
        <v>Meter Installations -Bl - King</v>
      </c>
      <c r="T1798" s="8" t="s">
        <v>268</v>
      </c>
      <c r="U1798" s="11">
        <v>914.8</v>
      </c>
    </row>
    <row r="1799" spans="1:21" ht="20.399999999999999" x14ac:dyDescent="0.3">
      <c r="A1799" s="19">
        <v>202601</v>
      </c>
      <c r="B1799" s="8" t="s">
        <v>7</v>
      </c>
      <c r="C1799" s="8" t="s">
        <v>63</v>
      </c>
      <c r="D1799" s="8" t="s">
        <v>62</v>
      </c>
      <c r="E1799" s="8" t="s">
        <v>62</v>
      </c>
      <c r="F1799" s="8" t="s">
        <v>61</v>
      </c>
      <c r="G1799" s="8" t="s">
        <v>125</v>
      </c>
      <c r="H1799" s="8" t="s">
        <v>59</v>
      </c>
      <c r="I1799" s="8" t="s">
        <v>58</v>
      </c>
      <c r="J1799" s="8" t="s">
        <v>266</v>
      </c>
      <c r="K1799" s="8" t="s">
        <v>56</v>
      </c>
      <c r="L1799" s="8" t="s">
        <v>64</v>
      </c>
      <c r="M1799" s="18">
        <v>46023</v>
      </c>
      <c r="N1799" s="18">
        <v>46023</v>
      </c>
      <c r="O1799" s="8" t="s">
        <v>261</v>
      </c>
      <c r="P1799" s="8" t="s">
        <v>22</v>
      </c>
      <c r="Q1799" s="8" t="s">
        <v>267</v>
      </c>
      <c r="R1799" s="8" t="str">
        <f t="shared" si="27"/>
        <v>253382A</v>
      </c>
      <c r="S1799" s="8" t="str">
        <f>IFERROR(VLOOKUP(R1799,'UNSG Projects'!$C$8:$D$305,2,FALSE),0)</f>
        <v>Meter Installations -Bl - Pres</v>
      </c>
      <c r="T1799" s="8" t="s">
        <v>266</v>
      </c>
      <c r="U1799" s="11">
        <v>2315.73</v>
      </c>
    </row>
    <row r="1800" spans="1:21" ht="20.399999999999999" x14ac:dyDescent="0.3">
      <c r="A1800" s="19">
        <v>202601</v>
      </c>
      <c r="B1800" s="8" t="s">
        <v>7</v>
      </c>
      <c r="C1800" s="8" t="s">
        <v>63</v>
      </c>
      <c r="D1800" s="8" t="s">
        <v>62</v>
      </c>
      <c r="E1800" s="8" t="s">
        <v>62</v>
      </c>
      <c r="F1800" s="8" t="s">
        <v>61</v>
      </c>
      <c r="G1800" s="8" t="s">
        <v>125</v>
      </c>
      <c r="H1800" s="8" t="s">
        <v>59</v>
      </c>
      <c r="I1800" s="8" t="s">
        <v>58</v>
      </c>
      <c r="J1800" s="8" t="s">
        <v>264</v>
      </c>
      <c r="K1800" s="8" t="s">
        <v>56</v>
      </c>
      <c r="L1800" s="8" t="s">
        <v>64</v>
      </c>
      <c r="M1800" s="18">
        <v>46023</v>
      </c>
      <c r="N1800" s="18">
        <v>46023</v>
      </c>
      <c r="O1800" s="8" t="s">
        <v>261</v>
      </c>
      <c r="P1800" s="8" t="s">
        <v>22</v>
      </c>
      <c r="Q1800" s="8" t="s">
        <v>265</v>
      </c>
      <c r="R1800" s="8" t="str">
        <f t="shared" si="27"/>
        <v>255382A</v>
      </c>
      <c r="S1800" s="8" t="str">
        <f>IFERROR(VLOOKUP(R1800,'UNSG Projects'!$C$8:$D$305,2,FALSE),0)</f>
        <v>Meter Installations-Bl - Verde</v>
      </c>
      <c r="T1800" s="8" t="s">
        <v>264</v>
      </c>
      <c r="U1800" s="11">
        <v>954.13</v>
      </c>
    </row>
    <row r="1801" spans="1:21" ht="20.399999999999999" x14ac:dyDescent="0.3">
      <c r="A1801" s="19">
        <v>202602</v>
      </c>
      <c r="B1801" s="8" t="s">
        <v>7</v>
      </c>
      <c r="C1801" s="8" t="s">
        <v>63</v>
      </c>
      <c r="D1801" s="8" t="s">
        <v>62</v>
      </c>
      <c r="E1801" s="8" t="s">
        <v>62</v>
      </c>
      <c r="F1801" s="8" t="s">
        <v>61</v>
      </c>
      <c r="G1801" s="8" t="s">
        <v>125</v>
      </c>
      <c r="H1801" s="8" t="s">
        <v>59</v>
      </c>
      <c r="I1801" s="8" t="s">
        <v>58</v>
      </c>
      <c r="J1801" s="8" t="s">
        <v>259</v>
      </c>
      <c r="K1801" s="8" t="s">
        <v>56</v>
      </c>
      <c r="L1801" s="8" t="s">
        <v>64</v>
      </c>
      <c r="M1801" s="18">
        <v>46054</v>
      </c>
      <c r="N1801" s="18">
        <v>46054</v>
      </c>
      <c r="O1801" s="8" t="s">
        <v>261</v>
      </c>
      <c r="P1801" s="8" t="s">
        <v>22</v>
      </c>
      <c r="Q1801" s="8" t="s">
        <v>260</v>
      </c>
      <c r="R1801" s="8" t="str">
        <f t="shared" si="27"/>
        <v>256382A</v>
      </c>
      <c r="S1801" s="8" t="str">
        <f>IFERROR(VLOOKUP(R1801,'UNSG Projects'!$C$8:$D$305,2,FALSE),0)</f>
        <v>Meter Installations - Bl - Nog</v>
      </c>
      <c r="T1801" s="8" t="s">
        <v>259</v>
      </c>
      <c r="U1801" s="11">
        <v>2824.65</v>
      </c>
    </row>
    <row r="1802" spans="1:21" ht="20.399999999999999" x14ac:dyDescent="0.3">
      <c r="A1802" s="19">
        <v>202602</v>
      </c>
      <c r="B1802" s="8" t="s">
        <v>7</v>
      </c>
      <c r="C1802" s="8" t="s">
        <v>63</v>
      </c>
      <c r="D1802" s="8" t="s">
        <v>62</v>
      </c>
      <c r="E1802" s="8" t="s">
        <v>62</v>
      </c>
      <c r="F1802" s="8" t="s">
        <v>61</v>
      </c>
      <c r="G1802" s="8" t="s">
        <v>125</v>
      </c>
      <c r="H1802" s="8" t="s">
        <v>59</v>
      </c>
      <c r="I1802" s="8" t="s">
        <v>58</v>
      </c>
      <c r="J1802" s="8" t="s">
        <v>270</v>
      </c>
      <c r="K1802" s="8" t="s">
        <v>56</v>
      </c>
      <c r="L1802" s="8" t="s">
        <v>64</v>
      </c>
      <c r="M1802" s="18">
        <v>46023</v>
      </c>
      <c r="N1802" s="18">
        <v>46023</v>
      </c>
      <c r="O1802" s="8" t="s">
        <v>261</v>
      </c>
      <c r="P1802" s="8" t="s">
        <v>22</v>
      </c>
      <c r="Q1802" s="8" t="s">
        <v>271</v>
      </c>
      <c r="R1802" s="8" t="str">
        <f t="shared" ref="R1802:R1865" si="28">RIGHT(Q1802,7)</f>
        <v>251382A</v>
      </c>
      <c r="S1802" s="8" t="str">
        <f>IFERROR(VLOOKUP(R1802,'UNSG Projects'!$C$8:$D$305,2,FALSE),0)</f>
        <v>Meter Installations - Bl -Flag</v>
      </c>
      <c r="T1802" s="8" t="s">
        <v>270</v>
      </c>
      <c r="U1802" s="11">
        <v>3858.38</v>
      </c>
    </row>
    <row r="1803" spans="1:21" ht="20.399999999999999" x14ac:dyDescent="0.3">
      <c r="A1803" s="19">
        <v>202602</v>
      </c>
      <c r="B1803" s="8" t="s">
        <v>7</v>
      </c>
      <c r="C1803" s="8" t="s">
        <v>63</v>
      </c>
      <c r="D1803" s="8" t="s">
        <v>62</v>
      </c>
      <c r="E1803" s="8" t="s">
        <v>62</v>
      </c>
      <c r="F1803" s="8" t="s">
        <v>61</v>
      </c>
      <c r="G1803" s="8" t="s">
        <v>125</v>
      </c>
      <c r="H1803" s="8" t="s">
        <v>59</v>
      </c>
      <c r="I1803" s="8" t="s">
        <v>58</v>
      </c>
      <c r="J1803" s="8" t="s">
        <v>262</v>
      </c>
      <c r="K1803" s="8" t="s">
        <v>56</v>
      </c>
      <c r="L1803" s="8" t="s">
        <v>64</v>
      </c>
      <c r="M1803" s="18">
        <v>46023</v>
      </c>
      <c r="N1803" s="18">
        <v>46023</v>
      </c>
      <c r="O1803" s="8" t="s">
        <v>261</v>
      </c>
      <c r="P1803" s="8" t="s">
        <v>22</v>
      </c>
      <c r="Q1803" s="8" t="s">
        <v>263</v>
      </c>
      <c r="R1803" s="8" t="str">
        <f t="shared" si="28"/>
        <v>257382A</v>
      </c>
      <c r="S1803" s="8" t="str">
        <f>IFERROR(VLOOKUP(R1803,'UNSG Projects'!$C$8:$D$305,2,FALSE),0)</f>
        <v>Meter Installations - Bl -SL</v>
      </c>
      <c r="T1803" s="8" t="s">
        <v>262</v>
      </c>
      <c r="U1803" s="11">
        <v>6192.84</v>
      </c>
    </row>
    <row r="1804" spans="1:21" ht="20.399999999999999" x14ac:dyDescent="0.3">
      <c r="A1804" s="19">
        <v>202602</v>
      </c>
      <c r="B1804" s="8" t="s">
        <v>7</v>
      </c>
      <c r="C1804" s="8" t="s">
        <v>63</v>
      </c>
      <c r="D1804" s="8" t="s">
        <v>62</v>
      </c>
      <c r="E1804" s="8" t="s">
        <v>62</v>
      </c>
      <c r="F1804" s="8" t="s">
        <v>61</v>
      </c>
      <c r="G1804" s="8" t="s">
        <v>125</v>
      </c>
      <c r="H1804" s="8" t="s">
        <v>59</v>
      </c>
      <c r="I1804" s="8" t="s">
        <v>58</v>
      </c>
      <c r="J1804" s="8" t="s">
        <v>268</v>
      </c>
      <c r="K1804" s="8" t="s">
        <v>56</v>
      </c>
      <c r="L1804" s="8" t="s">
        <v>64</v>
      </c>
      <c r="M1804" s="18">
        <v>46023</v>
      </c>
      <c r="N1804" s="18">
        <v>46023</v>
      </c>
      <c r="O1804" s="8" t="s">
        <v>261</v>
      </c>
      <c r="P1804" s="8" t="s">
        <v>22</v>
      </c>
      <c r="Q1804" s="8" t="s">
        <v>269</v>
      </c>
      <c r="R1804" s="8" t="str">
        <f t="shared" si="28"/>
        <v>252382A</v>
      </c>
      <c r="S1804" s="8" t="str">
        <f>IFERROR(VLOOKUP(R1804,'UNSG Projects'!$C$8:$D$305,2,FALSE),0)</f>
        <v>Meter Installations -Bl - King</v>
      </c>
      <c r="T1804" s="8" t="s">
        <v>268</v>
      </c>
      <c r="U1804" s="11">
        <v>4654.93</v>
      </c>
    </row>
    <row r="1805" spans="1:21" ht="20.399999999999999" x14ac:dyDescent="0.3">
      <c r="A1805" s="19">
        <v>202602</v>
      </c>
      <c r="B1805" s="8" t="s">
        <v>7</v>
      </c>
      <c r="C1805" s="8" t="s">
        <v>63</v>
      </c>
      <c r="D1805" s="8" t="s">
        <v>62</v>
      </c>
      <c r="E1805" s="8" t="s">
        <v>62</v>
      </c>
      <c r="F1805" s="8" t="s">
        <v>61</v>
      </c>
      <c r="G1805" s="8" t="s">
        <v>125</v>
      </c>
      <c r="H1805" s="8" t="s">
        <v>59</v>
      </c>
      <c r="I1805" s="8" t="s">
        <v>58</v>
      </c>
      <c r="J1805" s="8" t="s">
        <v>266</v>
      </c>
      <c r="K1805" s="8" t="s">
        <v>56</v>
      </c>
      <c r="L1805" s="8" t="s">
        <v>64</v>
      </c>
      <c r="M1805" s="18">
        <v>46023</v>
      </c>
      <c r="N1805" s="18">
        <v>46023</v>
      </c>
      <c r="O1805" s="8" t="s">
        <v>261</v>
      </c>
      <c r="P1805" s="8" t="s">
        <v>22</v>
      </c>
      <c r="Q1805" s="8" t="s">
        <v>267</v>
      </c>
      <c r="R1805" s="8" t="str">
        <f t="shared" si="28"/>
        <v>253382A</v>
      </c>
      <c r="S1805" s="8" t="str">
        <f>IFERROR(VLOOKUP(R1805,'UNSG Projects'!$C$8:$D$305,2,FALSE),0)</f>
        <v>Meter Installations -Bl - Pres</v>
      </c>
      <c r="T1805" s="8" t="s">
        <v>266</v>
      </c>
      <c r="U1805" s="11">
        <v>5517.05</v>
      </c>
    </row>
    <row r="1806" spans="1:21" ht="20.399999999999999" x14ac:dyDescent="0.3">
      <c r="A1806" s="19">
        <v>202602</v>
      </c>
      <c r="B1806" s="8" t="s">
        <v>7</v>
      </c>
      <c r="C1806" s="8" t="s">
        <v>63</v>
      </c>
      <c r="D1806" s="8" t="s">
        <v>62</v>
      </c>
      <c r="E1806" s="8" t="s">
        <v>62</v>
      </c>
      <c r="F1806" s="8" t="s">
        <v>61</v>
      </c>
      <c r="G1806" s="8" t="s">
        <v>125</v>
      </c>
      <c r="H1806" s="8" t="s">
        <v>59</v>
      </c>
      <c r="I1806" s="8" t="s">
        <v>58</v>
      </c>
      <c r="J1806" s="8" t="s">
        <v>264</v>
      </c>
      <c r="K1806" s="8" t="s">
        <v>56</v>
      </c>
      <c r="L1806" s="8" t="s">
        <v>64</v>
      </c>
      <c r="M1806" s="18">
        <v>46023</v>
      </c>
      <c r="N1806" s="18">
        <v>46023</v>
      </c>
      <c r="O1806" s="8" t="s">
        <v>261</v>
      </c>
      <c r="P1806" s="8" t="s">
        <v>22</v>
      </c>
      <c r="Q1806" s="8" t="s">
        <v>265</v>
      </c>
      <c r="R1806" s="8" t="str">
        <f t="shared" si="28"/>
        <v>255382A</v>
      </c>
      <c r="S1806" s="8" t="str">
        <f>IFERROR(VLOOKUP(R1806,'UNSG Projects'!$C$8:$D$305,2,FALSE),0)</f>
        <v>Meter Installations-Bl - Verde</v>
      </c>
      <c r="T1806" s="8" t="s">
        <v>264</v>
      </c>
      <c r="U1806" s="11">
        <v>2976.19</v>
      </c>
    </row>
    <row r="1807" spans="1:21" ht="20.399999999999999" x14ac:dyDescent="0.3">
      <c r="A1807" s="19">
        <v>202602</v>
      </c>
      <c r="B1807" s="8" t="s">
        <v>7</v>
      </c>
      <c r="C1807" s="8" t="s">
        <v>63</v>
      </c>
      <c r="D1807" s="8" t="s">
        <v>62</v>
      </c>
      <c r="E1807" s="8" t="s">
        <v>62</v>
      </c>
      <c r="F1807" s="8" t="s">
        <v>61</v>
      </c>
      <c r="G1807" s="8" t="s">
        <v>125</v>
      </c>
      <c r="H1807" s="8" t="s">
        <v>59</v>
      </c>
      <c r="I1807" s="8" t="s">
        <v>58</v>
      </c>
      <c r="J1807" s="8" t="s">
        <v>57</v>
      </c>
      <c r="K1807" s="8" t="s">
        <v>56</v>
      </c>
      <c r="L1807" s="8" t="s">
        <v>55</v>
      </c>
      <c r="M1807" s="18">
        <v>46023</v>
      </c>
      <c r="N1807" s="18">
        <v>46023</v>
      </c>
      <c r="O1807" s="8" t="s">
        <v>261</v>
      </c>
      <c r="P1807" s="8" t="s">
        <v>22</v>
      </c>
      <c r="Q1807" s="8" t="s">
        <v>271</v>
      </c>
      <c r="R1807" s="8" t="str">
        <f t="shared" si="28"/>
        <v>251382A</v>
      </c>
      <c r="S1807" s="8" t="str">
        <f>IFERROR(VLOOKUP(R1807,'UNSG Projects'!$C$8:$D$305,2,FALSE),0)</f>
        <v>Meter Installations - Bl -Flag</v>
      </c>
      <c r="T1807" s="8" t="s">
        <v>270</v>
      </c>
      <c r="U1807" s="11">
        <v>-1069.49</v>
      </c>
    </row>
    <row r="1808" spans="1:21" ht="20.399999999999999" x14ac:dyDescent="0.3">
      <c r="A1808" s="19">
        <v>202602</v>
      </c>
      <c r="B1808" s="8" t="s">
        <v>7</v>
      </c>
      <c r="C1808" s="8" t="s">
        <v>63</v>
      </c>
      <c r="D1808" s="8" t="s">
        <v>62</v>
      </c>
      <c r="E1808" s="8" t="s">
        <v>62</v>
      </c>
      <c r="F1808" s="8" t="s">
        <v>61</v>
      </c>
      <c r="G1808" s="8" t="s">
        <v>125</v>
      </c>
      <c r="H1808" s="8" t="s">
        <v>59</v>
      </c>
      <c r="I1808" s="8" t="s">
        <v>58</v>
      </c>
      <c r="J1808" s="8" t="s">
        <v>57</v>
      </c>
      <c r="K1808" s="8" t="s">
        <v>56</v>
      </c>
      <c r="L1808" s="8" t="s">
        <v>55</v>
      </c>
      <c r="M1808" s="18">
        <v>46023</v>
      </c>
      <c r="N1808" s="18">
        <v>46023</v>
      </c>
      <c r="O1808" s="8" t="s">
        <v>261</v>
      </c>
      <c r="P1808" s="8" t="s">
        <v>22</v>
      </c>
      <c r="Q1808" s="8" t="s">
        <v>269</v>
      </c>
      <c r="R1808" s="8" t="str">
        <f t="shared" si="28"/>
        <v>252382A</v>
      </c>
      <c r="S1808" s="8" t="str">
        <f>IFERROR(VLOOKUP(R1808,'UNSG Projects'!$C$8:$D$305,2,FALSE),0)</f>
        <v>Meter Installations -Bl - King</v>
      </c>
      <c r="T1808" s="8" t="s">
        <v>268</v>
      </c>
      <c r="U1808" s="11">
        <v>-914.8</v>
      </c>
    </row>
    <row r="1809" spans="1:21" ht="20.399999999999999" x14ac:dyDescent="0.3">
      <c r="A1809" s="19">
        <v>202602</v>
      </c>
      <c r="B1809" s="8" t="s">
        <v>7</v>
      </c>
      <c r="C1809" s="8" t="s">
        <v>63</v>
      </c>
      <c r="D1809" s="8" t="s">
        <v>62</v>
      </c>
      <c r="E1809" s="8" t="s">
        <v>62</v>
      </c>
      <c r="F1809" s="8" t="s">
        <v>61</v>
      </c>
      <c r="G1809" s="8" t="s">
        <v>125</v>
      </c>
      <c r="H1809" s="8" t="s">
        <v>59</v>
      </c>
      <c r="I1809" s="8" t="s">
        <v>58</v>
      </c>
      <c r="J1809" s="8" t="s">
        <v>57</v>
      </c>
      <c r="K1809" s="8" t="s">
        <v>56</v>
      </c>
      <c r="L1809" s="8" t="s">
        <v>55</v>
      </c>
      <c r="M1809" s="18">
        <v>46023</v>
      </c>
      <c r="N1809" s="18">
        <v>46023</v>
      </c>
      <c r="O1809" s="8" t="s">
        <v>261</v>
      </c>
      <c r="P1809" s="8" t="s">
        <v>22</v>
      </c>
      <c r="Q1809" s="8" t="s">
        <v>267</v>
      </c>
      <c r="R1809" s="8" t="str">
        <f t="shared" si="28"/>
        <v>253382A</v>
      </c>
      <c r="S1809" s="8" t="str">
        <f>IFERROR(VLOOKUP(R1809,'UNSG Projects'!$C$8:$D$305,2,FALSE),0)</f>
        <v>Meter Installations -Bl - Pres</v>
      </c>
      <c r="T1809" s="8" t="s">
        <v>266</v>
      </c>
      <c r="U1809" s="11">
        <v>-2315.73</v>
      </c>
    </row>
    <row r="1810" spans="1:21" ht="20.399999999999999" x14ac:dyDescent="0.3">
      <c r="A1810" s="19">
        <v>202602</v>
      </c>
      <c r="B1810" s="8" t="s">
        <v>7</v>
      </c>
      <c r="C1810" s="8" t="s">
        <v>63</v>
      </c>
      <c r="D1810" s="8" t="s">
        <v>62</v>
      </c>
      <c r="E1810" s="8" t="s">
        <v>62</v>
      </c>
      <c r="F1810" s="8" t="s">
        <v>61</v>
      </c>
      <c r="G1810" s="8" t="s">
        <v>125</v>
      </c>
      <c r="H1810" s="8" t="s">
        <v>59</v>
      </c>
      <c r="I1810" s="8" t="s">
        <v>58</v>
      </c>
      <c r="J1810" s="8" t="s">
        <v>57</v>
      </c>
      <c r="K1810" s="8" t="s">
        <v>56</v>
      </c>
      <c r="L1810" s="8" t="s">
        <v>55</v>
      </c>
      <c r="M1810" s="18">
        <v>46023</v>
      </c>
      <c r="N1810" s="18">
        <v>46023</v>
      </c>
      <c r="O1810" s="8" t="s">
        <v>261</v>
      </c>
      <c r="P1810" s="8" t="s">
        <v>22</v>
      </c>
      <c r="Q1810" s="8" t="s">
        <v>265</v>
      </c>
      <c r="R1810" s="8" t="str">
        <f t="shared" si="28"/>
        <v>255382A</v>
      </c>
      <c r="S1810" s="8" t="str">
        <f>IFERROR(VLOOKUP(R1810,'UNSG Projects'!$C$8:$D$305,2,FALSE),0)</f>
        <v>Meter Installations-Bl - Verde</v>
      </c>
      <c r="T1810" s="8" t="s">
        <v>264</v>
      </c>
      <c r="U1810" s="11">
        <v>-954.13</v>
      </c>
    </row>
    <row r="1811" spans="1:21" ht="20.399999999999999" x14ac:dyDescent="0.3">
      <c r="A1811" s="19">
        <v>202602</v>
      </c>
      <c r="B1811" s="8" t="s">
        <v>7</v>
      </c>
      <c r="C1811" s="8" t="s">
        <v>63</v>
      </c>
      <c r="D1811" s="8" t="s">
        <v>62</v>
      </c>
      <c r="E1811" s="8" t="s">
        <v>62</v>
      </c>
      <c r="F1811" s="8" t="s">
        <v>61</v>
      </c>
      <c r="G1811" s="8" t="s">
        <v>125</v>
      </c>
      <c r="H1811" s="8" t="s">
        <v>59</v>
      </c>
      <c r="I1811" s="8" t="s">
        <v>58</v>
      </c>
      <c r="J1811" s="8" t="s">
        <v>57</v>
      </c>
      <c r="K1811" s="8" t="s">
        <v>56</v>
      </c>
      <c r="L1811" s="8" t="s">
        <v>55</v>
      </c>
      <c r="M1811" s="18">
        <v>46023</v>
      </c>
      <c r="N1811" s="18">
        <v>46023</v>
      </c>
      <c r="O1811" s="8" t="s">
        <v>261</v>
      </c>
      <c r="P1811" s="8" t="s">
        <v>22</v>
      </c>
      <c r="Q1811" s="8" t="s">
        <v>263</v>
      </c>
      <c r="R1811" s="8" t="str">
        <f t="shared" si="28"/>
        <v>257382A</v>
      </c>
      <c r="S1811" s="8" t="str">
        <f>IFERROR(VLOOKUP(R1811,'UNSG Projects'!$C$8:$D$305,2,FALSE),0)</f>
        <v>Meter Installations - Bl -SL</v>
      </c>
      <c r="T1811" s="8" t="s">
        <v>262</v>
      </c>
      <c r="U1811" s="11">
        <v>-523</v>
      </c>
    </row>
    <row r="1812" spans="1:21" ht="20.399999999999999" x14ac:dyDescent="0.3">
      <c r="A1812" s="19">
        <v>202603</v>
      </c>
      <c r="B1812" s="8" t="s">
        <v>7</v>
      </c>
      <c r="C1812" s="8" t="s">
        <v>63</v>
      </c>
      <c r="D1812" s="8" t="s">
        <v>62</v>
      </c>
      <c r="E1812" s="8" t="s">
        <v>62</v>
      </c>
      <c r="F1812" s="8" t="s">
        <v>61</v>
      </c>
      <c r="G1812" s="8" t="s">
        <v>125</v>
      </c>
      <c r="H1812" s="8" t="s">
        <v>59</v>
      </c>
      <c r="I1812" s="8" t="s">
        <v>58</v>
      </c>
      <c r="J1812" s="8" t="s">
        <v>262</v>
      </c>
      <c r="K1812" s="8" t="s">
        <v>56</v>
      </c>
      <c r="L1812" s="8" t="s">
        <v>64</v>
      </c>
      <c r="M1812" s="18">
        <v>46023</v>
      </c>
      <c r="N1812" s="18">
        <v>46023</v>
      </c>
      <c r="O1812" s="8" t="s">
        <v>261</v>
      </c>
      <c r="P1812" s="8" t="s">
        <v>22</v>
      </c>
      <c r="Q1812" s="8" t="s">
        <v>263</v>
      </c>
      <c r="R1812" s="8" t="str">
        <f t="shared" si="28"/>
        <v>257382A</v>
      </c>
      <c r="S1812" s="8" t="str">
        <f>IFERROR(VLOOKUP(R1812,'UNSG Projects'!$C$8:$D$305,2,FALSE),0)</f>
        <v>Meter Installations - Bl -SL</v>
      </c>
      <c r="T1812" s="8" t="s">
        <v>262</v>
      </c>
      <c r="U1812" s="11">
        <v>5486.47</v>
      </c>
    </row>
    <row r="1813" spans="1:21" ht="20.399999999999999" x14ac:dyDescent="0.3">
      <c r="A1813" s="19">
        <v>202603</v>
      </c>
      <c r="B1813" s="8" t="s">
        <v>7</v>
      </c>
      <c r="C1813" s="8" t="s">
        <v>63</v>
      </c>
      <c r="D1813" s="8" t="s">
        <v>62</v>
      </c>
      <c r="E1813" s="8" t="s">
        <v>62</v>
      </c>
      <c r="F1813" s="8" t="s">
        <v>61</v>
      </c>
      <c r="G1813" s="8" t="s">
        <v>125</v>
      </c>
      <c r="H1813" s="8" t="s">
        <v>59</v>
      </c>
      <c r="I1813" s="8" t="s">
        <v>58</v>
      </c>
      <c r="J1813" s="8" t="s">
        <v>266</v>
      </c>
      <c r="K1813" s="8" t="s">
        <v>56</v>
      </c>
      <c r="L1813" s="8" t="s">
        <v>64</v>
      </c>
      <c r="M1813" s="18">
        <v>46023</v>
      </c>
      <c r="N1813" s="18">
        <v>46023</v>
      </c>
      <c r="O1813" s="8" t="s">
        <v>261</v>
      </c>
      <c r="P1813" s="8" t="s">
        <v>22</v>
      </c>
      <c r="Q1813" s="8" t="s">
        <v>267</v>
      </c>
      <c r="R1813" s="8" t="str">
        <f t="shared" si="28"/>
        <v>253382A</v>
      </c>
      <c r="S1813" s="8" t="str">
        <f>IFERROR(VLOOKUP(R1813,'UNSG Projects'!$C$8:$D$305,2,FALSE),0)</f>
        <v>Meter Installations -Bl - Pres</v>
      </c>
      <c r="T1813" s="8" t="s">
        <v>266</v>
      </c>
      <c r="U1813" s="11">
        <v>487.04</v>
      </c>
    </row>
    <row r="1814" spans="1:21" ht="20.399999999999999" x14ac:dyDescent="0.3">
      <c r="A1814" s="19">
        <v>202603</v>
      </c>
      <c r="B1814" s="8" t="s">
        <v>7</v>
      </c>
      <c r="C1814" s="8" t="s">
        <v>63</v>
      </c>
      <c r="D1814" s="8" t="s">
        <v>62</v>
      </c>
      <c r="E1814" s="8" t="s">
        <v>62</v>
      </c>
      <c r="F1814" s="8" t="s">
        <v>61</v>
      </c>
      <c r="G1814" s="8" t="s">
        <v>125</v>
      </c>
      <c r="H1814" s="8" t="s">
        <v>59</v>
      </c>
      <c r="I1814" s="8" t="s">
        <v>58</v>
      </c>
      <c r="J1814" s="8" t="s">
        <v>57</v>
      </c>
      <c r="K1814" s="8" t="s">
        <v>56</v>
      </c>
      <c r="L1814" s="8" t="s">
        <v>55</v>
      </c>
      <c r="M1814" s="18">
        <v>46023</v>
      </c>
      <c r="N1814" s="18">
        <v>46023</v>
      </c>
      <c r="O1814" s="8" t="s">
        <v>261</v>
      </c>
      <c r="P1814" s="8" t="s">
        <v>22</v>
      </c>
      <c r="Q1814" s="8" t="s">
        <v>271</v>
      </c>
      <c r="R1814" s="8" t="str">
        <f t="shared" si="28"/>
        <v>251382A</v>
      </c>
      <c r="S1814" s="8" t="str">
        <f>IFERROR(VLOOKUP(R1814,'UNSG Projects'!$C$8:$D$305,2,FALSE),0)</f>
        <v>Meter Installations - Bl -Flag</v>
      </c>
      <c r="T1814" s="8" t="s">
        <v>270</v>
      </c>
      <c r="U1814" s="11">
        <v>-3858.38</v>
      </c>
    </row>
    <row r="1815" spans="1:21" ht="20.399999999999999" x14ac:dyDescent="0.3">
      <c r="A1815" s="19">
        <v>202603</v>
      </c>
      <c r="B1815" s="8" t="s">
        <v>7</v>
      </c>
      <c r="C1815" s="8" t="s">
        <v>63</v>
      </c>
      <c r="D1815" s="8" t="s">
        <v>62</v>
      </c>
      <c r="E1815" s="8" t="s">
        <v>62</v>
      </c>
      <c r="F1815" s="8" t="s">
        <v>61</v>
      </c>
      <c r="G1815" s="8" t="s">
        <v>125</v>
      </c>
      <c r="H1815" s="8" t="s">
        <v>59</v>
      </c>
      <c r="I1815" s="8" t="s">
        <v>58</v>
      </c>
      <c r="J1815" s="8" t="s">
        <v>57</v>
      </c>
      <c r="K1815" s="8" t="s">
        <v>56</v>
      </c>
      <c r="L1815" s="8" t="s">
        <v>55</v>
      </c>
      <c r="M1815" s="18">
        <v>46023</v>
      </c>
      <c r="N1815" s="18">
        <v>46023</v>
      </c>
      <c r="O1815" s="8" t="s">
        <v>261</v>
      </c>
      <c r="P1815" s="8" t="s">
        <v>22</v>
      </c>
      <c r="Q1815" s="8" t="s">
        <v>269</v>
      </c>
      <c r="R1815" s="8" t="str">
        <f t="shared" si="28"/>
        <v>252382A</v>
      </c>
      <c r="S1815" s="8" t="str">
        <f>IFERROR(VLOOKUP(R1815,'UNSG Projects'!$C$8:$D$305,2,FALSE),0)</f>
        <v>Meter Installations -Bl - King</v>
      </c>
      <c r="T1815" s="8" t="s">
        <v>268</v>
      </c>
      <c r="U1815" s="11">
        <v>-4654.93</v>
      </c>
    </row>
    <row r="1816" spans="1:21" ht="20.399999999999999" x14ac:dyDescent="0.3">
      <c r="A1816" s="19">
        <v>202603</v>
      </c>
      <c r="B1816" s="8" t="s">
        <v>7</v>
      </c>
      <c r="C1816" s="8" t="s">
        <v>63</v>
      </c>
      <c r="D1816" s="8" t="s">
        <v>62</v>
      </c>
      <c r="E1816" s="8" t="s">
        <v>62</v>
      </c>
      <c r="F1816" s="8" t="s">
        <v>61</v>
      </c>
      <c r="G1816" s="8" t="s">
        <v>125</v>
      </c>
      <c r="H1816" s="8" t="s">
        <v>59</v>
      </c>
      <c r="I1816" s="8" t="s">
        <v>58</v>
      </c>
      <c r="J1816" s="8" t="s">
        <v>57</v>
      </c>
      <c r="K1816" s="8" t="s">
        <v>56</v>
      </c>
      <c r="L1816" s="8" t="s">
        <v>55</v>
      </c>
      <c r="M1816" s="18">
        <v>46023</v>
      </c>
      <c r="N1816" s="18">
        <v>46023</v>
      </c>
      <c r="O1816" s="8" t="s">
        <v>261</v>
      </c>
      <c r="P1816" s="8" t="s">
        <v>22</v>
      </c>
      <c r="Q1816" s="8" t="s">
        <v>267</v>
      </c>
      <c r="R1816" s="8" t="str">
        <f t="shared" si="28"/>
        <v>253382A</v>
      </c>
      <c r="S1816" s="8" t="str">
        <f>IFERROR(VLOOKUP(R1816,'UNSG Projects'!$C$8:$D$305,2,FALSE),0)</f>
        <v>Meter Installations -Bl - Pres</v>
      </c>
      <c r="T1816" s="8" t="s">
        <v>266</v>
      </c>
      <c r="U1816" s="11">
        <v>-5517.05</v>
      </c>
    </row>
    <row r="1817" spans="1:21" ht="20.399999999999999" x14ac:dyDescent="0.3">
      <c r="A1817" s="19">
        <v>202603</v>
      </c>
      <c r="B1817" s="8" t="s">
        <v>7</v>
      </c>
      <c r="C1817" s="8" t="s">
        <v>63</v>
      </c>
      <c r="D1817" s="8" t="s">
        <v>62</v>
      </c>
      <c r="E1817" s="8" t="s">
        <v>62</v>
      </c>
      <c r="F1817" s="8" t="s">
        <v>61</v>
      </c>
      <c r="G1817" s="8" t="s">
        <v>125</v>
      </c>
      <c r="H1817" s="8" t="s">
        <v>59</v>
      </c>
      <c r="I1817" s="8" t="s">
        <v>58</v>
      </c>
      <c r="J1817" s="8" t="s">
        <v>57</v>
      </c>
      <c r="K1817" s="8" t="s">
        <v>56</v>
      </c>
      <c r="L1817" s="8" t="s">
        <v>55</v>
      </c>
      <c r="M1817" s="18">
        <v>46023</v>
      </c>
      <c r="N1817" s="18">
        <v>46023</v>
      </c>
      <c r="O1817" s="8" t="s">
        <v>261</v>
      </c>
      <c r="P1817" s="8" t="s">
        <v>22</v>
      </c>
      <c r="Q1817" s="8" t="s">
        <v>265</v>
      </c>
      <c r="R1817" s="8" t="str">
        <f t="shared" si="28"/>
        <v>255382A</v>
      </c>
      <c r="S1817" s="8" t="str">
        <f>IFERROR(VLOOKUP(R1817,'UNSG Projects'!$C$8:$D$305,2,FALSE),0)</f>
        <v>Meter Installations-Bl - Verde</v>
      </c>
      <c r="T1817" s="8" t="s">
        <v>264</v>
      </c>
      <c r="U1817" s="11">
        <v>-2976.19</v>
      </c>
    </row>
    <row r="1818" spans="1:21" ht="20.399999999999999" x14ac:dyDescent="0.3">
      <c r="A1818" s="19">
        <v>202603</v>
      </c>
      <c r="B1818" s="8" t="s">
        <v>7</v>
      </c>
      <c r="C1818" s="8" t="s">
        <v>63</v>
      </c>
      <c r="D1818" s="8" t="s">
        <v>62</v>
      </c>
      <c r="E1818" s="8" t="s">
        <v>62</v>
      </c>
      <c r="F1818" s="8" t="s">
        <v>61</v>
      </c>
      <c r="G1818" s="8" t="s">
        <v>125</v>
      </c>
      <c r="H1818" s="8" t="s">
        <v>59</v>
      </c>
      <c r="I1818" s="8" t="s">
        <v>58</v>
      </c>
      <c r="J1818" s="8" t="s">
        <v>57</v>
      </c>
      <c r="K1818" s="8" t="s">
        <v>56</v>
      </c>
      <c r="L1818" s="8" t="s">
        <v>55</v>
      </c>
      <c r="M1818" s="18">
        <v>46023</v>
      </c>
      <c r="N1818" s="18">
        <v>46023</v>
      </c>
      <c r="O1818" s="8" t="s">
        <v>261</v>
      </c>
      <c r="P1818" s="8" t="s">
        <v>22</v>
      </c>
      <c r="Q1818" s="8" t="s">
        <v>263</v>
      </c>
      <c r="R1818" s="8" t="str">
        <f t="shared" si="28"/>
        <v>257382A</v>
      </c>
      <c r="S1818" s="8" t="str">
        <f>IFERROR(VLOOKUP(R1818,'UNSG Projects'!$C$8:$D$305,2,FALSE),0)</f>
        <v>Meter Installations - Bl -SL</v>
      </c>
      <c r="T1818" s="8" t="s">
        <v>262</v>
      </c>
      <c r="U1818" s="11">
        <v>-6192.84</v>
      </c>
    </row>
    <row r="1819" spans="1:21" ht="20.399999999999999" x14ac:dyDescent="0.3">
      <c r="A1819" s="19">
        <v>202603</v>
      </c>
      <c r="B1819" s="8" t="s">
        <v>7</v>
      </c>
      <c r="C1819" s="8" t="s">
        <v>63</v>
      </c>
      <c r="D1819" s="8" t="s">
        <v>62</v>
      </c>
      <c r="E1819" s="8" t="s">
        <v>62</v>
      </c>
      <c r="F1819" s="8" t="s">
        <v>61</v>
      </c>
      <c r="G1819" s="8" t="s">
        <v>125</v>
      </c>
      <c r="H1819" s="8" t="s">
        <v>59</v>
      </c>
      <c r="I1819" s="8" t="s">
        <v>58</v>
      </c>
      <c r="J1819" s="8" t="s">
        <v>57</v>
      </c>
      <c r="K1819" s="8" t="s">
        <v>56</v>
      </c>
      <c r="L1819" s="8" t="s">
        <v>55</v>
      </c>
      <c r="M1819" s="18">
        <v>46054</v>
      </c>
      <c r="N1819" s="18">
        <v>46054</v>
      </c>
      <c r="O1819" s="8" t="s">
        <v>261</v>
      </c>
      <c r="P1819" s="8" t="s">
        <v>22</v>
      </c>
      <c r="Q1819" s="8" t="s">
        <v>260</v>
      </c>
      <c r="R1819" s="8" t="str">
        <f t="shared" si="28"/>
        <v>256382A</v>
      </c>
      <c r="S1819" s="8" t="str">
        <f>IFERROR(VLOOKUP(R1819,'UNSG Projects'!$C$8:$D$305,2,FALSE),0)</f>
        <v>Meter Installations - Bl - Nog</v>
      </c>
      <c r="T1819" s="8" t="s">
        <v>259</v>
      </c>
      <c r="U1819" s="11">
        <v>-2824.65</v>
      </c>
    </row>
    <row r="1820" spans="1:21" ht="20.399999999999999" x14ac:dyDescent="0.3">
      <c r="A1820" s="19">
        <v>202507</v>
      </c>
      <c r="B1820" s="8" t="s">
        <v>7</v>
      </c>
      <c r="C1820" s="8" t="s">
        <v>63</v>
      </c>
      <c r="D1820" s="8" t="s">
        <v>62</v>
      </c>
      <c r="E1820" s="8" t="s">
        <v>62</v>
      </c>
      <c r="F1820" s="8" t="s">
        <v>61</v>
      </c>
      <c r="G1820" s="8" t="s">
        <v>125</v>
      </c>
      <c r="H1820" s="8" t="s">
        <v>59</v>
      </c>
      <c r="I1820" s="8" t="s">
        <v>58</v>
      </c>
      <c r="J1820" s="8" t="s">
        <v>57</v>
      </c>
      <c r="K1820" s="8" t="s">
        <v>56</v>
      </c>
      <c r="L1820" s="8" t="s">
        <v>55</v>
      </c>
      <c r="M1820" s="18">
        <v>45689</v>
      </c>
      <c r="N1820" s="18">
        <v>45689</v>
      </c>
      <c r="O1820" s="8" t="s">
        <v>248</v>
      </c>
      <c r="P1820" s="8" t="s">
        <v>23</v>
      </c>
      <c r="Q1820" s="8" t="s">
        <v>252</v>
      </c>
      <c r="R1820" s="8" t="str">
        <f t="shared" si="28"/>
        <v>252383A</v>
      </c>
      <c r="S1820" s="8" t="str">
        <f>IFERROR(VLOOKUP(R1820,'UNSG Projects'!$C$8:$D$305,2,FALSE),0)</f>
        <v>Regulators - Blanket - King</v>
      </c>
      <c r="T1820" s="8" t="s">
        <v>251</v>
      </c>
      <c r="U1820" s="11">
        <v>-1246.95</v>
      </c>
    </row>
    <row r="1821" spans="1:21" ht="20.399999999999999" x14ac:dyDescent="0.3">
      <c r="A1821" s="19">
        <v>202507</v>
      </c>
      <c r="B1821" s="8" t="s">
        <v>7</v>
      </c>
      <c r="C1821" s="8" t="s">
        <v>63</v>
      </c>
      <c r="D1821" s="8" t="s">
        <v>62</v>
      </c>
      <c r="E1821" s="8" t="s">
        <v>62</v>
      </c>
      <c r="F1821" s="8" t="s">
        <v>61</v>
      </c>
      <c r="G1821" s="8" t="s">
        <v>125</v>
      </c>
      <c r="H1821" s="8" t="s">
        <v>59</v>
      </c>
      <c r="I1821" s="8" t="s">
        <v>58</v>
      </c>
      <c r="J1821" s="8" t="s">
        <v>57</v>
      </c>
      <c r="K1821" s="8" t="s">
        <v>56</v>
      </c>
      <c r="L1821" s="8" t="s">
        <v>55</v>
      </c>
      <c r="M1821" s="18">
        <v>45809</v>
      </c>
      <c r="N1821" s="18">
        <v>45809</v>
      </c>
      <c r="O1821" s="8" t="s">
        <v>248</v>
      </c>
      <c r="P1821" s="8" t="s">
        <v>23</v>
      </c>
      <c r="Q1821" s="8" t="s">
        <v>247</v>
      </c>
      <c r="R1821" s="8" t="str">
        <f t="shared" si="28"/>
        <v>257383A</v>
      </c>
      <c r="S1821" s="8" t="str">
        <f>IFERROR(VLOOKUP(R1821,'UNSG Projects'!$C$8:$D$305,2,FALSE),0)</f>
        <v>Regulators - Blanket - SL</v>
      </c>
      <c r="T1821" s="8" t="s">
        <v>246</v>
      </c>
      <c r="U1821" s="11">
        <v>-998.68</v>
      </c>
    </row>
    <row r="1822" spans="1:21" ht="20.399999999999999" x14ac:dyDescent="0.3">
      <c r="A1822" s="19">
        <v>202508</v>
      </c>
      <c r="B1822" s="8" t="s">
        <v>7</v>
      </c>
      <c r="C1822" s="8" t="s">
        <v>63</v>
      </c>
      <c r="D1822" s="8" t="s">
        <v>62</v>
      </c>
      <c r="E1822" s="8" t="s">
        <v>62</v>
      </c>
      <c r="F1822" s="8" t="s">
        <v>61</v>
      </c>
      <c r="G1822" s="8" t="s">
        <v>125</v>
      </c>
      <c r="H1822" s="8" t="s">
        <v>59</v>
      </c>
      <c r="I1822" s="8" t="s">
        <v>58</v>
      </c>
      <c r="J1822" s="8" t="s">
        <v>253</v>
      </c>
      <c r="K1822" s="8" t="s">
        <v>56</v>
      </c>
      <c r="L1822" s="8" t="s">
        <v>64</v>
      </c>
      <c r="M1822" s="18">
        <v>45870</v>
      </c>
      <c r="N1822" s="18">
        <v>45870</v>
      </c>
      <c r="O1822" s="8" t="s">
        <v>248</v>
      </c>
      <c r="P1822" s="8" t="s">
        <v>23</v>
      </c>
      <c r="Q1822" s="8" t="s">
        <v>254</v>
      </c>
      <c r="R1822" s="8" t="str">
        <f t="shared" si="28"/>
        <v>251383A</v>
      </c>
      <c r="S1822" s="8" t="str">
        <f>IFERROR(VLOOKUP(R1822,'UNSG Projects'!$C$8:$D$305,2,FALSE),0)</f>
        <v>Regulators - Blanket - Flag</v>
      </c>
      <c r="T1822" s="8" t="s">
        <v>253</v>
      </c>
      <c r="U1822" s="11">
        <v>1294.76</v>
      </c>
    </row>
    <row r="1823" spans="1:21" ht="20.399999999999999" x14ac:dyDescent="0.3">
      <c r="A1823" s="19">
        <v>202508</v>
      </c>
      <c r="B1823" s="8" t="s">
        <v>7</v>
      </c>
      <c r="C1823" s="8" t="s">
        <v>63</v>
      </c>
      <c r="D1823" s="8" t="s">
        <v>62</v>
      </c>
      <c r="E1823" s="8" t="s">
        <v>62</v>
      </c>
      <c r="F1823" s="8" t="s">
        <v>61</v>
      </c>
      <c r="G1823" s="8" t="s">
        <v>125</v>
      </c>
      <c r="H1823" s="8" t="s">
        <v>59</v>
      </c>
      <c r="I1823" s="8" t="s">
        <v>58</v>
      </c>
      <c r="J1823" s="8" t="s">
        <v>249</v>
      </c>
      <c r="K1823" s="8" t="s">
        <v>56</v>
      </c>
      <c r="L1823" s="8" t="s">
        <v>64</v>
      </c>
      <c r="M1823" s="18">
        <v>45870</v>
      </c>
      <c r="N1823" s="18">
        <v>45870</v>
      </c>
      <c r="O1823" s="8" t="s">
        <v>248</v>
      </c>
      <c r="P1823" s="8" t="s">
        <v>23</v>
      </c>
      <c r="Q1823" s="8" t="s">
        <v>250</v>
      </c>
      <c r="R1823" s="8" t="str">
        <f t="shared" si="28"/>
        <v>256383A</v>
      </c>
      <c r="S1823" s="8" t="str">
        <f>IFERROR(VLOOKUP(R1823,'UNSG Projects'!$C$8:$D$305,2,FALSE),0)</f>
        <v>Regulators - Blanket - Nog</v>
      </c>
      <c r="T1823" s="8" t="s">
        <v>249</v>
      </c>
      <c r="U1823" s="11">
        <v>43.16</v>
      </c>
    </row>
    <row r="1824" spans="1:21" ht="20.399999999999999" x14ac:dyDescent="0.3">
      <c r="A1824" s="19">
        <v>202508</v>
      </c>
      <c r="B1824" s="8" t="s">
        <v>7</v>
      </c>
      <c r="C1824" s="8" t="s">
        <v>63</v>
      </c>
      <c r="D1824" s="8" t="s">
        <v>62</v>
      </c>
      <c r="E1824" s="8" t="s">
        <v>62</v>
      </c>
      <c r="F1824" s="8" t="s">
        <v>61</v>
      </c>
      <c r="G1824" s="8" t="s">
        <v>125</v>
      </c>
      <c r="H1824" s="8" t="s">
        <v>59</v>
      </c>
      <c r="I1824" s="8" t="s">
        <v>58</v>
      </c>
      <c r="J1824" s="8" t="s">
        <v>257</v>
      </c>
      <c r="K1824" s="8" t="s">
        <v>56</v>
      </c>
      <c r="L1824" s="8" t="s">
        <v>64</v>
      </c>
      <c r="M1824" s="18">
        <v>45689</v>
      </c>
      <c r="N1824" s="18">
        <v>45689</v>
      </c>
      <c r="O1824" s="8" t="s">
        <v>248</v>
      </c>
      <c r="P1824" s="8" t="s">
        <v>23</v>
      </c>
      <c r="Q1824" s="8" t="s">
        <v>258</v>
      </c>
      <c r="R1824" s="8" t="str">
        <f t="shared" si="28"/>
        <v>253383A</v>
      </c>
      <c r="S1824" s="8" t="str">
        <f>IFERROR(VLOOKUP(R1824,'UNSG Projects'!$C$8:$D$305,2,FALSE),0)</f>
        <v>Regulators - Blanket - Pres</v>
      </c>
      <c r="T1824" s="8" t="s">
        <v>257</v>
      </c>
      <c r="U1824" s="11">
        <v>1470.6</v>
      </c>
    </row>
    <row r="1825" spans="1:21" ht="20.399999999999999" x14ac:dyDescent="0.3">
      <c r="A1825" s="19">
        <v>202508</v>
      </c>
      <c r="B1825" s="8" t="s">
        <v>7</v>
      </c>
      <c r="C1825" s="8" t="s">
        <v>63</v>
      </c>
      <c r="D1825" s="8" t="s">
        <v>62</v>
      </c>
      <c r="E1825" s="8" t="s">
        <v>62</v>
      </c>
      <c r="F1825" s="8" t="s">
        <v>61</v>
      </c>
      <c r="G1825" s="8" t="s">
        <v>125</v>
      </c>
      <c r="H1825" s="8" t="s">
        <v>59</v>
      </c>
      <c r="I1825" s="8" t="s">
        <v>58</v>
      </c>
      <c r="J1825" s="8" t="s">
        <v>246</v>
      </c>
      <c r="K1825" s="8" t="s">
        <v>56</v>
      </c>
      <c r="L1825" s="8" t="s">
        <v>64</v>
      </c>
      <c r="M1825" s="18">
        <v>45809</v>
      </c>
      <c r="N1825" s="18">
        <v>45809</v>
      </c>
      <c r="O1825" s="8" t="s">
        <v>248</v>
      </c>
      <c r="P1825" s="8" t="s">
        <v>23</v>
      </c>
      <c r="Q1825" s="8" t="s">
        <v>247</v>
      </c>
      <c r="R1825" s="8" t="str">
        <f t="shared" si="28"/>
        <v>257383A</v>
      </c>
      <c r="S1825" s="8" t="str">
        <f>IFERROR(VLOOKUP(R1825,'UNSG Projects'!$C$8:$D$305,2,FALSE),0)</f>
        <v>Regulators - Blanket - SL</v>
      </c>
      <c r="T1825" s="8" t="s">
        <v>246</v>
      </c>
      <c r="U1825" s="11">
        <v>3009.23</v>
      </c>
    </row>
    <row r="1826" spans="1:21" ht="20.399999999999999" x14ac:dyDescent="0.3">
      <c r="A1826" s="19">
        <v>202509</v>
      </c>
      <c r="B1826" s="8" t="s">
        <v>7</v>
      </c>
      <c r="C1826" s="8" t="s">
        <v>63</v>
      </c>
      <c r="D1826" s="8" t="s">
        <v>62</v>
      </c>
      <c r="E1826" s="8" t="s">
        <v>62</v>
      </c>
      <c r="F1826" s="8" t="s">
        <v>61</v>
      </c>
      <c r="G1826" s="8" t="s">
        <v>125</v>
      </c>
      <c r="H1826" s="8" t="s">
        <v>59</v>
      </c>
      <c r="I1826" s="8" t="s">
        <v>58</v>
      </c>
      <c r="J1826" s="8" t="s">
        <v>246</v>
      </c>
      <c r="K1826" s="8" t="s">
        <v>56</v>
      </c>
      <c r="L1826" s="8" t="s">
        <v>64</v>
      </c>
      <c r="M1826" s="18">
        <v>45809</v>
      </c>
      <c r="N1826" s="18">
        <v>45809</v>
      </c>
      <c r="O1826" s="8" t="s">
        <v>248</v>
      </c>
      <c r="P1826" s="8" t="s">
        <v>23</v>
      </c>
      <c r="Q1826" s="8" t="s">
        <v>247</v>
      </c>
      <c r="R1826" s="8" t="str">
        <f t="shared" si="28"/>
        <v>257383A</v>
      </c>
      <c r="S1826" s="8" t="str">
        <f>IFERROR(VLOOKUP(R1826,'UNSG Projects'!$C$8:$D$305,2,FALSE),0)</f>
        <v>Regulators - Blanket - SL</v>
      </c>
      <c r="T1826" s="8" t="s">
        <v>246</v>
      </c>
      <c r="U1826" s="11">
        <v>1245.6500000000001</v>
      </c>
    </row>
    <row r="1827" spans="1:21" ht="20.399999999999999" x14ac:dyDescent="0.3">
      <c r="A1827" s="19">
        <v>202509</v>
      </c>
      <c r="B1827" s="8" t="s">
        <v>7</v>
      </c>
      <c r="C1827" s="8" t="s">
        <v>63</v>
      </c>
      <c r="D1827" s="8" t="s">
        <v>62</v>
      </c>
      <c r="E1827" s="8" t="s">
        <v>62</v>
      </c>
      <c r="F1827" s="8" t="s">
        <v>61</v>
      </c>
      <c r="G1827" s="8" t="s">
        <v>125</v>
      </c>
      <c r="H1827" s="8" t="s">
        <v>59</v>
      </c>
      <c r="I1827" s="8" t="s">
        <v>58</v>
      </c>
      <c r="J1827" s="8" t="s">
        <v>57</v>
      </c>
      <c r="K1827" s="8" t="s">
        <v>56</v>
      </c>
      <c r="L1827" s="8" t="s">
        <v>55</v>
      </c>
      <c r="M1827" s="18">
        <v>45689</v>
      </c>
      <c r="N1827" s="18">
        <v>45689</v>
      </c>
      <c r="O1827" s="8" t="s">
        <v>248</v>
      </c>
      <c r="P1827" s="8" t="s">
        <v>23</v>
      </c>
      <c r="Q1827" s="8" t="s">
        <v>258</v>
      </c>
      <c r="R1827" s="8" t="str">
        <f t="shared" si="28"/>
        <v>253383A</v>
      </c>
      <c r="S1827" s="8" t="str">
        <f>IFERROR(VLOOKUP(R1827,'UNSG Projects'!$C$8:$D$305,2,FALSE),0)</f>
        <v>Regulators - Blanket - Pres</v>
      </c>
      <c r="T1827" s="8" t="s">
        <v>257</v>
      </c>
      <c r="U1827" s="11">
        <v>-1470.6</v>
      </c>
    </row>
    <row r="1828" spans="1:21" ht="20.399999999999999" x14ac:dyDescent="0.3">
      <c r="A1828" s="19">
        <v>202509</v>
      </c>
      <c r="B1828" s="8" t="s">
        <v>7</v>
      </c>
      <c r="C1828" s="8" t="s">
        <v>63</v>
      </c>
      <c r="D1828" s="8" t="s">
        <v>62</v>
      </c>
      <c r="E1828" s="8" t="s">
        <v>62</v>
      </c>
      <c r="F1828" s="8" t="s">
        <v>61</v>
      </c>
      <c r="G1828" s="8" t="s">
        <v>125</v>
      </c>
      <c r="H1828" s="8" t="s">
        <v>59</v>
      </c>
      <c r="I1828" s="8" t="s">
        <v>58</v>
      </c>
      <c r="J1828" s="8" t="s">
        <v>57</v>
      </c>
      <c r="K1828" s="8" t="s">
        <v>56</v>
      </c>
      <c r="L1828" s="8" t="s">
        <v>55</v>
      </c>
      <c r="M1828" s="18">
        <v>45717</v>
      </c>
      <c r="N1828" s="18">
        <v>45717</v>
      </c>
      <c r="O1828" s="8" t="s">
        <v>248</v>
      </c>
      <c r="P1828" s="8" t="s">
        <v>23</v>
      </c>
      <c r="Q1828" s="8" t="s">
        <v>228</v>
      </c>
      <c r="R1828" s="8" t="str">
        <f t="shared" si="28"/>
        <v>251385A</v>
      </c>
      <c r="S1828" s="8" t="str">
        <f>IFERROR(VLOOKUP(R1828,'UNSG Projects'!$C$8:$D$305,2,FALSE),0)</f>
        <v>Industrial Metering - Flag</v>
      </c>
      <c r="T1828" s="8" t="s">
        <v>227</v>
      </c>
      <c r="U1828" s="11">
        <v>-1004.27</v>
      </c>
    </row>
    <row r="1829" spans="1:21" ht="20.399999999999999" x14ac:dyDescent="0.3">
      <c r="A1829" s="19">
        <v>202509</v>
      </c>
      <c r="B1829" s="8" t="s">
        <v>7</v>
      </c>
      <c r="C1829" s="8" t="s">
        <v>63</v>
      </c>
      <c r="D1829" s="8" t="s">
        <v>62</v>
      </c>
      <c r="E1829" s="8" t="s">
        <v>62</v>
      </c>
      <c r="F1829" s="8" t="s">
        <v>61</v>
      </c>
      <c r="G1829" s="8" t="s">
        <v>125</v>
      </c>
      <c r="H1829" s="8" t="s">
        <v>59</v>
      </c>
      <c r="I1829" s="8" t="s">
        <v>58</v>
      </c>
      <c r="J1829" s="8" t="s">
        <v>57</v>
      </c>
      <c r="K1829" s="8" t="s">
        <v>56</v>
      </c>
      <c r="L1829" s="8" t="s">
        <v>55</v>
      </c>
      <c r="M1829" s="18">
        <v>45870</v>
      </c>
      <c r="N1829" s="18">
        <v>45870</v>
      </c>
      <c r="O1829" s="8" t="s">
        <v>248</v>
      </c>
      <c r="P1829" s="8" t="s">
        <v>23</v>
      </c>
      <c r="Q1829" s="8" t="s">
        <v>254</v>
      </c>
      <c r="R1829" s="8" t="str">
        <f t="shared" si="28"/>
        <v>251383A</v>
      </c>
      <c r="S1829" s="8" t="str">
        <f>IFERROR(VLOOKUP(R1829,'UNSG Projects'!$C$8:$D$305,2,FALSE),0)</f>
        <v>Regulators - Blanket - Flag</v>
      </c>
      <c r="T1829" s="8" t="s">
        <v>253</v>
      </c>
      <c r="U1829" s="11">
        <v>-1294.76</v>
      </c>
    </row>
    <row r="1830" spans="1:21" ht="20.399999999999999" x14ac:dyDescent="0.3">
      <c r="A1830" s="19">
        <v>202509</v>
      </c>
      <c r="B1830" s="8" t="s">
        <v>7</v>
      </c>
      <c r="C1830" s="8" t="s">
        <v>63</v>
      </c>
      <c r="D1830" s="8" t="s">
        <v>62</v>
      </c>
      <c r="E1830" s="8" t="s">
        <v>62</v>
      </c>
      <c r="F1830" s="8" t="s">
        <v>61</v>
      </c>
      <c r="G1830" s="8" t="s">
        <v>125</v>
      </c>
      <c r="H1830" s="8" t="s">
        <v>59</v>
      </c>
      <c r="I1830" s="8" t="s">
        <v>58</v>
      </c>
      <c r="J1830" s="8" t="s">
        <v>57</v>
      </c>
      <c r="K1830" s="8" t="s">
        <v>56</v>
      </c>
      <c r="L1830" s="8" t="s">
        <v>55</v>
      </c>
      <c r="M1830" s="18">
        <v>45870</v>
      </c>
      <c r="N1830" s="18">
        <v>45870</v>
      </c>
      <c r="O1830" s="8" t="s">
        <v>248</v>
      </c>
      <c r="P1830" s="8" t="s">
        <v>23</v>
      </c>
      <c r="Q1830" s="8" t="s">
        <v>250</v>
      </c>
      <c r="R1830" s="8" t="str">
        <f t="shared" si="28"/>
        <v>256383A</v>
      </c>
      <c r="S1830" s="8" t="str">
        <f>IFERROR(VLOOKUP(R1830,'UNSG Projects'!$C$8:$D$305,2,FALSE),0)</f>
        <v>Regulators - Blanket - Nog</v>
      </c>
      <c r="T1830" s="8" t="s">
        <v>249</v>
      </c>
      <c r="U1830" s="11">
        <v>-43.16</v>
      </c>
    </row>
    <row r="1831" spans="1:21" ht="20.399999999999999" x14ac:dyDescent="0.3">
      <c r="A1831" s="19">
        <v>202510</v>
      </c>
      <c r="B1831" s="8" t="s">
        <v>7</v>
      </c>
      <c r="C1831" s="8" t="s">
        <v>63</v>
      </c>
      <c r="D1831" s="8" t="s">
        <v>62</v>
      </c>
      <c r="E1831" s="8" t="s">
        <v>62</v>
      </c>
      <c r="F1831" s="8" t="s">
        <v>61</v>
      </c>
      <c r="G1831" s="8" t="s">
        <v>125</v>
      </c>
      <c r="H1831" s="8" t="s">
        <v>59</v>
      </c>
      <c r="I1831" s="8" t="s">
        <v>58</v>
      </c>
      <c r="J1831" s="8" t="s">
        <v>227</v>
      </c>
      <c r="K1831" s="8" t="s">
        <v>56</v>
      </c>
      <c r="L1831" s="8" t="s">
        <v>64</v>
      </c>
      <c r="M1831" s="18">
        <v>45717</v>
      </c>
      <c r="N1831" s="18">
        <v>45717</v>
      </c>
      <c r="O1831" s="8" t="s">
        <v>248</v>
      </c>
      <c r="P1831" s="8" t="s">
        <v>23</v>
      </c>
      <c r="Q1831" s="8" t="s">
        <v>228</v>
      </c>
      <c r="R1831" s="8" t="str">
        <f t="shared" si="28"/>
        <v>251385A</v>
      </c>
      <c r="S1831" s="8" t="str">
        <f>IFERROR(VLOOKUP(R1831,'UNSG Projects'!$C$8:$D$305,2,FALSE),0)</f>
        <v>Industrial Metering - Flag</v>
      </c>
      <c r="T1831" s="8" t="s">
        <v>227</v>
      </c>
      <c r="U1831" s="11">
        <v>214.91</v>
      </c>
    </row>
    <row r="1832" spans="1:21" ht="20.399999999999999" x14ac:dyDescent="0.3">
      <c r="A1832" s="19">
        <v>202510</v>
      </c>
      <c r="B1832" s="8" t="s">
        <v>7</v>
      </c>
      <c r="C1832" s="8" t="s">
        <v>63</v>
      </c>
      <c r="D1832" s="8" t="s">
        <v>62</v>
      </c>
      <c r="E1832" s="8" t="s">
        <v>62</v>
      </c>
      <c r="F1832" s="8" t="s">
        <v>61</v>
      </c>
      <c r="G1832" s="8" t="s">
        <v>125</v>
      </c>
      <c r="H1832" s="8" t="s">
        <v>59</v>
      </c>
      <c r="I1832" s="8" t="s">
        <v>58</v>
      </c>
      <c r="J1832" s="8" t="s">
        <v>253</v>
      </c>
      <c r="K1832" s="8" t="s">
        <v>56</v>
      </c>
      <c r="L1832" s="8" t="s">
        <v>64</v>
      </c>
      <c r="M1832" s="18">
        <v>45870</v>
      </c>
      <c r="N1832" s="18">
        <v>45870</v>
      </c>
      <c r="O1832" s="8" t="s">
        <v>248</v>
      </c>
      <c r="P1832" s="8" t="s">
        <v>23</v>
      </c>
      <c r="Q1832" s="8" t="s">
        <v>254</v>
      </c>
      <c r="R1832" s="8" t="str">
        <f t="shared" si="28"/>
        <v>251383A</v>
      </c>
      <c r="S1832" s="8" t="str">
        <f>IFERROR(VLOOKUP(R1832,'UNSG Projects'!$C$8:$D$305,2,FALSE),0)</f>
        <v>Regulators - Blanket - Flag</v>
      </c>
      <c r="T1832" s="8" t="s">
        <v>253</v>
      </c>
      <c r="U1832" s="11">
        <v>3638.15</v>
      </c>
    </row>
    <row r="1833" spans="1:21" ht="20.399999999999999" x14ac:dyDescent="0.3">
      <c r="A1833" s="19">
        <v>202510</v>
      </c>
      <c r="B1833" s="8" t="s">
        <v>7</v>
      </c>
      <c r="C1833" s="8" t="s">
        <v>63</v>
      </c>
      <c r="D1833" s="8" t="s">
        <v>62</v>
      </c>
      <c r="E1833" s="8" t="s">
        <v>62</v>
      </c>
      <c r="F1833" s="8" t="s">
        <v>61</v>
      </c>
      <c r="G1833" s="8" t="s">
        <v>125</v>
      </c>
      <c r="H1833" s="8" t="s">
        <v>59</v>
      </c>
      <c r="I1833" s="8" t="s">
        <v>58</v>
      </c>
      <c r="J1833" s="8" t="s">
        <v>249</v>
      </c>
      <c r="K1833" s="8" t="s">
        <v>56</v>
      </c>
      <c r="L1833" s="8" t="s">
        <v>64</v>
      </c>
      <c r="M1833" s="18">
        <v>45870</v>
      </c>
      <c r="N1833" s="18">
        <v>45870</v>
      </c>
      <c r="O1833" s="8" t="s">
        <v>248</v>
      </c>
      <c r="P1833" s="8" t="s">
        <v>23</v>
      </c>
      <c r="Q1833" s="8" t="s">
        <v>250</v>
      </c>
      <c r="R1833" s="8" t="str">
        <f t="shared" si="28"/>
        <v>256383A</v>
      </c>
      <c r="S1833" s="8" t="str">
        <f>IFERROR(VLOOKUP(R1833,'UNSG Projects'!$C$8:$D$305,2,FALSE),0)</f>
        <v>Regulators - Blanket - Nog</v>
      </c>
      <c r="T1833" s="8" t="s">
        <v>249</v>
      </c>
      <c r="U1833" s="11">
        <v>84.22</v>
      </c>
    </row>
    <row r="1834" spans="1:21" ht="20.399999999999999" x14ac:dyDescent="0.3">
      <c r="A1834" s="19">
        <v>202510</v>
      </c>
      <c r="B1834" s="8" t="s">
        <v>7</v>
      </c>
      <c r="C1834" s="8" t="s">
        <v>63</v>
      </c>
      <c r="D1834" s="8" t="s">
        <v>62</v>
      </c>
      <c r="E1834" s="8" t="s">
        <v>62</v>
      </c>
      <c r="F1834" s="8" t="s">
        <v>61</v>
      </c>
      <c r="G1834" s="8" t="s">
        <v>125</v>
      </c>
      <c r="H1834" s="8" t="s">
        <v>59</v>
      </c>
      <c r="I1834" s="8" t="s">
        <v>58</v>
      </c>
      <c r="J1834" s="8" t="s">
        <v>257</v>
      </c>
      <c r="K1834" s="8" t="s">
        <v>56</v>
      </c>
      <c r="L1834" s="8" t="s">
        <v>64</v>
      </c>
      <c r="M1834" s="18">
        <v>45689</v>
      </c>
      <c r="N1834" s="18">
        <v>45689</v>
      </c>
      <c r="O1834" s="8" t="s">
        <v>248</v>
      </c>
      <c r="P1834" s="8" t="s">
        <v>23</v>
      </c>
      <c r="Q1834" s="8" t="s">
        <v>258</v>
      </c>
      <c r="R1834" s="8" t="str">
        <f t="shared" si="28"/>
        <v>253383A</v>
      </c>
      <c r="S1834" s="8" t="str">
        <f>IFERROR(VLOOKUP(R1834,'UNSG Projects'!$C$8:$D$305,2,FALSE),0)</f>
        <v>Regulators - Blanket - Pres</v>
      </c>
      <c r="T1834" s="8" t="s">
        <v>257</v>
      </c>
      <c r="U1834" s="11">
        <v>42.12</v>
      </c>
    </row>
    <row r="1835" spans="1:21" ht="20.399999999999999" x14ac:dyDescent="0.3">
      <c r="A1835" s="19">
        <v>202510</v>
      </c>
      <c r="B1835" s="8" t="s">
        <v>7</v>
      </c>
      <c r="C1835" s="8" t="s">
        <v>63</v>
      </c>
      <c r="D1835" s="8" t="s">
        <v>62</v>
      </c>
      <c r="E1835" s="8" t="s">
        <v>62</v>
      </c>
      <c r="F1835" s="8" t="s">
        <v>61</v>
      </c>
      <c r="G1835" s="8" t="s">
        <v>125</v>
      </c>
      <c r="H1835" s="8" t="s">
        <v>59</v>
      </c>
      <c r="I1835" s="8" t="s">
        <v>58</v>
      </c>
      <c r="J1835" s="8" t="s">
        <v>255</v>
      </c>
      <c r="K1835" s="8" t="s">
        <v>56</v>
      </c>
      <c r="L1835" s="8" t="s">
        <v>64</v>
      </c>
      <c r="M1835" s="18">
        <v>45689</v>
      </c>
      <c r="N1835" s="18">
        <v>45689</v>
      </c>
      <c r="O1835" s="8" t="s">
        <v>248</v>
      </c>
      <c r="P1835" s="8" t="s">
        <v>23</v>
      </c>
      <c r="Q1835" s="8" t="s">
        <v>256</v>
      </c>
      <c r="R1835" s="8" t="str">
        <f t="shared" si="28"/>
        <v>255383A</v>
      </c>
      <c r="S1835" s="8" t="str">
        <f>IFERROR(VLOOKUP(R1835,'UNSG Projects'!$C$8:$D$305,2,FALSE),0)</f>
        <v>Regulators - Blanket - Verde</v>
      </c>
      <c r="T1835" s="8" t="s">
        <v>255</v>
      </c>
      <c r="U1835" s="11">
        <v>519.73</v>
      </c>
    </row>
    <row r="1836" spans="1:21" ht="20.399999999999999" x14ac:dyDescent="0.3">
      <c r="A1836" s="19">
        <v>202510</v>
      </c>
      <c r="B1836" s="8" t="s">
        <v>7</v>
      </c>
      <c r="C1836" s="8" t="s">
        <v>63</v>
      </c>
      <c r="D1836" s="8" t="s">
        <v>62</v>
      </c>
      <c r="E1836" s="8" t="s">
        <v>62</v>
      </c>
      <c r="F1836" s="8" t="s">
        <v>61</v>
      </c>
      <c r="G1836" s="8" t="s">
        <v>125</v>
      </c>
      <c r="H1836" s="8" t="s">
        <v>59</v>
      </c>
      <c r="I1836" s="8" t="s">
        <v>58</v>
      </c>
      <c r="J1836" s="8" t="s">
        <v>57</v>
      </c>
      <c r="K1836" s="8" t="s">
        <v>56</v>
      </c>
      <c r="L1836" s="8" t="s">
        <v>55</v>
      </c>
      <c r="M1836" s="18">
        <v>45689</v>
      </c>
      <c r="N1836" s="18">
        <v>45689</v>
      </c>
      <c r="O1836" s="8" t="s">
        <v>248</v>
      </c>
      <c r="P1836" s="8" t="s">
        <v>23</v>
      </c>
      <c r="Q1836" s="8" t="s">
        <v>230</v>
      </c>
      <c r="R1836" s="8" t="str">
        <f t="shared" si="28"/>
        <v>255385A</v>
      </c>
      <c r="S1836" s="8" t="str">
        <f>IFERROR(VLOOKUP(R1836,'UNSG Projects'!$C$8:$D$305,2,FALSE),0)</f>
        <v>Industrial Metering - Verde</v>
      </c>
      <c r="T1836" s="8" t="s">
        <v>229</v>
      </c>
      <c r="U1836" s="11">
        <v>-4214.26</v>
      </c>
    </row>
    <row r="1837" spans="1:21" ht="20.399999999999999" x14ac:dyDescent="0.3">
      <c r="A1837" s="19">
        <v>202510</v>
      </c>
      <c r="B1837" s="8" t="s">
        <v>7</v>
      </c>
      <c r="C1837" s="8" t="s">
        <v>63</v>
      </c>
      <c r="D1837" s="8" t="s">
        <v>62</v>
      </c>
      <c r="E1837" s="8" t="s">
        <v>62</v>
      </c>
      <c r="F1837" s="8" t="s">
        <v>61</v>
      </c>
      <c r="G1837" s="8" t="s">
        <v>125</v>
      </c>
      <c r="H1837" s="8" t="s">
        <v>59</v>
      </c>
      <c r="I1837" s="8" t="s">
        <v>58</v>
      </c>
      <c r="J1837" s="8" t="s">
        <v>57</v>
      </c>
      <c r="K1837" s="8" t="s">
        <v>56</v>
      </c>
      <c r="L1837" s="8" t="s">
        <v>55</v>
      </c>
      <c r="M1837" s="18">
        <v>45809</v>
      </c>
      <c r="N1837" s="18">
        <v>45809</v>
      </c>
      <c r="O1837" s="8" t="s">
        <v>248</v>
      </c>
      <c r="P1837" s="8" t="s">
        <v>23</v>
      </c>
      <c r="Q1837" s="8" t="s">
        <v>247</v>
      </c>
      <c r="R1837" s="8" t="str">
        <f t="shared" si="28"/>
        <v>257383A</v>
      </c>
      <c r="S1837" s="8" t="str">
        <f>IFERROR(VLOOKUP(R1837,'UNSG Projects'!$C$8:$D$305,2,FALSE),0)</f>
        <v>Regulators - Blanket - SL</v>
      </c>
      <c r="T1837" s="8" t="s">
        <v>246</v>
      </c>
      <c r="U1837" s="11">
        <v>-4254.88</v>
      </c>
    </row>
    <row r="1838" spans="1:21" ht="20.399999999999999" x14ac:dyDescent="0.3">
      <c r="A1838" s="19">
        <v>202511</v>
      </c>
      <c r="B1838" s="8" t="s">
        <v>7</v>
      </c>
      <c r="C1838" s="8" t="s">
        <v>63</v>
      </c>
      <c r="D1838" s="8" t="s">
        <v>62</v>
      </c>
      <c r="E1838" s="8" t="s">
        <v>62</v>
      </c>
      <c r="F1838" s="8" t="s">
        <v>61</v>
      </c>
      <c r="G1838" s="8" t="s">
        <v>125</v>
      </c>
      <c r="H1838" s="8" t="s">
        <v>59</v>
      </c>
      <c r="I1838" s="8" t="s">
        <v>58</v>
      </c>
      <c r="J1838" s="8" t="s">
        <v>227</v>
      </c>
      <c r="K1838" s="8" t="s">
        <v>56</v>
      </c>
      <c r="L1838" s="8" t="s">
        <v>64</v>
      </c>
      <c r="M1838" s="18">
        <v>45717</v>
      </c>
      <c r="N1838" s="18">
        <v>45717</v>
      </c>
      <c r="O1838" s="8" t="s">
        <v>248</v>
      </c>
      <c r="P1838" s="8" t="s">
        <v>23</v>
      </c>
      <c r="Q1838" s="8" t="s">
        <v>228</v>
      </c>
      <c r="R1838" s="8" t="str">
        <f t="shared" si="28"/>
        <v>251385A</v>
      </c>
      <c r="S1838" s="8" t="str">
        <f>IFERROR(VLOOKUP(R1838,'UNSG Projects'!$C$8:$D$305,2,FALSE),0)</f>
        <v>Industrial Metering - Flag</v>
      </c>
      <c r="T1838" s="8" t="s">
        <v>227</v>
      </c>
      <c r="U1838" s="11">
        <v>18.54</v>
      </c>
    </row>
    <row r="1839" spans="1:21" ht="20.399999999999999" x14ac:dyDescent="0.3">
      <c r="A1839" s="19">
        <v>202511</v>
      </c>
      <c r="B1839" s="8" t="s">
        <v>7</v>
      </c>
      <c r="C1839" s="8" t="s">
        <v>63</v>
      </c>
      <c r="D1839" s="8" t="s">
        <v>62</v>
      </c>
      <c r="E1839" s="8" t="s">
        <v>62</v>
      </c>
      <c r="F1839" s="8" t="s">
        <v>61</v>
      </c>
      <c r="G1839" s="8" t="s">
        <v>125</v>
      </c>
      <c r="H1839" s="8" t="s">
        <v>59</v>
      </c>
      <c r="I1839" s="8" t="s">
        <v>58</v>
      </c>
      <c r="J1839" s="8" t="s">
        <v>229</v>
      </c>
      <c r="K1839" s="8" t="s">
        <v>56</v>
      </c>
      <c r="L1839" s="8" t="s">
        <v>64</v>
      </c>
      <c r="M1839" s="18">
        <v>45689</v>
      </c>
      <c r="N1839" s="18">
        <v>45689</v>
      </c>
      <c r="O1839" s="8" t="s">
        <v>248</v>
      </c>
      <c r="P1839" s="8" t="s">
        <v>23</v>
      </c>
      <c r="Q1839" s="8" t="s">
        <v>230</v>
      </c>
      <c r="R1839" s="8" t="str">
        <f t="shared" si="28"/>
        <v>255385A</v>
      </c>
      <c r="S1839" s="8" t="str">
        <f>IFERROR(VLOOKUP(R1839,'UNSG Projects'!$C$8:$D$305,2,FALSE),0)</f>
        <v>Industrial Metering - Verde</v>
      </c>
      <c r="T1839" s="8" t="s">
        <v>229</v>
      </c>
      <c r="U1839" s="11">
        <v>4922.4799999999996</v>
      </c>
    </row>
    <row r="1840" spans="1:21" ht="20.399999999999999" x14ac:dyDescent="0.3">
      <c r="A1840" s="19">
        <v>202511</v>
      </c>
      <c r="B1840" s="8" t="s">
        <v>7</v>
      </c>
      <c r="C1840" s="8" t="s">
        <v>63</v>
      </c>
      <c r="D1840" s="8" t="s">
        <v>62</v>
      </c>
      <c r="E1840" s="8" t="s">
        <v>62</v>
      </c>
      <c r="F1840" s="8" t="s">
        <v>61</v>
      </c>
      <c r="G1840" s="8" t="s">
        <v>125</v>
      </c>
      <c r="H1840" s="8" t="s">
        <v>59</v>
      </c>
      <c r="I1840" s="8" t="s">
        <v>58</v>
      </c>
      <c r="J1840" s="8" t="s">
        <v>249</v>
      </c>
      <c r="K1840" s="8" t="s">
        <v>56</v>
      </c>
      <c r="L1840" s="8" t="s">
        <v>64</v>
      </c>
      <c r="M1840" s="18">
        <v>45870</v>
      </c>
      <c r="N1840" s="18">
        <v>45870</v>
      </c>
      <c r="O1840" s="8" t="s">
        <v>248</v>
      </c>
      <c r="P1840" s="8" t="s">
        <v>23</v>
      </c>
      <c r="Q1840" s="8" t="s">
        <v>250</v>
      </c>
      <c r="R1840" s="8" t="str">
        <f t="shared" si="28"/>
        <v>256383A</v>
      </c>
      <c r="S1840" s="8" t="str">
        <f>IFERROR(VLOOKUP(R1840,'UNSG Projects'!$C$8:$D$305,2,FALSE),0)</f>
        <v>Regulators - Blanket - Nog</v>
      </c>
      <c r="T1840" s="8" t="s">
        <v>249</v>
      </c>
      <c r="U1840" s="11">
        <v>42.12</v>
      </c>
    </row>
    <row r="1841" spans="1:21" ht="20.399999999999999" x14ac:dyDescent="0.3">
      <c r="A1841" s="19">
        <v>202511</v>
      </c>
      <c r="B1841" s="8" t="s">
        <v>7</v>
      </c>
      <c r="C1841" s="8" t="s">
        <v>63</v>
      </c>
      <c r="D1841" s="8" t="s">
        <v>62</v>
      </c>
      <c r="E1841" s="8" t="s">
        <v>62</v>
      </c>
      <c r="F1841" s="8" t="s">
        <v>61</v>
      </c>
      <c r="G1841" s="8" t="s">
        <v>125</v>
      </c>
      <c r="H1841" s="8" t="s">
        <v>59</v>
      </c>
      <c r="I1841" s="8" t="s">
        <v>58</v>
      </c>
      <c r="J1841" s="8" t="s">
        <v>57</v>
      </c>
      <c r="K1841" s="8" t="s">
        <v>56</v>
      </c>
      <c r="L1841" s="8" t="s">
        <v>55</v>
      </c>
      <c r="M1841" s="18">
        <v>45689</v>
      </c>
      <c r="N1841" s="18">
        <v>45689</v>
      </c>
      <c r="O1841" s="8" t="s">
        <v>248</v>
      </c>
      <c r="P1841" s="8" t="s">
        <v>23</v>
      </c>
      <c r="Q1841" s="8" t="s">
        <v>258</v>
      </c>
      <c r="R1841" s="8" t="str">
        <f t="shared" si="28"/>
        <v>253383A</v>
      </c>
      <c r="S1841" s="8" t="str">
        <f>IFERROR(VLOOKUP(R1841,'UNSG Projects'!$C$8:$D$305,2,FALSE),0)</f>
        <v>Regulators - Blanket - Pres</v>
      </c>
      <c r="T1841" s="8" t="s">
        <v>257</v>
      </c>
      <c r="U1841" s="11">
        <v>-42.12</v>
      </c>
    </row>
    <row r="1842" spans="1:21" ht="20.399999999999999" x14ac:dyDescent="0.3">
      <c r="A1842" s="19">
        <v>202511</v>
      </c>
      <c r="B1842" s="8" t="s">
        <v>7</v>
      </c>
      <c r="C1842" s="8" t="s">
        <v>63</v>
      </c>
      <c r="D1842" s="8" t="s">
        <v>62</v>
      </c>
      <c r="E1842" s="8" t="s">
        <v>62</v>
      </c>
      <c r="F1842" s="8" t="s">
        <v>61</v>
      </c>
      <c r="G1842" s="8" t="s">
        <v>125</v>
      </c>
      <c r="H1842" s="8" t="s">
        <v>59</v>
      </c>
      <c r="I1842" s="8" t="s">
        <v>58</v>
      </c>
      <c r="J1842" s="8" t="s">
        <v>57</v>
      </c>
      <c r="K1842" s="8" t="s">
        <v>56</v>
      </c>
      <c r="L1842" s="8" t="s">
        <v>55</v>
      </c>
      <c r="M1842" s="18">
        <v>45689</v>
      </c>
      <c r="N1842" s="18">
        <v>45689</v>
      </c>
      <c r="O1842" s="8" t="s">
        <v>248</v>
      </c>
      <c r="P1842" s="8" t="s">
        <v>23</v>
      </c>
      <c r="Q1842" s="8" t="s">
        <v>256</v>
      </c>
      <c r="R1842" s="8" t="str">
        <f t="shared" si="28"/>
        <v>255383A</v>
      </c>
      <c r="S1842" s="8" t="str">
        <f>IFERROR(VLOOKUP(R1842,'UNSG Projects'!$C$8:$D$305,2,FALSE),0)</f>
        <v>Regulators - Blanket - Verde</v>
      </c>
      <c r="T1842" s="8" t="s">
        <v>255</v>
      </c>
      <c r="U1842" s="11">
        <v>-519.73</v>
      </c>
    </row>
    <row r="1843" spans="1:21" ht="20.399999999999999" x14ac:dyDescent="0.3">
      <c r="A1843" s="19">
        <v>202511</v>
      </c>
      <c r="B1843" s="8" t="s">
        <v>7</v>
      </c>
      <c r="C1843" s="8" t="s">
        <v>63</v>
      </c>
      <c r="D1843" s="8" t="s">
        <v>62</v>
      </c>
      <c r="E1843" s="8" t="s">
        <v>62</v>
      </c>
      <c r="F1843" s="8" t="s">
        <v>61</v>
      </c>
      <c r="G1843" s="8" t="s">
        <v>125</v>
      </c>
      <c r="H1843" s="8" t="s">
        <v>59</v>
      </c>
      <c r="I1843" s="8" t="s">
        <v>58</v>
      </c>
      <c r="J1843" s="8" t="s">
        <v>57</v>
      </c>
      <c r="K1843" s="8" t="s">
        <v>56</v>
      </c>
      <c r="L1843" s="8" t="s">
        <v>55</v>
      </c>
      <c r="M1843" s="18">
        <v>45870</v>
      </c>
      <c r="N1843" s="18">
        <v>45870</v>
      </c>
      <c r="O1843" s="8" t="s">
        <v>248</v>
      </c>
      <c r="P1843" s="8" t="s">
        <v>23</v>
      </c>
      <c r="Q1843" s="8" t="s">
        <v>250</v>
      </c>
      <c r="R1843" s="8" t="str">
        <f t="shared" si="28"/>
        <v>256383A</v>
      </c>
      <c r="S1843" s="8" t="str">
        <f>IFERROR(VLOOKUP(R1843,'UNSG Projects'!$C$8:$D$305,2,FALSE),0)</f>
        <v>Regulators - Blanket - Nog</v>
      </c>
      <c r="T1843" s="8" t="s">
        <v>249</v>
      </c>
      <c r="U1843" s="11">
        <v>-84.22</v>
      </c>
    </row>
    <row r="1844" spans="1:21" ht="20.399999999999999" x14ac:dyDescent="0.3">
      <c r="A1844" s="19">
        <v>202512</v>
      </c>
      <c r="B1844" s="8" t="s">
        <v>7</v>
      </c>
      <c r="C1844" s="8" t="s">
        <v>63</v>
      </c>
      <c r="D1844" s="8" t="s">
        <v>62</v>
      </c>
      <c r="E1844" s="8" t="s">
        <v>62</v>
      </c>
      <c r="F1844" s="8" t="s">
        <v>61</v>
      </c>
      <c r="G1844" s="8" t="s">
        <v>125</v>
      </c>
      <c r="H1844" s="8" t="s">
        <v>59</v>
      </c>
      <c r="I1844" s="8" t="s">
        <v>58</v>
      </c>
      <c r="J1844" s="8" t="s">
        <v>57</v>
      </c>
      <c r="K1844" s="8" t="s">
        <v>56</v>
      </c>
      <c r="L1844" s="8" t="s">
        <v>55</v>
      </c>
      <c r="M1844" s="18">
        <v>45717</v>
      </c>
      <c r="N1844" s="18">
        <v>45717</v>
      </c>
      <c r="O1844" s="8" t="s">
        <v>248</v>
      </c>
      <c r="P1844" s="8" t="s">
        <v>23</v>
      </c>
      <c r="Q1844" s="8" t="s">
        <v>228</v>
      </c>
      <c r="R1844" s="8" t="str">
        <f t="shared" si="28"/>
        <v>251385A</v>
      </c>
      <c r="S1844" s="8" t="str">
        <f>IFERROR(VLOOKUP(R1844,'UNSG Projects'!$C$8:$D$305,2,FALSE),0)</f>
        <v>Industrial Metering - Flag</v>
      </c>
      <c r="T1844" s="8" t="s">
        <v>227</v>
      </c>
      <c r="U1844" s="11">
        <v>-233.45</v>
      </c>
    </row>
    <row r="1845" spans="1:21" ht="20.399999999999999" x14ac:dyDescent="0.3">
      <c r="A1845" s="19">
        <v>202512</v>
      </c>
      <c r="B1845" s="8" t="s">
        <v>7</v>
      </c>
      <c r="C1845" s="8" t="s">
        <v>63</v>
      </c>
      <c r="D1845" s="8" t="s">
        <v>62</v>
      </c>
      <c r="E1845" s="8" t="s">
        <v>62</v>
      </c>
      <c r="F1845" s="8" t="s">
        <v>61</v>
      </c>
      <c r="G1845" s="8" t="s">
        <v>125</v>
      </c>
      <c r="H1845" s="8" t="s">
        <v>59</v>
      </c>
      <c r="I1845" s="8" t="s">
        <v>58</v>
      </c>
      <c r="J1845" s="8" t="s">
        <v>57</v>
      </c>
      <c r="K1845" s="8" t="s">
        <v>56</v>
      </c>
      <c r="L1845" s="8" t="s">
        <v>55</v>
      </c>
      <c r="M1845" s="18">
        <v>45870</v>
      </c>
      <c r="N1845" s="18">
        <v>45870</v>
      </c>
      <c r="O1845" s="8" t="s">
        <v>248</v>
      </c>
      <c r="P1845" s="8" t="s">
        <v>23</v>
      </c>
      <c r="Q1845" s="8" t="s">
        <v>250</v>
      </c>
      <c r="R1845" s="8" t="str">
        <f t="shared" si="28"/>
        <v>256383A</v>
      </c>
      <c r="S1845" s="8" t="str">
        <f>IFERROR(VLOOKUP(R1845,'UNSG Projects'!$C$8:$D$305,2,FALSE),0)</f>
        <v>Regulators - Blanket - Nog</v>
      </c>
      <c r="T1845" s="8" t="s">
        <v>249</v>
      </c>
      <c r="U1845" s="11">
        <v>-42.12</v>
      </c>
    </row>
    <row r="1846" spans="1:21" ht="20.399999999999999" x14ac:dyDescent="0.3">
      <c r="A1846" s="19">
        <v>202601</v>
      </c>
      <c r="B1846" s="8" t="s">
        <v>7</v>
      </c>
      <c r="C1846" s="8" t="s">
        <v>63</v>
      </c>
      <c r="D1846" s="8" t="s">
        <v>62</v>
      </c>
      <c r="E1846" s="8" t="s">
        <v>62</v>
      </c>
      <c r="F1846" s="8" t="s">
        <v>61</v>
      </c>
      <c r="G1846" s="8" t="s">
        <v>125</v>
      </c>
      <c r="H1846" s="8" t="s">
        <v>59</v>
      </c>
      <c r="I1846" s="8" t="s">
        <v>58</v>
      </c>
      <c r="J1846" s="8" t="s">
        <v>227</v>
      </c>
      <c r="K1846" s="8" t="s">
        <v>56</v>
      </c>
      <c r="L1846" s="8" t="s">
        <v>64</v>
      </c>
      <c r="M1846" s="18">
        <v>46023</v>
      </c>
      <c r="N1846" s="18">
        <v>46023</v>
      </c>
      <c r="O1846" s="8" t="s">
        <v>248</v>
      </c>
      <c r="P1846" s="8" t="s">
        <v>23</v>
      </c>
      <c r="Q1846" s="8" t="s">
        <v>228</v>
      </c>
      <c r="R1846" s="8" t="str">
        <f t="shared" si="28"/>
        <v>251385A</v>
      </c>
      <c r="S1846" s="8" t="str">
        <f>IFERROR(VLOOKUP(R1846,'UNSG Projects'!$C$8:$D$305,2,FALSE),0)</f>
        <v>Industrial Metering - Flag</v>
      </c>
      <c r="T1846" s="8" t="s">
        <v>227</v>
      </c>
      <c r="U1846" s="11">
        <v>604.82000000000005</v>
      </c>
    </row>
    <row r="1847" spans="1:21" ht="20.399999999999999" x14ac:dyDescent="0.3">
      <c r="A1847" s="19">
        <v>202601</v>
      </c>
      <c r="B1847" s="8" t="s">
        <v>7</v>
      </c>
      <c r="C1847" s="8" t="s">
        <v>63</v>
      </c>
      <c r="D1847" s="8" t="s">
        <v>62</v>
      </c>
      <c r="E1847" s="8" t="s">
        <v>62</v>
      </c>
      <c r="F1847" s="8" t="s">
        <v>61</v>
      </c>
      <c r="G1847" s="8" t="s">
        <v>125</v>
      </c>
      <c r="H1847" s="8" t="s">
        <v>59</v>
      </c>
      <c r="I1847" s="8" t="s">
        <v>58</v>
      </c>
      <c r="J1847" s="8" t="s">
        <v>231</v>
      </c>
      <c r="K1847" s="8" t="s">
        <v>56</v>
      </c>
      <c r="L1847" s="8" t="s">
        <v>64</v>
      </c>
      <c r="M1847" s="18">
        <v>46023</v>
      </c>
      <c r="N1847" s="18">
        <v>46023</v>
      </c>
      <c r="O1847" s="8" t="s">
        <v>248</v>
      </c>
      <c r="P1847" s="8" t="s">
        <v>23</v>
      </c>
      <c r="Q1847" s="8" t="s">
        <v>232</v>
      </c>
      <c r="R1847" s="8" t="str">
        <f t="shared" si="28"/>
        <v>253385A</v>
      </c>
      <c r="S1847" s="8" t="str">
        <f>IFERROR(VLOOKUP(R1847,'UNSG Projects'!$C$8:$D$305,2,FALSE),0)</f>
        <v>Industrial Metering - Pres</v>
      </c>
      <c r="T1847" s="8" t="s">
        <v>231</v>
      </c>
      <c r="U1847" s="11">
        <v>200.15</v>
      </c>
    </row>
    <row r="1848" spans="1:21" ht="20.399999999999999" x14ac:dyDescent="0.3">
      <c r="A1848" s="19">
        <v>202601</v>
      </c>
      <c r="B1848" s="8" t="s">
        <v>7</v>
      </c>
      <c r="C1848" s="8" t="s">
        <v>63</v>
      </c>
      <c r="D1848" s="8" t="s">
        <v>62</v>
      </c>
      <c r="E1848" s="8" t="s">
        <v>62</v>
      </c>
      <c r="F1848" s="8" t="s">
        <v>61</v>
      </c>
      <c r="G1848" s="8" t="s">
        <v>125</v>
      </c>
      <c r="H1848" s="8" t="s">
        <v>59</v>
      </c>
      <c r="I1848" s="8" t="s">
        <v>58</v>
      </c>
      <c r="J1848" s="8" t="s">
        <v>255</v>
      </c>
      <c r="K1848" s="8" t="s">
        <v>56</v>
      </c>
      <c r="L1848" s="8" t="s">
        <v>64</v>
      </c>
      <c r="M1848" s="18">
        <v>46023</v>
      </c>
      <c r="N1848" s="18">
        <v>46023</v>
      </c>
      <c r="O1848" s="8" t="s">
        <v>248</v>
      </c>
      <c r="P1848" s="8" t="s">
        <v>23</v>
      </c>
      <c r="Q1848" s="8" t="s">
        <v>256</v>
      </c>
      <c r="R1848" s="8" t="str">
        <f t="shared" si="28"/>
        <v>255383A</v>
      </c>
      <c r="S1848" s="8" t="str">
        <f>IFERROR(VLOOKUP(R1848,'UNSG Projects'!$C$8:$D$305,2,FALSE),0)</f>
        <v>Regulators - Blanket - Verde</v>
      </c>
      <c r="T1848" s="8" t="s">
        <v>255</v>
      </c>
      <c r="U1848" s="11">
        <v>1912.13</v>
      </c>
    </row>
    <row r="1849" spans="1:21" ht="20.399999999999999" x14ac:dyDescent="0.3">
      <c r="A1849" s="19">
        <v>202601</v>
      </c>
      <c r="B1849" s="8" t="s">
        <v>7</v>
      </c>
      <c r="C1849" s="8" t="s">
        <v>63</v>
      </c>
      <c r="D1849" s="8" t="s">
        <v>62</v>
      </c>
      <c r="E1849" s="8" t="s">
        <v>62</v>
      </c>
      <c r="F1849" s="8" t="s">
        <v>61</v>
      </c>
      <c r="G1849" s="8" t="s">
        <v>125</v>
      </c>
      <c r="H1849" s="8" t="s">
        <v>59</v>
      </c>
      <c r="I1849" s="8" t="s">
        <v>58</v>
      </c>
      <c r="J1849" s="8" t="s">
        <v>57</v>
      </c>
      <c r="K1849" s="8" t="s">
        <v>56</v>
      </c>
      <c r="L1849" s="8" t="s">
        <v>55</v>
      </c>
      <c r="M1849" s="18">
        <v>45870</v>
      </c>
      <c r="N1849" s="18">
        <v>45870</v>
      </c>
      <c r="O1849" s="8" t="s">
        <v>248</v>
      </c>
      <c r="P1849" s="8" t="s">
        <v>23</v>
      </c>
      <c r="Q1849" s="8" t="s">
        <v>254</v>
      </c>
      <c r="R1849" s="8" t="str">
        <f t="shared" si="28"/>
        <v>251383A</v>
      </c>
      <c r="S1849" s="8" t="str">
        <f>IFERROR(VLOOKUP(R1849,'UNSG Projects'!$C$8:$D$305,2,FALSE),0)</f>
        <v>Regulators - Blanket - Flag</v>
      </c>
      <c r="T1849" s="8" t="s">
        <v>253</v>
      </c>
      <c r="U1849" s="11">
        <v>-3638.15</v>
      </c>
    </row>
    <row r="1850" spans="1:21" ht="20.399999999999999" x14ac:dyDescent="0.3">
      <c r="A1850" s="19">
        <v>202602</v>
      </c>
      <c r="B1850" s="8" t="s">
        <v>7</v>
      </c>
      <c r="C1850" s="8" t="s">
        <v>63</v>
      </c>
      <c r="D1850" s="8" t="s">
        <v>62</v>
      </c>
      <c r="E1850" s="8" t="s">
        <v>62</v>
      </c>
      <c r="F1850" s="8" t="s">
        <v>61</v>
      </c>
      <c r="G1850" s="8" t="s">
        <v>125</v>
      </c>
      <c r="H1850" s="8" t="s">
        <v>59</v>
      </c>
      <c r="I1850" s="8" t="s">
        <v>58</v>
      </c>
      <c r="J1850" s="8" t="s">
        <v>253</v>
      </c>
      <c r="K1850" s="8" t="s">
        <v>56</v>
      </c>
      <c r="L1850" s="8" t="s">
        <v>64</v>
      </c>
      <c r="M1850" s="18">
        <v>46054</v>
      </c>
      <c r="N1850" s="18">
        <v>46054</v>
      </c>
      <c r="O1850" s="8" t="s">
        <v>248</v>
      </c>
      <c r="P1850" s="8" t="s">
        <v>23</v>
      </c>
      <c r="Q1850" s="8" t="s">
        <v>254</v>
      </c>
      <c r="R1850" s="8" t="str">
        <f t="shared" si="28"/>
        <v>251383A</v>
      </c>
      <c r="S1850" s="8" t="str">
        <f>IFERROR(VLOOKUP(R1850,'UNSG Projects'!$C$8:$D$305,2,FALSE),0)</f>
        <v>Regulators - Blanket - Flag</v>
      </c>
      <c r="T1850" s="8" t="s">
        <v>253</v>
      </c>
      <c r="U1850" s="11">
        <v>1474.98</v>
      </c>
    </row>
    <row r="1851" spans="1:21" ht="20.399999999999999" x14ac:dyDescent="0.3">
      <c r="A1851" s="19">
        <v>202602</v>
      </c>
      <c r="B1851" s="8" t="s">
        <v>7</v>
      </c>
      <c r="C1851" s="8" t="s">
        <v>63</v>
      </c>
      <c r="D1851" s="8" t="s">
        <v>62</v>
      </c>
      <c r="E1851" s="8" t="s">
        <v>62</v>
      </c>
      <c r="F1851" s="8" t="s">
        <v>61</v>
      </c>
      <c r="G1851" s="8" t="s">
        <v>125</v>
      </c>
      <c r="H1851" s="8" t="s">
        <v>59</v>
      </c>
      <c r="I1851" s="8" t="s">
        <v>58</v>
      </c>
      <c r="J1851" s="8" t="s">
        <v>251</v>
      </c>
      <c r="K1851" s="8" t="s">
        <v>56</v>
      </c>
      <c r="L1851" s="8" t="s">
        <v>64</v>
      </c>
      <c r="M1851" s="18">
        <v>46054</v>
      </c>
      <c r="N1851" s="18">
        <v>46054</v>
      </c>
      <c r="O1851" s="8" t="s">
        <v>248</v>
      </c>
      <c r="P1851" s="8" t="s">
        <v>23</v>
      </c>
      <c r="Q1851" s="8" t="s">
        <v>252</v>
      </c>
      <c r="R1851" s="8" t="str">
        <f t="shared" si="28"/>
        <v>252383A</v>
      </c>
      <c r="S1851" s="8" t="str">
        <f>IFERROR(VLOOKUP(R1851,'UNSG Projects'!$C$8:$D$305,2,FALSE),0)</f>
        <v>Regulators - Blanket - King</v>
      </c>
      <c r="T1851" s="8" t="s">
        <v>251</v>
      </c>
      <c r="U1851" s="11">
        <v>589.99</v>
      </c>
    </row>
    <row r="1852" spans="1:21" ht="20.399999999999999" x14ac:dyDescent="0.3">
      <c r="A1852" s="19">
        <v>202602</v>
      </c>
      <c r="B1852" s="8" t="s">
        <v>7</v>
      </c>
      <c r="C1852" s="8" t="s">
        <v>63</v>
      </c>
      <c r="D1852" s="8" t="s">
        <v>62</v>
      </c>
      <c r="E1852" s="8" t="s">
        <v>62</v>
      </c>
      <c r="F1852" s="8" t="s">
        <v>61</v>
      </c>
      <c r="G1852" s="8" t="s">
        <v>125</v>
      </c>
      <c r="H1852" s="8" t="s">
        <v>59</v>
      </c>
      <c r="I1852" s="8" t="s">
        <v>58</v>
      </c>
      <c r="J1852" s="8" t="s">
        <v>249</v>
      </c>
      <c r="K1852" s="8" t="s">
        <v>56</v>
      </c>
      <c r="L1852" s="8" t="s">
        <v>64</v>
      </c>
      <c r="M1852" s="18">
        <v>46054</v>
      </c>
      <c r="N1852" s="18">
        <v>46054</v>
      </c>
      <c r="O1852" s="8" t="s">
        <v>248</v>
      </c>
      <c r="P1852" s="8" t="s">
        <v>23</v>
      </c>
      <c r="Q1852" s="8" t="s">
        <v>250</v>
      </c>
      <c r="R1852" s="8" t="str">
        <f t="shared" si="28"/>
        <v>256383A</v>
      </c>
      <c r="S1852" s="8" t="str">
        <f>IFERROR(VLOOKUP(R1852,'UNSG Projects'!$C$8:$D$305,2,FALSE),0)</f>
        <v>Regulators - Blanket - Nog</v>
      </c>
      <c r="T1852" s="8" t="s">
        <v>249</v>
      </c>
      <c r="U1852" s="11">
        <v>193.37</v>
      </c>
    </row>
    <row r="1853" spans="1:21" ht="20.399999999999999" x14ac:dyDescent="0.3">
      <c r="A1853" s="19">
        <v>202602</v>
      </c>
      <c r="B1853" s="8" t="s">
        <v>7</v>
      </c>
      <c r="C1853" s="8" t="s">
        <v>63</v>
      </c>
      <c r="D1853" s="8" t="s">
        <v>62</v>
      </c>
      <c r="E1853" s="8" t="s">
        <v>62</v>
      </c>
      <c r="F1853" s="8" t="s">
        <v>61</v>
      </c>
      <c r="G1853" s="8" t="s">
        <v>125</v>
      </c>
      <c r="H1853" s="8" t="s">
        <v>59</v>
      </c>
      <c r="I1853" s="8" t="s">
        <v>58</v>
      </c>
      <c r="J1853" s="8" t="s">
        <v>246</v>
      </c>
      <c r="K1853" s="8" t="s">
        <v>56</v>
      </c>
      <c r="L1853" s="8" t="s">
        <v>64</v>
      </c>
      <c r="M1853" s="18">
        <v>46054</v>
      </c>
      <c r="N1853" s="18">
        <v>46054</v>
      </c>
      <c r="O1853" s="8" t="s">
        <v>248</v>
      </c>
      <c r="P1853" s="8" t="s">
        <v>23</v>
      </c>
      <c r="Q1853" s="8" t="s">
        <v>247</v>
      </c>
      <c r="R1853" s="8" t="str">
        <f t="shared" si="28"/>
        <v>257383A</v>
      </c>
      <c r="S1853" s="8" t="str">
        <f>IFERROR(VLOOKUP(R1853,'UNSG Projects'!$C$8:$D$305,2,FALSE),0)</f>
        <v>Regulators - Blanket - SL</v>
      </c>
      <c r="T1853" s="8" t="s">
        <v>246</v>
      </c>
      <c r="U1853" s="11">
        <v>1687.82</v>
      </c>
    </row>
    <row r="1854" spans="1:21" ht="20.399999999999999" x14ac:dyDescent="0.3">
      <c r="A1854" s="19">
        <v>202602</v>
      </c>
      <c r="B1854" s="8" t="s">
        <v>7</v>
      </c>
      <c r="C1854" s="8" t="s">
        <v>63</v>
      </c>
      <c r="D1854" s="8" t="s">
        <v>62</v>
      </c>
      <c r="E1854" s="8" t="s">
        <v>62</v>
      </c>
      <c r="F1854" s="8" t="s">
        <v>61</v>
      </c>
      <c r="G1854" s="8" t="s">
        <v>125</v>
      </c>
      <c r="H1854" s="8" t="s">
        <v>59</v>
      </c>
      <c r="I1854" s="8" t="s">
        <v>58</v>
      </c>
      <c r="J1854" s="8" t="s">
        <v>255</v>
      </c>
      <c r="K1854" s="8" t="s">
        <v>56</v>
      </c>
      <c r="L1854" s="8" t="s">
        <v>64</v>
      </c>
      <c r="M1854" s="18">
        <v>46023</v>
      </c>
      <c r="N1854" s="18">
        <v>46023</v>
      </c>
      <c r="O1854" s="8" t="s">
        <v>248</v>
      </c>
      <c r="P1854" s="8" t="s">
        <v>23</v>
      </c>
      <c r="Q1854" s="8" t="s">
        <v>256</v>
      </c>
      <c r="R1854" s="8" t="str">
        <f t="shared" si="28"/>
        <v>255383A</v>
      </c>
      <c r="S1854" s="8" t="str">
        <f>IFERROR(VLOOKUP(R1854,'UNSG Projects'!$C$8:$D$305,2,FALSE),0)</f>
        <v>Regulators - Blanket - Verde</v>
      </c>
      <c r="T1854" s="8" t="s">
        <v>255</v>
      </c>
      <c r="U1854" s="11">
        <v>747.75</v>
      </c>
    </row>
    <row r="1855" spans="1:21" ht="20.399999999999999" x14ac:dyDescent="0.3">
      <c r="A1855" s="19">
        <v>202602</v>
      </c>
      <c r="B1855" s="8" t="s">
        <v>7</v>
      </c>
      <c r="C1855" s="8" t="s">
        <v>63</v>
      </c>
      <c r="D1855" s="8" t="s">
        <v>62</v>
      </c>
      <c r="E1855" s="8" t="s">
        <v>62</v>
      </c>
      <c r="F1855" s="8" t="s">
        <v>61</v>
      </c>
      <c r="G1855" s="8" t="s">
        <v>125</v>
      </c>
      <c r="H1855" s="8" t="s">
        <v>59</v>
      </c>
      <c r="I1855" s="8" t="s">
        <v>58</v>
      </c>
      <c r="J1855" s="8" t="s">
        <v>57</v>
      </c>
      <c r="K1855" s="8" t="s">
        <v>56</v>
      </c>
      <c r="L1855" s="8" t="s">
        <v>55</v>
      </c>
      <c r="M1855" s="18">
        <v>46023</v>
      </c>
      <c r="N1855" s="18">
        <v>46023</v>
      </c>
      <c r="O1855" s="8" t="s">
        <v>248</v>
      </c>
      <c r="P1855" s="8" t="s">
        <v>23</v>
      </c>
      <c r="Q1855" s="8" t="s">
        <v>256</v>
      </c>
      <c r="R1855" s="8" t="str">
        <f t="shared" si="28"/>
        <v>255383A</v>
      </c>
      <c r="S1855" s="8" t="str">
        <f>IFERROR(VLOOKUP(R1855,'UNSG Projects'!$C$8:$D$305,2,FALSE),0)</f>
        <v>Regulators - Blanket - Verde</v>
      </c>
      <c r="T1855" s="8" t="s">
        <v>255</v>
      </c>
      <c r="U1855" s="11">
        <v>-1912.13</v>
      </c>
    </row>
    <row r="1856" spans="1:21" ht="20.399999999999999" x14ac:dyDescent="0.3">
      <c r="A1856" s="19">
        <v>202603</v>
      </c>
      <c r="B1856" s="8" t="s">
        <v>7</v>
      </c>
      <c r="C1856" s="8" t="s">
        <v>63</v>
      </c>
      <c r="D1856" s="8" t="s">
        <v>62</v>
      </c>
      <c r="E1856" s="8" t="s">
        <v>62</v>
      </c>
      <c r="F1856" s="8" t="s">
        <v>61</v>
      </c>
      <c r="G1856" s="8" t="s">
        <v>125</v>
      </c>
      <c r="H1856" s="8" t="s">
        <v>59</v>
      </c>
      <c r="I1856" s="8" t="s">
        <v>58</v>
      </c>
      <c r="J1856" s="8" t="s">
        <v>257</v>
      </c>
      <c r="K1856" s="8" t="s">
        <v>56</v>
      </c>
      <c r="L1856" s="8" t="s">
        <v>64</v>
      </c>
      <c r="M1856" s="18">
        <v>46082</v>
      </c>
      <c r="N1856" s="18">
        <v>46082</v>
      </c>
      <c r="O1856" s="8" t="s">
        <v>248</v>
      </c>
      <c r="P1856" s="8" t="s">
        <v>23</v>
      </c>
      <c r="Q1856" s="8" t="s">
        <v>258</v>
      </c>
      <c r="R1856" s="8" t="str">
        <f t="shared" si="28"/>
        <v>253383A</v>
      </c>
      <c r="S1856" s="8" t="str">
        <f>IFERROR(VLOOKUP(R1856,'UNSG Projects'!$C$8:$D$305,2,FALSE),0)</f>
        <v>Regulators - Blanket - Pres</v>
      </c>
      <c r="T1856" s="8" t="s">
        <v>257</v>
      </c>
      <c r="U1856" s="11">
        <v>42.68</v>
      </c>
    </row>
    <row r="1857" spans="1:21" ht="20.399999999999999" x14ac:dyDescent="0.3">
      <c r="A1857" s="19">
        <v>202603</v>
      </c>
      <c r="B1857" s="8" t="s">
        <v>7</v>
      </c>
      <c r="C1857" s="8" t="s">
        <v>63</v>
      </c>
      <c r="D1857" s="8" t="s">
        <v>62</v>
      </c>
      <c r="E1857" s="8" t="s">
        <v>62</v>
      </c>
      <c r="F1857" s="8" t="s">
        <v>61</v>
      </c>
      <c r="G1857" s="8" t="s">
        <v>125</v>
      </c>
      <c r="H1857" s="8" t="s">
        <v>59</v>
      </c>
      <c r="I1857" s="8" t="s">
        <v>58</v>
      </c>
      <c r="J1857" s="8" t="s">
        <v>246</v>
      </c>
      <c r="K1857" s="8" t="s">
        <v>56</v>
      </c>
      <c r="L1857" s="8" t="s">
        <v>64</v>
      </c>
      <c r="M1857" s="18">
        <v>46054</v>
      </c>
      <c r="N1857" s="18">
        <v>46054</v>
      </c>
      <c r="O1857" s="8" t="s">
        <v>248</v>
      </c>
      <c r="P1857" s="8" t="s">
        <v>23</v>
      </c>
      <c r="Q1857" s="8" t="s">
        <v>247</v>
      </c>
      <c r="R1857" s="8" t="str">
        <f t="shared" si="28"/>
        <v>257383A</v>
      </c>
      <c r="S1857" s="8" t="str">
        <f>IFERROR(VLOOKUP(R1857,'UNSG Projects'!$C$8:$D$305,2,FALSE),0)</f>
        <v>Regulators - Blanket - SL</v>
      </c>
      <c r="T1857" s="8" t="s">
        <v>246</v>
      </c>
      <c r="U1857" s="11">
        <v>3856.1</v>
      </c>
    </row>
    <row r="1858" spans="1:21" ht="20.399999999999999" x14ac:dyDescent="0.3">
      <c r="A1858" s="19">
        <v>202603</v>
      </c>
      <c r="B1858" s="8" t="s">
        <v>7</v>
      </c>
      <c r="C1858" s="8" t="s">
        <v>63</v>
      </c>
      <c r="D1858" s="8" t="s">
        <v>62</v>
      </c>
      <c r="E1858" s="8" t="s">
        <v>62</v>
      </c>
      <c r="F1858" s="8" t="s">
        <v>61</v>
      </c>
      <c r="G1858" s="8" t="s">
        <v>125</v>
      </c>
      <c r="H1858" s="8" t="s">
        <v>59</v>
      </c>
      <c r="I1858" s="8" t="s">
        <v>58</v>
      </c>
      <c r="J1858" s="8" t="s">
        <v>57</v>
      </c>
      <c r="K1858" s="8" t="s">
        <v>56</v>
      </c>
      <c r="L1858" s="8" t="s">
        <v>55</v>
      </c>
      <c r="M1858" s="18">
        <v>46023</v>
      </c>
      <c r="N1858" s="18">
        <v>46023</v>
      </c>
      <c r="O1858" s="8" t="s">
        <v>248</v>
      </c>
      <c r="P1858" s="8" t="s">
        <v>23</v>
      </c>
      <c r="Q1858" s="8" t="s">
        <v>256</v>
      </c>
      <c r="R1858" s="8" t="str">
        <f t="shared" si="28"/>
        <v>255383A</v>
      </c>
      <c r="S1858" s="8" t="str">
        <f>IFERROR(VLOOKUP(R1858,'UNSG Projects'!$C$8:$D$305,2,FALSE),0)</f>
        <v>Regulators - Blanket - Verde</v>
      </c>
      <c r="T1858" s="8" t="s">
        <v>255</v>
      </c>
      <c r="U1858" s="11">
        <v>-747.75</v>
      </c>
    </row>
    <row r="1859" spans="1:21" ht="20.399999999999999" x14ac:dyDescent="0.3">
      <c r="A1859" s="19">
        <v>202603</v>
      </c>
      <c r="B1859" s="8" t="s">
        <v>7</v>
      </c>
      <c r="C1859" s="8" t="s">
        <v>63</v>
      </c>
      <c r="D1859" s="8" t="s">
        <v>62</v>
      </c>
      <c r="E1859" s="8" t="s">
        <v>62</v>
      </c>
      <c r="F1859" s="8" t="s">
        <v>61</v>
      </c>
      <c r="G1859" s="8" t="s">
        <v>125</v>
      </c>
      <c r="H1859" s="8" t="s">
        <v>59</v>
      </c>
      <c r="I1859" s="8" t="s">
        <v>58</v>
      </c>
      <c r="J1859" s="8" t="s">
        <v>57</v>
      </c>
      <c r="K1859" s="8" t="s">
        <v>56</v>
      </c>
      <c r="L1859" s="8" t="s">
        <v>55</v>
      </c>
      <c r="M1859" s="18">
        <v>46054</v>
      </c>
      <c r="N1859" s="18">
        <v>46054</v>
      </c>
      <c r="O1859" s="8" t="s">
        <v>248</v>
      </c>
      <c r="P1859" s="8" t="s">
        <v>23</v>
      </c>
      <c r="Q1859" s="8" t="s">
        <v>254</v>
      </c>
      <c r="R1859" s="8" t="str">
        <f t="shared" si="28"/>
        <v>251383A</v>
      </c>
      <c r="S1859" s="8" t="str">
        <f>IFERROR(VLOOKUP(R1859,'UNSG Projects'!$C$8:$D$305,2,FALSE),0)</f>
        <v>Regulators - Blanket - Flag</v>
      </c>
      <c r="T1859" s="8" t="s">
        <v>253</v>
      </c>
      <c r="U1859" s="11">
        <v>-1474.98</v>
      </c>
    </row>
    <row r="1860" spans="1:21" ht="20.399999999999999" x14ac:dyDescent="0.3">
      <c r="A1860" s="19">
        <v>202603</v>
      </c>
      <c r="B1860" s="8" t="s">
        <v>7</v>
      </c>
      <c r="C1860" s="8" t="s">
        <v>63</v>
      </c>
      <c r="D1860" s="8" t="s">
        <v>62</v>
      </c>
      <c r="E1860" s="8" t="s">
        <v>62</v>
      </c>
      <c r="F1860" s="8" t="s">
        <v>61</v>
      </c>
      <c r="G1860" s="8" t="s">
        <v>125</v>
      </c>
      <c r="H1860" s="8" t="s">
        <v>59</v>
      </c>
      <c r="I1860" s="8" t="s">
        <v>58</v>
      </c>
      <c r="J1860" s="8" t="s">
        <v>57</v>
      </c>
      <c r="K1860" s="8" t="s">
        <v>56</v>
      </c>
      <c r="L1860" s="8" t="s">
        <v>55</v>
      </c>
      <c r="M1860" s="18">
        <v>46054</v>
      </c>
      <c r="N1860" s="18">
        <v>46054</v>
      </c>
      <c r="O1860" s="8" t="s">
        <v>248</v>
      </c>
      <c r="P1860" s="8" t="s">
        <v>23</v>
      </c>
      <c r="Q1860" s="8" t="s">
        <v>252</v>
      </c>
      <c r="R1860" s="8" t="str">
        <f t="shared" si="28"/>
        <v>252383A</v>
      </c>
      <c r="S1860" s="8" t="str">
        <f>IFERROR(VLOOKUP(R1860,'UNSG Projects'!$C$8:$D$305,2,FALSE),0)</f>
        <v>Regulators - Blanket - King</v>
      </c>
      <c r="T1860" s="8" t="s">
        <v>251</v>
      </c>
      <c r="U1860" s="11">
        <v>-589.99</v>
      </c>
    </row>
    <row r="1861" spans="1:21" ht="20.399999999999999" x14ac:dyDescent="0.3">
      <c r="A1861" s="19">
        <v>202603</v>
      </c>
      <c r="B1861" s="8" t="s">
        <v>7</v>
      </c>
      <c r="C1861" s="8" t="s">
        <v>63</v>
      </c>
      <c r="D1861" s="8" t="s">
        <v>62</v>
      </c>
      <c r="E1861" s="8" t="s">
        <v>62</v>
      </c>
      <c r="F1861" s="8" t="s">
        <v>61</v>
      </c>
      <c r="G1861" s="8" t="s">
        <v>125</v>
      </c>
      <c r="H1861" s="8" t="s">
        <v>59</v>
      </c>
      <c r="I1861" s="8" t="s">
        <v>58</v>
      </c>
      <c r="J1861" s="8" t="s">
        <v>57</v>
      </c>
      <c r="K1861" s="8" t="s">
        <v>56</v>
      </c>
      <c r="L1861" s="8" t="s">
        <v>55</v>
      </c>
      <c r="M1861" s="18">
        <v>46054</v>
      </c>
      <c r="N1861" s="18">
        <v>46054</v>
      </c>
      <c r="O1861" s="8" t="s">
        <v>248</v>
      </c>
      <c r="P1861" s="8" t="s">
        <v>23</v>
      </c>
      <c r="Q1861" s="8" t="s">
        <v>250</v>
      </c>
      <c r="R1861" s="8" t="str">
        <f t="shared" si="28"/>
        <v>256383A</v>
      </c>
      <c r="S1861" s="8" t="str">
        <f>IFERROR(VLOOKUP(R1861,'UNSG Projects'!$C$8:$D$305,2,FALSE),0)</f>
        <v>Regulators - Blanket - Nog</v>
      </c>
      <c r="T1861" s="8" t="s">
        <v>249</v>
      </c>
      <c r="U1861" s="11">
        <v>-193.37</v>
      </c>
    </row>
    <row r="1862" spans="1:21" ht="20.399999999999999" x14ac:dyDescent="0.3">
      <c r="A1862" s="19">
        <v>202603</v>
      </c>
      <c r="B1862" s="8" t="s">
        <v>7</v>
      </c>
      <c r="C1862" s="8" t="s">
        <v>63</v>
      </c>
      <c r="D1862" s="8" t="s">
        <v>62</v>
      </c>
      <c r="E1862" s="8" t="s">
        <v>62</v>
      </c>
      <c r="F1862" s="8" t="s">
        <v>61</v>
      </c>
      <c r="G1862" s="8" t="s">
        <v>125</v>
      </c>
      <c r="H1862" s="8" t="s">
        <v>59</v>
      </c>
      <c r="I1862" s="8" t="s">
        <v>58</v>
      </c>
      <c r="J1862" s="8" t="s">
        <v>57</v>
      </c>
      <c r="K1862" s="8" t="s">
        <v>56</v>
      </c>
      <c r="L1862" s="8" t="s">
        <v>55</v>
      </c>
      <c r="M1862" s="18">
        <v>46054</v>
      </c>
      <c r="N1862" s="18">
        <v>46054</v>
      </c>
      <c r="O1862" s="8" t="s">
        <v>248</v>
      </c>
      <c r="P1862" s="8" t="s">
        <v>23</v>
      </c>
      <c r="Q1862" s="8" t="s">
        <v>247</v>
      </c>
      <c r="R1862" s="8" t="str">
        <f t="shared" si="28"/>
        <v>257383A</v>
      </c>
      <c r="S1862" s="8" t="str">
        <f>IFERROR(VLOOKUP(R1862,'UNSG Projects'!$C$8:$D$305,2,FALSE),0)</f>
        <v>Regulators - Blanket - SL</v>
      </c>
      <c r="T1862" s="8" t="s">
        <v>246</v>
      </c>
      <c r="U1862" s="11">
        <v>-1687.82</v>
      </c>
    </row>
    <row r="1863" spans="1:21" ht="20.399999999999999" x14ac:dyDescent="0.3">
      <c r="A1863" s="19">
        <v>202510</v>
      </c>
      <c r="B1863" s="8" t="s">
        <v>7</v>
      </c>
      <c r="C1863" s="8" t="s">
        <v>63</v>
      </c>
      <c r="D1863" s="8" t="s">
        <v>62</v>
      </c>
      <c r="E1863" s="8" t="s">
        <v>62</v>
      </c>
      <c r="F1863" s="8" t="s">
        <v>61</v>
      </c>
      <c r="G1863" s="8" t="s">
        <v>125</v>
      </c>
      <c r="H1863" s="8" t="s">
        <v>59</v>
      </c>
      <c r="I1863" s="8" t="s">
        <v>58</v>
      </c>
      <c r="J1863" s="8" t="s">
        <v>244</v>
      </c>
      <c r="K1863" s="8" t="s">
        <v>56</v>
      </c>
      <c r="L1863" s="8" t="s">
        <v>64</v>
      </c>
      <c r="M1863" s="18">
        <v>45931</v>
      </c>
      <c r="N1863" s="18">
        <v>45931</v>
      </c>
      <c r="O1863" s="8" t="s">
        <v>237</v>
      </c>
      <c r="P1863" s="8" t="s">
        <v>24</v>
      </c>
      <c r="Q1863" s="8" t="s">
        <v>245</v>
      </c>
      <c r="R1863" s="8" t="str">
        <f t="shared" si="28"/>
        <v>251384A</v>
      </c>
      <c r="S1863" s="8" t="str">
        <f>IFERROR(VLOOKUP(R1863,'UNSG Projects'!$C$8:$D$305,2,FALSE),0)</f>
        <v>Regulator Install - Bl - Flag</v>
      </c>
      <c r="T1863" s="8" t="s">
        <v>244</v>
      </c>
      <c r="U1863" s="11">
        <v>1985.82</v>
      </c>
    </row>
    <row r="1864" spans="1:21" ht="20.399999999999999" x14ac:dyDescent="0.3">
      <c r="A1864" s="19">
        <v>202510</v>
      </c>
      <c r="B1864" s="8" t="s">
        <v>7</v>
      </c>
      <c r="C1864" s="8" t="s">
        <v>63</v>
      </c>
      <c r="D1864" s="8" t="s">
        <v>62</v>
      </c>
      <c r="E1864" s="8" t="s">
        <v>62</v>
      </c>
      <c r="F1864" s="8" t="s">
        <v>61</v>
      </c>
      <c r="G1864" s="8" t="s">
        <v>125</v>
      </c>
      <c r="H1864" s="8" t="s">
        <v>59</v>
      </c>
      <c r="I1864" s="8" t="s">
        <v>58</v>
      </c>
      <c r="J1864" s="8" t="s">
        <v>242</v>
      </c>
      <c r="K1864" s="8" t="s">
        <v>56</v>
      </c>
      <c r="L1864" s="8" t="s">
        <v>64</v>
      </c>
      <c r="M1864" s="18">
        <v>45931</v>
      </c>
      <c r="N1864" s="18">
        <v>45931</v>
      </c>
      <c r="O1864" s="8" t="s">
        <v>237</v>
      </c>
      <c r="P1864" s="8" t="s">
        <v>24</v>
      </c>
      <c r="Q1864" s="8" t="s">
        <v>243</v>
      </c>
      <c r="R1864" s="8" t="str">
        <f t="shared" si="28"/>
        <v>252384A</v>
      </c>
      <c r="S1864" s="8" t="str">
        <f>IFERROR(VLOOKUP(R1864,'UNSG Projects'!$C$8:$D$305,2,FALSE),0)</f>
        <v>Regulator Install - Bl - King</v>
      </c>
      <c r="T1864" s="8" t="s">
        <v>242</v>
      </c>
      <c r="U1864" s="11">
        <v>1649.41</v>
      </c>
    </row>
    <row r="1865" spans="1:21" ht="20.399999999999999" x14ac:dyDescent="0.3">
      <c r="A1865" s="19">
        <v>202510</v>
      </c>
      <c r="B1865" s="8" t="s">
        <v>7</v>
      </c>
      <c r="C1865" s="8" t="s">
        <v>63</v>
      </c>
      <c r="D1865" s="8" t="s">
        <v>62</v>
      </c>
      <c r="E1865" s="8" t="s">
        <v>62</v>
      </c>
      <c r="F1865" s="8" t="s">
        <v>61</v>
      </c>
      <c r="G1865" s="8" t="s">
        <v>125</v>
      </c>
      <c r="H1865" s="8" t="s">
        <v>59</v>
      </c>
      <c r="I1865" s="8" t="s">
        <v>58</v>
      </c>
      <c r="J1865" s="8" t="s">
        <v>240</v>
      </c>
      <c r="K1865" s="8" t="s">
        <v>56</v>
      </c>
      <c r="L1865" s="8" t="s">
        <v>64</v>
      </c>
      <c r="M1865" s="18">
        <v>45931</v>
      </c>
      <c r="N1865" s="18">
        <v>45931</v>
      </c>
      <c r="O1865" s="8" t="s">
        <v>237</v>
      </c>
      <c r="P1865" s="8" t="s">
        <v>24</v>
      </c>
      <c r="Q1865" s="8" t="s">
        <v>241</v>
      </c>
      <c r="R1865" s="8" t="str">
        <f t="shared" si="28"/>
        <v>253384A</v>
      </c>
      <c r="S1865" s="8" t="str">
        <f>IFERROR(VLOOKUP(R1865,'UNSG Projects'!$C$8:$D$305,2,FALSE),0)</f>
        <v>Regulator Install - Bl - Pres</v>
      </c>
      <c r="T1865" s="8" t="s">
        <v>240</v>
      </c>
      <c r="U1865" s="11">
        <v>5172.71</v>
      </c>
    </row>
    <row r="1866" spans="1:21" ht="20.399999999999999" x14ac:dyDescent="0.3">
      <c r="A1866" s="19">
        <v>202510</v>
      </c>
      <c r="B1866" s="8" t="s">
        <v>7</v>
      </c>
      <c r="C1866" s="8" t="s">
        <v>63</v>
      </c>
      <c r="D1866" s="8" t="s">
        <v>62</v>
      </c>
      <c r="E1866" s="8" t="s">
        <v>62</v>
      </c>
      <c r="F1866" s="8" t="s">
        <v>61</v>
      </c>
      <c r="G1866" s="8" t="s">
        <v>125</v>
      </c>
      <c r="H1866" s="8" t="s">
        <v>59</v>
      </c>
      <c r="I1866" s="8" t="s">
        <v>58</v>
      </c>
      <c r="J1866" s="8" t="s">
        <v>235</v>
      </c>
      <c r="K1866" s="8" t="s">
        <v>56</v>
      </c>
      <c r="L1866" s="8" t="s">
        <v>64</v>
      </c>
      <c r="M1866" s="18">
        <v>45931</v>
      </c>
      <c r="N1866" s="18">
        <v>45931</v>
      </c>
      <c r="O1866" s="8" t="s">
        <v>237</v>
      </c>
      <c r="P1866" s="8" t="s">
        <v>24</v>
      </c>
      <c r="Q1866" s="8" t="s">
        <v>236</v>
      </c>
      <c r="R1866" s="8" t="str">
        <f t="shared" ref="R1866:R1929" si="29">RIGHT(Q1866,7)</f>
        <v>257384A</v>
      </c>
      <c r="S1866" s="8" t="str">
        <f>IFERROR(VLOOKUP(R1866,'UNSG Projects'!$C$8:$D$305,2,FALSE),0)</f>
        <v>Regulator Install - Bl - SL</v>
      </c>
      <c r="T1866" s="8" t="s">
        <v>235</v>
      </c>
      <c r="U1866" s="11">
        <v>1324.6</v>
      </c>
    </row>
    <row r="1867" spans="1:21" ht="20.399999999999999" x14ac:dyDescent="0.3">
      <c r="A1867" s="19">
        <v>202510</v>
      </c>
      <c r="B1867" s="8" t="s">
        <v>7</v>
      </c>
      <c r="C1867" s="8" t="s">
        <v>63</v>
      </c>
      <c r="D1867" s="8" t="s">
        <v>62</v>
      </c>
      <c r="E1867" s="8" t="s">
        <v>62</v>
      </c>
      <c r="F1867" s="8" t="s">
        <v>61</v>
      </c>
      <c r="G1867" s="8" t="s">
        <v>125</v>
      </c>
      <c r="H1867" s="8" t="s">
        <v>59</v>
      </c>
      <c r="I1867" s="8" t="s">
        <v>58</v>
      </c>
      <c r="J1867" s="8" t="s">
        <v>238</v>
      </c>
      <c r="K1867" s="8" t="s">
        <v>56</v>
      </c>
      <c r="L1867" s="8" t="s">
        <v>64</v>
      </c>
      <c r="M1867" s="18">
        <v>45931</v>
      </c>
      <c r="N1867" s="18">
        <v>45931</v>
      </c>
      <c r="O1867" s="8" t="s">
        <v>237</v>
      </c>
      <c r="P1867" s="8" t="s">
        <v>24</v>
      </c>
      <c r="Q1867" s="8" t="s">
        <v>239</v>
      </c>
      <c r="R1867" s="8" t="str">
        <f t="shared" si="29"/>
        <v>255384A</v>
      </c>
      <c r="S1867" s="8" t="str">
        <f>IFERROR(VLOOKUP(R1867,'UNSG Projects'!$C$8:$D$305,2,FALSE),0)</f>
        <v>Regulator Install- Bl - Verde</v>
      </c>
      <c r="T1867" s="8" t="s">
        <v>238</v>
      </c>
      <c r="U1867" s="11">
        <v>1684.17</v>
      </c>
    </row>
    <row r="1868" spans="1:21" ht="20.399999999999999" x14ac:dyDescent="0.3">
      <c r="A1868" s="19">
        <v>202511</v>
      </c>
      <c r="B1868" s="8" t="s">
        <v>7</v>
      </c>
      <c r="C1868" s="8" t="s">
        <v>63</v>
      </c>
      <c r="D1868" s="8" t="s">
        <v>62</v>
      </c>
      <c r="E1868" s="8" t="s">
        <v>62</v>
      </c>
      <c r="F1868" s="8" t="s">
        <v>61</v>
      </c>
      <c r="G1868" s="8" t="s">
        <v>125</v>
      </c>
      <c r="H1868" s="8" t="s">
        <v>59</v>
      </c>
      <c r="I1868" s="8" t="s">
        <v>58</v>
      </c>
      <c r="J1868" s="8" t="s">
        <v>244</v>
      </c>
      <c r="K1868" s="8" t="s">
        <v>56</v>
      </c>
      <c r="L1868" s="8" t="s">
        <v>64</v>
      </c>
      <c r="M1868" s="18">
        <v>45931</v>
      </c>
      <c r="N1868" s="18">
        <v>45931</v>
      </c>
      <c r="O1868" s="8" t="s">
        <v>237</v>
      </c>
      <c r="P1868" s="8" t="s">
        <v>24</v>
      </c>
      <c r="Q1868" s="8" t="s">
        <v>245</v>
      </c>
      <c r="R1868" s="8" t="str">
        <f t="shared" si="29"/>
        <v>251384A</v>
      </c>
      <c r="S1868" s="8" t="str">
        <f>IFERROR(VLOOKUP(R1868,'UNSG Projects'!$C$8:$D$305,2,FALSE),0)</f>
        <v>Regulator Install - Bl - Flag</v>
      </c>
      <c r="T1868" s="8" t="s">
        <v>244</v>
      </c>
      <c r="U1868" s="11">
        <v>424.25</v>
      </c>
    </row>
    <row r="1869" spans="1:21" ht="20.399999999999999" x14ac:dyDescent="0.3">
      <c r="A1869" s="19">
        <v>202511</v>
      </c>
      <c r="B1869" s="8" t="s">
        <v>7</v>
      </c>
      <c r="C1869" s="8" t="s">
        <v>63</v>
      </c>
      <c r="D1869" s="8" t="s">
        <v>62</v>
      </c>
      <c r="E1869" s="8" t="s">
        <v>62</v>
      </c>
      <c r="F1869" s="8" t="s">
        <v>61</v>
      </c>
      <c r="G1869" s="8" t="s">
        <v>125</v>
      </c>
      <c r="H1869" s="8" t="s">
        <v>59</v>
      </c>
      <c r="I1869" s="8" t="s">
        <v>58</v>
      </c>
      <c r="J1869" s="8" t="s">
        <v>242</v>
      </c>
      <c r="K1869" s="8" t="s">
        <v>56</v>
      </c>
      <c r="L1869" s="8" t="s">
        <v>64</v>
      </c>
      <c r="M1869" s="18">
        <v>45931</v>
      </c>
      <c r="N1869" s="18">
        <v>45931</v>
      </c>
      <c r="O1869" s="8" t="s">
        <v>237</v>
      </c>
      <c r="P1869" s="8" t="s">
        <v>24</v>
      </c>
      <c r="Q1869" s="8" t="s">
        <v>243</v>
      </c>
      <c r="R1869" s="8" t="str">
        <f t="shared" si="29"/>
        <v>252384A</v>
      </c>
      <c r="S1869" s="8" t="str">
        <f>IFERROR(VLOOKUP(R1869,'UNSG Projects'!$C$8:$D$305,2,FALSE),0)</f>
        <v>Regulator Install - Bl - King</v>
      </c>
      <c r="T1869" s="8" t="s">
        <v>242</v>
      </c>
      <c r="U1869" s="11">
        <v>1236.17</v>
      </c>
    </row>
    <row r="1870" spans="1:21" ht="20.399999999999999" x14ac:dyDescent="0.3">
      <c r="A1870" s="19">
        <v>202511</v>
      </c>
      <c r="B1870" s="8" t="s">
        <v>7</v>
      </c>
      <c r="C1870" s="8" t="s">
        <v>63</v>
      </c>
      <c r="D1870" s="8" t="s">
        <v>62</v>
      </c>
      <c r="E1870" s="8" t="s">
        <v>62</v>
      </c>
      <c r="F1870" s="8" t="s">
        <v>61</v>
      </c>
      <c r="G1870" s="8" t="s">
        <v>125</v>
      </c>
      <c r="H1870" s="8" t="s">
        <v>59</v>
      </c>
      <c r="I1870" s="8" t="s">
        <v>58</v>
      </c>
      <c r="J1870" s="8" t="s">
        <v>240</v>
      </c>
      <c r="K1870" s="8" t="s">
        <v>56</v>
      </c>
      <c r="L1870" s="8" t="s">
        <v>64</v>
      </c>
      <c r="M1870" s="18">
        <v>45931</v>
      </c>
      <c r="N1870" s="18">
        <v>45931</v>
      </c>
      <c r="O1870" s="8" t="s">
        <v>237</v>
      </c>
      <c r="P1870" s="8" t="s">
        <v>24</v>
      </c>
      <c r="Q1870" s="8" t="s">
        <v>241</v>
      </c>
      <c r="R1870" s="8" t="str">
        <f t="shared" si="29"/>
        <v>253384A</v>
      </c>
      <c r="S1870" s="8" t="str">
        <f>IFERROR(VLOOKUP(R1870,'UNSG Projects'!$C$8:$D$305,2,FALSE),0)</f>
        <v>Regulator Install - Bl - Pres</v>
      </c>
      <c r="T1870" s="8" t="s">
        <v>240</v>
      </c>
      <c r="U1870" s="11">
        <v>4179.79</v>
      </c>
    </row>
    <row r="1871" spans="1:21" ht="20.399999999999999" x14ac:dyDescent="0.3">
      <c r="A1871" s="19">
        <v>202511</v>
      </c>
      <c r="B1871" s="8" t="s">
        <v>7</v>
      </c>
      <c r="C1871" s="8" t="s">
        <v>63</v>
      </c>
      <c r="D1871" s="8" t="s">
        <v>62</v>
      </c>
      <c r="E1871" s="8" t="s">
        <v>62</v>
      </c>
      <c r="F1871" s="8" t="s">
        <v>61</v>
      </c>
      <c r="G1871" s="8" t="s">
        <v>125</v>
      </c>
      <c r="H1871" s="8" t="s">
        <v>59</v>
      </c>
      <c r="I1871" s="8" t="s">
        <v>58</v>
      </c>
      <c r="J1871" s="8" t="s">
        <v>235</v>
      </c>
      <c r="K1871" s="8" t="s">
        <v>56</v>
      </c>
      <c r="L1871" s="8" t="s">
        <v>64</v>
      </c>
      <c r="M1871" s="18">
        <v>45931</v>
      </c>
      <c r="N1871" s="18">
        <v>45931</v>
      </c>
      <c r="O1871" s="8" t="s">
        <v>237</v>
      </c>
      <c r="P1871" s="8" t="s">
        <v>24</v>
      </c>
      <c r="Q1871" s="8" t="s">
        <v>236</v>
      </c>
      <c r="R1871" s="8" t="str">
        <f t="shared" si="29"/>
        <v>257384A</v>
      </c>
      <c r="S1871" s="8" t="str">
        <f>IFERROR(VLOOKUP(R1871,'UNSG Projects'!$C$8:$D$305,2,FALSE),0)</f>
        <v>Regulator Install - Bl - SL</v>
      </c>
      <c r="T1871" s="8" t="s">
        <v>235</v>
      </c>
      <c r="U1871" s="11">
        <v>1744.72</v>
      </c>
    </row>
    <row r="1872" spans="1:21" ht="20.399999999999999" x14ac:dyDescent="0.3">
      <c r="A1872" s="19">
        <v>202511</v>
      </c>
      <c r="B1872" s="8" t="s">
        <v>7</v>
      </c>
      <c r="C1872" s="8" t="s">
        <v>63</v>
      </c>
      <c r="D1872" s="8" t="s">
        <v>62</v>
      </c>
      <c r="E1872" s="8" t="s">
        <v>62</v>
      </c>
      <c r="F1872" s="8" t="s">
        <v>61</v>
      </c>
      <c r="G1872" s="8" t="s">
        <v>125</v>
      </c>
      <c r="H1872" s="8" t="s">
        <v>59</v>
      </c>
      <c r="I1872" s="8" t="s">
        <v>58</v>
      </c>
      <c r="J1872" s="8" t="s">
        <v>238</v>
      </c>
      <c r="K1872" s="8" t="s">
        <v>56</v>
      </c>
      <c r="L1872" s="8" t="s">
        <v>64</v>
      </c>
      <c r="M1872" s="18">
        <v>45931</v>
      </c>
      <c r="N1872" s="18">
        <v>45931</v>
      </c>
      <c r="O1872" s="8" t="s">
        <v>237</v>
      </c>
      <c r="P1872" s="8" t="s">
        <v>24</v>
      </c>
      <c r="Q1872" s="8" t="s">
        <v>239</v>
      </c>
      <c r="R1872" s="8" t="str">
        <f t="shared" si="29"/>
        <v>255384A</v>
      </c>
      <c r="S1872" s="8" t="str">
        <f>IFERROR(VLOOKUP(R1872,'UNSG Projects'!$C$8:$D$305,2,FALSE),0)</f>
        <v>Regulator Install- Bl - Verde</v>
      </c>
      <c r="T1872" s="8" t="s">
        <v>238</v>
      </c>
      <c r="U1872" s="11">
        <v>2442.21</v>
      </c>
    </row>
    <row r="1873" spans="1:21" ht="20.399999999999999" x14ac:dyDescent="0.3">
      <c r="A1873" s="19">
        <v>202511</v>
      </c>
      <c r="B1873" s="8" t="s">
        <v>7</v>
      </c>
      <c r="C1873" s="8" t="s">
        <v>63</v>
      </c>
      <c r="D1873" s="8" t="s">
        <v>62</v>
      </c>
      <c r="E1873" s="8" t="s">
        <v>62</v>
      </c>
      <c r="F1873" s="8" t="s">
        <v>61</v>
      </c>
      <c r="G1873" s="8" t="s">
        <v>125</v>
      </c>
      <c r="H1873" s="8" t="s">
        <v>59</v>
      </c>
      <c r="I1873" s="8" t="s">
        <v>58</v>
      </c>
      <c r="J1873" s="8" t="s">
        <v>57</v>
      </c>
      <c r="K1873" s="8" t="s">
        <v>56</v>
      </c>
      <c r="L1873" s="8" t="s">
        <v>55</v>
      </c>
      <c r="M1873" s="18">
        <v>45931</v>
      </c>
      <c r="N1873" s="18">
        <v>45931</v>
      </c>
      <c r="O1873" s="8" t="s">
        <v>237</v>
      </c>
      <c r="P1873" s="8" t="s">
        <v>24</v>
      </c>
      <c r="Q1873" s="8" t="s">
        <v>245</v>
      </c>
      <c r="R1873" s="8" t="str">
        <f t="shared" si="29"/>
        <v>251384A</v>
      </c>
      <c r="S1873" s="8" t="str">
        <f>IFERROR(VLOOKUP(R1873,'UNSG Projects'!$C$8:$D$305,2,FALSE),0)</f>
        <v>Regulator Install - Bl - Flag</v>
      </c>
      <c r="T1873" s="8" t="s">
        <v>244</v>
      </c>
      <c r="U1873" s="11">
        <v>-1985.82</v>
      </c>
    </row>
    <row r="1874" spans="1:21" ht="20.399999999999999" x14ac:dyDescent="0.3">
      <c r="A1874" s="19">
        <v>202511</v>
      </c>
      <c r="B1874" s="8" t="s">
        <v>7</v>
      </c>
      <c r="C1874" s="8" t="s">
        <v>63</v>
      </c>
      <c r="D1874" s="8" t="s">
        <v>62</v>
      </c>
      <c r="E1874" s="8" t="s">
        <v>62</v>
      </c>
      <c r="F1874" s="8" t="s">
        <v>61</v>
      </c>
      <c r="G1874" s="8" t="s">
        <v>125</v>
      </c>
      <c r="H1874" s="8" t="s">
        <v>59</v>
      </c>
      <c r="I1874" s="8" t="s">
        <v>58</v>
      </c>
      <c r="J1874" s="8" t="s">
        <v>57</v>
      </c>
      <c r="K1874" s="8" t="s">
        <v>56</v>
      </c>
      <c r="L1874" s="8" t="s">
        <v>55</v>
      </c>
      <c r="M1874" s="18">
        <v>45931</v>
      </c>
      <c r="N1874" s="18">
        <v>45931</v>
      </c>
      <c r="O1874" s="8" t="s">
        <v>237</v>
      </c>
      <c r="P1874" s="8" t="s">
        <v>24</v>
      </c>
      <c r="Q1874" s="8" t="s">
        <v>243</v>
      </c>
      <c r="R1874" s="8" t="str">
        <f t="shared" si="29"/>
        <v>252384A</v>
      </c>
      <c r="S1874" s="8" t="str">
        <f>IFERROR(VLOOKUP(R1874,'UNSG Projects'!$C$8:$D$305,2,FALSE),0)</f>
        <v>Regulator Install - Bl - King</v>
      </c>
      <c r="T1874" s="8" t="s">
        <v>242</v>
      </c>
      <c r="U1874" s="11">
        <v>-1649.41</v>
      </c>
    </row>
    <row r="1875" spans="1:21" ht="20.399999999999999" x14ac:dyDescent="0.3">
      <c r="A1875" s="19">
        <v>202511</v>
      </c>
      <c r="B1875" s="8" t="s">
        <v>7</v>
      </c>
      <c r="C1875" s="8" t="s">
        <v>63</v>
      </c>
      <c r="D1875" s="8" t="s">
        <v>62</v>
      </c>
      <c r="E1875" s="8" t="s">
        <v>62</v>
      </c>
      <c r="F1875" s="8" t="s">
        <v>61</v>
      </c>
      <c r="G1875" s="8" t="s">
        <v>125</v>
      </c>
      <c r="H1875" s="8" t="s">
        <v>59</v>
      </c>
      <c r="I1875" s="8" t="s">
        <v>58</v>
      </c>
      <c r="J1875" s="8" t="s">
        <v>57</v>
      </c>
      <c r="K1875" s="8" t="s">
        <v>56</v>
      </c>
      <c r="L1875" s="8" t="s">
        <v>55</v>
      </c>
      <c r="M1875" s="18">
        <v>45931</v>
      </c>
      <c r="N1875" s="18">
        <v>45931</v>
      </c>
      <c r="O1875" s="8" t="s">
        <v>237</v>
      </c>
      <c r="P1875" s="8" t="s">
        <v>24</v>
      </c>
      <c r="Q1875" s="8" t="s">
        <v>241</v>
      </c>
      <c r="R1875" s="8" t="str">
        <f t="shared" si="29"/>
        <v>253384A</v>
      </c>
      <c r="S1875" s="8" t="str">
        <f>IFERROR(VLOOKUP(R1875,'UNSG Projects'!$C$8:$D$305,2,FALSE),0)</f>
        <v>Regulator Install - Bl - Pres</v>
      </c>
      <c r="T1875" s="8" t="s">
        <v>240</v>
      </c>
      <c r="U1875" s="11">
        <v>-5172.71</v>
      </c>
    </row>
    <row r="1876" spans="1:21" ht="20.399999999999999" x14ac:dyDescent="0.3">
      <c r="A1876" s="19">
        <v>202511</v>
      </c>
      <c r="B1876" s="8" t="s">
        <v>7</v>
      </c>
      <c r="C1876" s="8" t="s">
        <v>63</v>
      </c>
      <c r="D1876" s="8" t="s">
        <v>62</v>
      </c>
      <c r="E1876" s="8" t="s">
        <v>62</v>
      </c>
      <c r="F1876" s="8" t="s">
        <v>61</v>
      </c>
      <c r="G1876" s="8" t="s">
        <v>125</v>
      </c>
      <c r="H1876" s="8" t="s">
        <v>59</v>
      </c>
      <c r="I1876" s="8" t="s">
        <v>58</v>
      </c>
      <c r="J1876" s="8" t="s">
        <v>57</v>
      </c>
      <c r="K1876" s="8" t="s">
        <v>56</v>
      </c>
      <c r="L1876" s="8" t="s">
        <v>55</v>
      </c>
      <c r="M1876" s="18">
        <v>45931</v>
      </c>
      <c r="N1876" s="18">
        <v>45931</v>
      </c>
      <c r="O1876" s="8" t="s">
        <v>237</v>
      </c>
      <c r="P1876" s="8" t="s">
        <v>24</v>
      </c>
      <c r="Q1876" s="8" t="s">
        <v>239</v>
      </c>
      <c r="R1876" s="8" t="str">
        <f t="shared" si="29"/>
        <v>255384A</v>
      </c>
      <c r="S1876" s="8" t="str">
        <f>IFERROR(VLOOKUP(R1876,'UNSG Projects'!$C$8:$D$305,2,FALSE),0)</f>
        <v>Regulator Install- Bl - Verde</v>
      </c>
      <c r="T1876" s="8" t="s">
        <v>238</v>
      </c>
      <c r="U1876" s="11">
        <v>-1684.17</v>
      </c>
    </row>
    <row r="1877" spans="1:21" ht="20.399999999999999" x14ac:dyDescent="0.3">
      <c r="A1877" s="19">
        <v>202511</v>
      </c>
      <c r="B1877" s="8" t="s">
        <v>7</v>
      </c>
      <c r="C1877" s="8" t="s">
        <v>63</v>
      </c>
      <c r="D1877" s="8" t="s">
        <v>62</v>
      </c>
      <c r="E1877" s="8" t="s">
        <v>62</v>
      </c>
      <c r="F1877" s="8" t="s">
        <v>61</v>
      </c>
      <c r="G1877" s="8" t="s">
        <v>125</v>
      </c>
      <c r="H1877" s="8" t="s">
        <v>59</v>
      </c>
      <c r="I1877" s="8" t="s">
        <v>58</v>
      </c>
      <c r="J1877" s="8" t="s">
        <v>57</v>
      </c>
      <c r="K1877" s="8" t="s">
        <v>56</v>
      </c>
      <c r="L1877" s="8" t="s">
        <v>55</v>
      </c>
      <c r="M1877" s="18">
        <v>45931</v>
      </c>
      <c r="N1877" s="18">
        <v>45931</v>
      </c>
      <c r="O1877" s="8" t="s">
        <v>237</v>
      </c>
      <c r="P1877" s="8" t="s">
        <v>24</v>
      </c>
      <c r="Q1877" s="8" t="s">
        <v>236</v>
      </c>
      <c r="R1877" s="8" t="str">
        <f t="shared" si="29"/>
        <v>257384A</v>
      </c>
      <c r="S1877" s="8" t="str">
        <f>IFERROR(VLOOKUP(R1877,'UNSG Projects'!$C$8:$D$305,2,FALSE),0)</f>
        <v>Regulator Install - Bl - SL</v>
      </c>
      <c r="T1877" s="8" t="s">
        <v>235</v>
      </c>
      <c r="U1877" s="11">
        <v>-1324.6</v>
      </c>
    </row>
    <row r="1878" spans="1:21" ht="20.399999999999999" x14ac:dyDescent="0.3">
      <c r="A1878" s="19">
        <v>202512</v>
      </c>
      <c r="B1878" s="8" t="s">
        <v>7</v>
      </c>
      <c r="C1878" s="8" t="s">
        <v>63</v>
      </c>
      <c r="D1878" s="8" t="s">
        <v>62</v>
      </c>
      <c r="E1878" s="8" t="s">
        <v>62</v>
      </c>
      <c r="F1878" s="8" t="s">
        <v>61</v>
      </c>
      <c r="G1878" s="8" t="s">
        <v>125</v>
      </c>
      <c r="H1878" s="8" t="s">
        <v>59</v>
      </c>
      <c r="I1878" s="8" t="s">
        <v>58</v>
      </c>
      <c r="J1878" s="8" t="s">
        <v>57</v>
      </c>
      <c r="K1878" s="8" t="s">
        <v>56</v>
      </c>
      <c r="L1878" s="8" t="s">
        <v>55</v>
      </c>
      <c r="M1878" s="18">
        <v>45931</v>
      </c>
      <c r="N1878" s="18">
        <v>45931</v>
      </c>
      <c r="O1878" s="8" t="s">
        <v>237</v>
      </c>
      <c r="P1878" s="8" t="s">
        <v>24</v>
      </c>
      <c r="Q1878" s="8" t="s">
        <v>245</v>
      </c>
      <c r="R1878" s="8" t="str">
        <f t="shared" si="29"/>
        <v>251384A</v>
      </c>
      <c r="S1878" s="8" t="str">
        <f>IFERROR(VLOOKUP(R1878,'UNSG Projects'!$C$8:$D$305,2,FALSE),0)</f>
        <v>Regulator Install - Bl - Flag</v>
      </c>
      <c r="T1878" s="8" t="s">
        <v>244</v>
      </c>
      <c r="U1878" s="11">
        <v>-424.25</v>
      </c>
    </row>
    <row r="1879" spans="1:21" ht="20.399999999999999" x14ac:dyDescent="0.3">
      <c r="A1879" s="19">
        <v>202512</v>
      </c>
      <c r="B1879" s="8" t="s">
        <v>7</v>
      </c>
      <c r="C1879" s="8" t="s">
        <v>63</v>
      </c>
      <c r="D1879" s="8" t="s">
        <v>62</v>
      </c>
      <c r="E1879" s="8" t="s">
        <v>62</v>
      </c>
      <c r="F1879" s="8" t="s">
        <v>61</v>
      </c>
      <c r="G1879" s="8" t="s">
        <v>125</v>
      </c>
      <c r="H1879" s="8" t="s">
        <v>59</v>
      </c>
      <c r="I1879" s="8" t="s">
        <v>58</v>
      </c>
      <c r="J1879" s="8" t="s">
        <v>57</v>
      </c>
      <c r="K1879" s="8" t="s">
        <v>56</v>
      </c>
      <c r="L1879" s="8" t="s">
        <v>55</v>
      </c>
      <c r="M1879" s="18">
        <v>45931</v>
      </c>
      <c r="N1879" s="18">
        <v>45931</v>
      </c>
      <c r="O1879" s="8" t="s">
        <v>237</v>
      </c>
      <c r="P1879" s="8" t="s">
        <v>24</v>
      </c>
      <c r="Q1879" s="8" t="s">
        <v>243</v>
      </c>
      <c r="R1879" s="8" t="str">
        <f t="shared" si="29"/>
        <v>252384A</v>
      </c>
      <c r="S1879" s="8" t="str">
        <f>IFERROR(VLOOKUP(R1879,'UNSG Projects'!$C$8:$D$305,2,FALSE),0)</f>
        <v>Regulator Install - Bl - King</v>
      </c>
      <c r="T1879" s="8" t="s">
        <v>242</v>
      </c>
      <c r="U1879" s="11">
        <v>-1236.17</v>
      </c>
    </row>
    <row r="1880" spans="1:21" ht="20.399999999999999" x14ac:dyDescent="0.3">
      <c r="A1880" s="19">
        <v>202512</v>
      </c>
      <c r="B1880" s="8" t="s">
        <v>7</v>
      </c>
      <c r="C1880" s="8" t="s">
        <v>63</v>
      </c>
      <c r="D1880" s="8" t="s">
        <v>62</v>
      </c>
      <c r="E1880" s="8" t="s">
        <v>62</v>
      </c>
      <c r="F1880" s="8" t="s">
        <v>61</v>
      </c>
      <c r="G1880" s="8" t="s">
        <v>125</v>
      </c>
      <c r="H1880" s="8" t="s">
        <v>59</v>
      </c>
      <c r="I1880" s="8" t="s">
        <v>58</v>
      </c>
      <c r="J1880" s="8" t="s">
        <v>57</v>
      </c>
      <c r="K1880" s="8" t="s">
        <v>56</v>
      </c>
      <c r="L1880" s="8" t="s">
        <v>55</v>
      </c>
      <c r="M1880" s="18">
        <v>45931</v>
      </c>
      <c r="N1880" s="18">
        <v>45931</v>
      </c>
      <c r="O1880" s="8" t="s">
        <v>237</v>
      </c>
      <c r="P1880" s="8" t="s">
        <v>24</v>
      </c>
      <c r="Q1880" s="8" t="s">
        <v>241</v>
      </c>
      <c r="R1880" s="8" t="str">
        <f t="shared" si="29"/>
        <v>253384A</v>
      </c>
      <c r="S1880" s="8" t="str">
        <f>IFERROR(VLOOKUP(R1880,'UNSG Projects'!$C$8:$D$305,2,FALSE),0)</f>
        <v>Regulator Install - Bl - Pres</v>
      </c>
      <c r="T1880" s="8" t="s">
        <v>240</v>
      </c>
      <c r="U1880" s="11">
        <v>-4179.79</v>
      </c>
    </row>
    <row r="1881" spans="1:21" ht="20.399999999999999" x14ac:dyDescent="0.3">
      <c r="A1881" s="19">
        <v>202512</v>
      </c>
      <c r="B1881" s="8" t="s">
        <v>7</v>
      </c>
      <c r="C1881" s="8" t="s">
        <v>63</v>
      </c>
      <c r="D1881" s="8" t="s">
        <v>62</v>
      </c>
      <c r="E1881" s="8" t="s">
        <v>62</v>
      </c>
      <c r="F1881" s="8" t="s">
        <v>61</v>
      </c>
      <c r="G1881" s="8" t="s">
        <v>125</v>
      </c>
      <c r="H1881" s="8" t="s">
        <v>59</v>
      </c>
      <c r="I1881" s="8" t="s">
        <v>58</v>
      </c>
      <c r="J1881" s="8" t="s">
        <v>57</v>
      </c>
      <c r="K1881" s="8" t="s">
        <v>56</v>
      </c>
      <c r="L1881" s="8" t="s">
        <v>55</v>
      </c>
      <c r="M1881" s="18">
        <v>45931</v>
      </c>
      <c r="N1881" s="18">
        <v>45931</v>
      </c>
      <c r="O1881" s="8" t="s">
        <v>237</v>
      </c>
      <c r="P1881" s="8" t="s">
        <v>24</v>
      </c>
      <c r="Q1881" s="8" t="s">
        <v>239</v>
      </c>
      <c r="R1881" s="8" t="str">
        <f t="shared" si="29"/>
        <v>255384A</v>
      </c>
      <c r="S1881" s="8" t="str">
        <f>IFERROR(VLOOKUP(R1881,'UNSG Projects'!$C$8:$D$305,2,FALSE),0)</f>
        <v>Regulator Install- Bl - Verde</v>
      </c>
      <c r="T1881" s="8" t="s">
        <v>238</v>
      </c>
      <c r="U1881" s="11">
        <v>-2442.21</v>
      </c>
    </row>
    <row r="1882" spans="1:21" ht="20.399999999999999" x14ac:dyDescent="0.3">
      <c r="A1882" s="19">
        <v>202512</v>
      </c>
      <c r="B1882" s="8" t="s">
        <v>7</v>
      </c>
      <c r="C1882" s="8" t="s">
        <v>63</v>
      </c>
      <c r="D1882" s="8" t="s">
        <v>62</v>
      </c>
      <c r="E1882" s="8" t="s">
        <v>62</v>
      </c>
      <c r="F1882" s="8" t="s">
        <v>61</v>
      </c>
      <c r="G1882" s="8" t="s">
        <v>125</v>
      </c>
      <c r="H1882" s="8" t="s">
        <v>59</v>
      </c>
      <c r="I1882" s="8" t="s">
        <v>58</v>
      </c>
      <c r="J1882" s="8" t="s">
        <v>57</v>
      </c>
      <c r="K1882" s="8" t="s">
        <v>56</v>
      </c>
      <c r="L1882" s="8" t="s">
        <v>55</v>
      </c>
      <c r="M1882" s="18">
        <v>45931</v>
      </c>
      <c r="N1882" s="18">
        <v>45931</v>
      </c>
      <c r="O1882" s="8" t="s">
        <v>237</v>
      </c>
      <c r="P1882" s="8" t="s">
        <v>24</v>
      </c>
      <c r="Q1882" s="8" t="s">
        <v>236</v>
      </c>
      <c r="R1882" s="8" t="str">
        <f t="shared" si="29"/>
        <v>257384A</v>
      </c>
      <c r="S1882" s="8" t="str">
        <f>IFERROR(VLOOKUP(R1882,'UNSG Projects'!$C$8:$D$305,2,FALSE),0)</f>
        <v>Regulator Install - Bl - SL</v>
      </c>
      <c r="T1882" s="8" t="s">
        <v>235</v>
      </c>
      <c r="U1882" s="11">
        <v>-1744.72</v>
      </c>
    </row>
    <row r="1883" spans="1:21" ht="20.399999999999999" x14ac:dyDescent="0.3">
      <c r="A1883" s="19">
        <v>202601</v>
      </c>
      <c r="B1883" s="8" t="s">
        <v>7</v>
      </c>
      <c r="C1883" s="8" t="s">
        <v>63</v>
      </c>
      <c r="D1883" s="8" t="s">
        <v>62</v>
      </c>
      <c r="E1883" s="8" t="s">
        <v>62</v>
      </c>
      <c r="F1883" s="8" t="s">
        <v>61</v>
      </c>
      <c r="G1883" s="8" t="s">
        <v>125</v>
      </c>
      <c r="H1883" s="8" t="s">
        <v>59</v>
      </c>
      <c r="I1883" s="8" t="s">
        <v>58</v>
      </c>
      <c r="J1883" s="8" t="s">
        <v>244</v>
      </c>
      <c r="K1883" s="8" t="s">
        <v>56</v>
      </c>
      <c r="L1883" s="8" t="s">
        <v>64</v>
      </c>
      <c r="M1883" s="18">
        <v>46023</v>
      </c>
      <c r="N1883" s="18">
        <v>46023</v>
      </c>
      <c r="O1883" s="8" t="s">
        <v>237</v>
      </c>
      <c r="P1883" s="8" t="s">
        <v>24</v>
      </c>
      <c r="Q1883" s="8" t="s">
        <v>245</v>
      </c>
      <c r="R1883" s="8" t="str">
        <f t="shared" si="29"/>
        <v>251384A</v>
      </c>
      <c r="S1883" s="8" t="str">
        <f>IFERROR(VLOOKUP(R1883,'UNSG Projects'!$C$8:$D$305,2,FALSE),0)</f>
        <v>Regulator Install - Bl - Flag</v>
      </c>
      <c r="T1883" s="8" t="s">
        <v>244</v>
      </c>
      <c r="U1883" s="11">
        <v>429.27</v>
      </c>
    </row>
    <row r="1884" spans="1:21" ht="20.399999999999999" x14ac:dyDescent="0.3">
      <c r="A1884" s="19">
        <v>202601</v>
      </c>
      <c r="B1884" s="8" t="s">
        <v>7</v>
      </c>
      <c r="C1884" s="8" t="s">
        <v>63</v>
      </c>
      <c r="D1884" s="8" t="s">
        <v>62</v>
      </c>
      <c r="E1884" s="8" t="s">
        <v>62</v>
      </c>
      <c r="F1884" s="8" t="s">
        <v>61</v>
      </c>
      <c r="G1884" s="8" t="s">
        <v>125</v>
      </c>
      <c r="H1884" s="8" t="s">
        <v>59</v>
      </c>
      <c r="I1884" s="8" t="s">
        <v>58</v>
      </c>
      <c r="J1884" s="8" t="s">
        <v>242</v>
      </c>
      <c r="K1884" s="8" t="s">
        <v>56</v>
      </c>
      <c r="L1884" s="8" t="s">
        <v>64</v>
      </c>
      <c r="M1884" s="18">
        <v>46023</v>
      </c>
      <c r="N1884" s="18">
        <v>46023</v>
      </c>
      <c r="O1884" s="8" t="s">
        <v>237</v>
      </c>
      <c r="P1884" s="8" t="s">
        <v>24</v>
      </c>
      <c r="Q1884" s="8" t="s">
        <v>243</v>
      </c>
      <c r="R1884" s="8" t="str">
        <f t="shared" si="29"/>
        <v>252384A</v>
      </c>
      <c r="S1884" s="8" t="str">
        <f>IFERROR(VLOOKUP(R1884,'UNSG Projects'!$C$8:$D$305,2,FALSE),0)</f>
        <v>Regulator Install - Bl - King</v>
      </c>
      <c r="T1884" s="8" t="s">
        <v>242</v>
      </c>
      <c r="U1884" s="11">
        <v>1130.98</v>
      </c>
    </row>
    <row r="1885" spans="1:21" ht="20.399999999999999" x14ac:dyDescent="0.3">
      <c r="A1885" s="19">
        <v>202601</v>
      </c>
      <c r="B1885" s="8" t="s">
        <v>7</v>
      </c>
      <c r="C1885" s="8" t="s">
        <v>63</v>
      </c>
      <c r="D1885" s="8" t="s">
        <v>62</v>
      </c>
      <c r="E1885" s="8" t="s">
        <v>62</v>
      </c>
      <c r="F1885" s="8" t="s">
        <v>61</v>
      </c>
      <c r="G1885" s="8" t="s">
        <v>125</v>
      </c>
      <c r="H1885" s="8" t="s">
        <v>59</v>
      </c>
      <c r="I1885" s="8" t="s">
        <v>58</v>
      </c>
      <c r="J1885" s="8" t="s">
        <v>240</v>
      </c>
      <c r="K1885" s="8" t="s">
        <v>56</v>
      </c>
      <c r="L1885" s="8" t="s">
        <v>64</v>
      </c>
      <c r="M1885" s="18">
        <v>46023</v>
      </c>
      <c r="N1885" s="18">
        <v>46023</v>
      </c>
      <c r="O1885" s="8" t="s">
        <v>237</v>
      </c>
      <c r="P1885" s="8" t="s">
        <v>24</v>
      </c>
      <c r="Q1885" s="8" t="s">
        <v>241</v>
      </c>
      <c r="R1885" s="8" t="str">
        <f t="shared" si="29"/>
        <v>253384A</v>
      </c>
      <c r="S1885" s="8" t="str">
        <f>IFERROR(VLOOKUP(R1885,'UNSG Projects'!$C$8:$D$305,2,FALSE),0)</f>
        <v>Regulator Install - Bl - Pres</v>
      </c>
      <c r="T1885" s="8" t="s">
        <v>240</v>
      </c>
      <c r="U1885" s="11">
        <v>2395.16</v>
      </c>
    </row>
    <row r="1886" spans="1:21" ht="20.399999999999999" x14ac:dyDescent="0.3">
      <c r="A1886" s="19">
        <v>202601</v>
      </c>
      <c r="B1886" s="8" t="s">
        <v>7</v>
      </c>
      <c r="C1886" s="8" t="s">
        <v>63</v>
      </c>
      <c r="D1886" s="8" t="s">
        <v>62</v>
      </c>
      <c r="E1886" s="8" t="s">
        <v>62</v>
      </c>
      <c r="F1886" s="8" t="s">
        <v>61</v>
      </c>
      <c r="G1886" s="8" t="s">
        <v>125</v>
      </c>
      <c r="H1886" s="8" t="s">
        <v>59</v>
      </c>
      <c r="I1886" s="8" t="s">
        <v>58</v>
      </c>
      <c r="J1886" s="8" t="s">
        <v>235</v>
      </c>
      <c r="K1886" s="8" t="s">
        <v>56</v>
      </c>
      <c r="L1886" s="8" t="s">
        <v>64</v>
      </c>
      <c r="M1886" s="18">
        <v>46023</v>
      </c>
      <c r="N1886" s="18">
        <v>46023</v>
      </c>
      <c r="O1886" s="8" t="s">
        <v>237</v>
      </c>
      <c r="P1886" s="8" t="s">
        <v>24</v>
      </c>
      <c r="Q1886" s="8" t="s">
        <v>236</v>
      </c>
      <c r="R1886" s="8" t="str">
        <f t="shared" si="29"/>
        <v>257384A</v>
      </c>
      <c r="S1886" s="8" t="str">
        <f>IFERROR(VLOOKUP(R1886,'UNSG Projects'!$C$8:$D$305,2,FALSE),0)</f>
        <v>Regulator Install - Bl - SL</v>
      </c>
      <c r="T1886" s="8" t="s">
        <v>235</v>
      </c>
      <c r="U1886" s="11">
        <v>683.13</v>
      </c>
    </row>
    <row r="1887" spans="1:21" ht="20.399999999999999" x14ac:dyDescent="0.3">
      <c r="A1887" s="19">
        <v>202601</v>
      </c>
      <c r="B1887" s="8" t="s">
        <v>7</v>
      </c>
      <c r="C1887" s="8" t="s">
        <v>63</v>
      </c>
      <c r="D1887" s="8" t="s">
        <v>62</v>
      </c>
      <c r="E1887" s="8" t="s">
        <v>62</v>
      </c>
      <c r="F1887" s="8" t="s">
        <v>61</v>
      </c>
      <c r="G1887" s="8" t="s">
        <v>125</v>
      </c>
      <c r="H1887" s="8" t="s">
        <v>59</v>
      </c>
      <c r="I1887" s="8" t="s">
        <v>58</v>
      </c>
      <c r="J1887" s="8" t="s">
        <v>238</v>
      </c>
      <c r="K1887" s="8" t="s">
        <v>56</v>
      </c>
      <c r="L1887" s="8" t="s">
        <v>64</v>
      </c>
      <c r="M1887" s="18">
        <v>46023</v>
      </c>
      <c r="N1887" s="18">
        <v>46023</v>
      </c>
      <c r="O1887" s="8" t="s">
        <v>237</v>
      </c>
      <c r="P1887" s="8" t="s">
        <v>24</v>
      </c>
      <c r="Q1887" s="8" t="s">
        <v>239</v>
      </c>
      <c r="R1887" s="8" t="str">
        <f t="shared" si="29"/>
        <v>255384A</v>
      </c>
      <c r="S1887" s="8" t="str">
        <f>IFERROR(VLOOKUP(R1887,'UNSG Projects'!$C$8:$D$305,2,FALSE),0)</f>
        <v>Regulator Install- Bl - Verde</v>
      </c>
      <c r="T1887" s="8" t="s">
        <v>238</v>
      </c>
      <c r="U1887" s="11">
        <v>1817.38</v>
      </c>
    </row>
    <row r="1888" spans="1:21" ht="20.399999999999999" x14ac:dyDescent="0.3">
      <c r="A1888" s="19">
        <v>202602</v>
      </c>
      <c r="B1888" s="8" t="s">
        <v>7</v>
      </c>
      <c r="C1888" s="8" t="s">
        <v>63</v>
      </c>
      <c r="D1888" s="8" t="s">
        <v>62</v>
      </c>
      <c r="E1888" s="8" t="s">
        <v>62</v>
      </c>
      <c r="F1888" s="8" t="s">
        <v>61</v>
      </c>
      <c r="G1888" s="8" t="s">
        <v>125</v>
      </c>
      <c r="H1888" s="8" t="s">
        <v>59</v>
      </c>
      <c r="I1888" s="8" t="s">
        <v>58</v>
      </c>
      <c r="J1888" s="8" t="s">
        <v>57</v>
      </c>
      <c r="K1888" s="8" t="s">
        <v>56</v>
      </c>
      <c r="L1888" s="8" t="s">
        <v>55</v>
      </c>
      <c r="M1888" s="18">
        <v>46023</v>
      </c>
      <c r="N1888" s="18">
        <v>46023</v>
      </c>
      <c r="O1888" s="8" t="s">
        <v>237</v>
      </c>
      <c r="P1888" s="8" t="s">
        <v>24</v>
      </c>
      <c r="Q1888" s="8" t="s">
        <v>245</v>
      </c>
      <c r="R1888" s="8" t="str">
        <f t="shared" si="29"/>
        <v>251384A</v>
      </c>
      <c r="S1888" s="8" t="str">
        <f>IFERROR(VLOOKUP(R1888,'UNSG Projects'!$C$8:$D$305,2,FALSE),0)</f>
        <v>Regulator Install - Bl - Flag</v>
      </c>
      <c r="T1888" s="8" t="s">
        <v>244</v>
      </c>
      <c r="U1888" s="11">
        <v>-429.27</v>
      </c>
    </row>
    <row r="1889" spans="1:21" ht="20.399999999999999" x14ac:dyDescent="0.3">
      <c r="A1889" s="19">
        <v>202602</v>
      </c>
      <c r="B1889" s="8" t="s">
        <v>7</v>
      </c>
      <c r="C1889" s="8" t="s">
        <v>63</v>
      </c>
      <c r="D1889" s="8" t="s">
        <v>62</v>
      </c>
      <c r="E1889" s="8" t="s">
        <v>62</v>
      </c>
      <c r="F1889" s="8" t="s">
        <v>61</v>
      </c>
      <c r="G1889" s="8" t="s">
        <v>125</v>
      </c>
      <c r="H1889" s="8" t="s">
        <v>59</v>
      </c>
      <c r="I1889" s="8" t="s">
        <v>58</v>
      </c>
      <c r="J1889" s="8" t="s">
        <v>57</v>
      </c>
      <c r="K1889" s="8" t="s">
        <v>56</v>
      </c>
      <c r="L1889" s="8" t="s">
        <v>55</v>
      </c>
      <c r="M1889" s="18">
        <v>46023</v>
      </c>
      <c r="N1889" s="18">
        <v>46023</v>
      </c>
      <c r="O1889" s="8" t="s">
        <v>237</v>
      </c>
      <c r="P1889" s="8" t="s">
        <v>24</v>
      </c>
      <c r="Q1889" s="8" t="s">
        <v>243</v>
      </c>
      <c r="R1889" s="8" t="str">
        <f t="shared" si="29"/>
        <v>252384A</v>
      </c>
      <c r="S1889" s="8" t="str">
        <f>IFERROR(VLOOKUP(R1889,'UNSG Projects'!$C$8:$D$305,2,FALSE),0)</f>
        <v>Regulator Install - Bl - King</v>
      </c>
      <c r="T1889" s="8" t="s">
        <v>242</v>
      </c>
      <c r="U1889" s="11">
        <v>-1130.98</v>
      </c>
    </row>
    <row r="1890" spans="1:21" ht="20.399999999999999" x14ac:dyDescent="0.3">
      <c r="A1890" s="19">
        <v>202602</v>
      </c>
      <c r="B1890" s="8" t="s">
        <v>7</v>
      </c>
      <c r="C1890" s="8" t="s">
        <v>63</v>
      </c>
      <c r="D1890" s="8" t="s">
        <v>62</v>
      </c>
      <c r="E1890" s="8" t="s">
        <v>62</v>
      </c>
      <c r="F1890" s="8" t="s">
        <v>61</v>
      </c>
      <c r="G1890" s="8" t="s">
        <v>125</v>
      </c>
      <c r="H1890" s="8" t="s">
        <v>59</v>
      </c>
      <c r="I1890" s="8" t="s">
        <v>58</v>
      </c>
      <c r="J1890" s="8" t="s">
        <v>57</v>
      </c>
      <c r="K1890" s="8" t="s">
        <v>56</v>
      </c>
      <c r="L1890" s="8" t="s">
        <v>55</v>
      </c>
      <c r="M1890" s="18">
        <v>46023</v>
      </c>
      <c r="N1890" s="18">
        <v>46023</v>
      </c>
      <c r="O1890" s="8" t="s">
        <v>237</v>
      </c>
      <c r="P1890" s="8" t="s">
        <v>24</v>
      </c>
      <c r="Q1890" s="8" t="s">
        <v>241</v>
      </c>
      <c r="R1890" s="8" t="str">
        <f t="shared" si="29"/>
        <v>253384A</v>
      </c>
      <c r="S1890" s="8" t="str">
        <f>IFERROR(VLOOKUP(R1890,'UNSG Projects'!$C$8:$D$305,2,FALSE),0)</f>
        <v>Regulator Install - Bl - Pres</v>
      </c>
      <c r="T1890" s="8" t="s">
        <v>240</v>
      </c>
      <c r="U1890" s="11">
        <v>-2395.16</v>
      </c>
    </row>
    <row r="1891" spans="1:21" ht="20.399999999999999" x14ac:dyDescent="0.3">
      <c r="A1891" s="19">
        <v>202602</v>
      </c>
      <c r="B1891" s="8" t="s">
        <v>7</v>
      </c>
      <c r="C1891" s="8" t="s">
        <v>63</v>
      </c>
      <c r="D1891" s="8" t="s">
        <v>62</v>
      </c>
      <c r="E1891" s="8" t="s">
        <v>62</v>
      </c>
      <c r="F1891" s="8" t="s">
        <v>61</v>
      </c>
      <c r="G1891" s="8" t="s">
        <v>125</v>
      </c>
      <c r="H1891" s="8" t="s">
        <v>59</v>
      </c>
      <c r="I1891" s="8" t="s">
        <v>58</v>
      </c>
      <c r="J1891" s="8" t="s">
        <v>57</v>
      </c>
      <c r="K1891" s="8" t="s">
        <v>56</v>
      </c>
      <c r="L1891" s="8" t="s">
        <v>55</v>
      </c>
      <c r="M1891" s="18">
        <v>46023</v>
      </c>
      <c r="N1891" s="18">
        <v>46023</v>
      </c>
      <c r="O1891" s="8" t="s">
        <v>237</v>
      </c>
      <c r="P1891" s="8" t="s">
        <v>24</v>
      </c>
      <c r="Q1891" s="8" t="s">
        <v>239</v>
      </c>
      <c r="R1891" s="8" t="str">
        <f t="shared" si="29"/>
        <v>255384A</v>
      </c>
      <c r="S1891" s="8" t="str">
        <f>IFERROR(VLOOKUP(R1891,'UNSG Projects'!$C$8:$D$305,2,FALSE),0)</f>
        <v>Regulator Install- Bl - Verde</v>
      </c>
      <c r="T1891" s="8" t="s">
        <v>238</v>
      </c>
      <c r="U1891" s="11">
        <v>-1817.38</v>
      </c>
    </row>
    <row r="1892" spans="1:21" ht="20.399999999999999" x14ac:dyDescent="0.3">
      <c r="A1892" s="19">
        <v>202602</v>
      </c>
      <c r="B1892" s="8" t="s">
        <v>7</v>
      </c>
      <c r="C1892" s="8" t="s">
        <v>63</v>
      </c>
      <c r="D1892" s="8" t="s">
        <v>62</v>
      </c>
      <c r="E1892" s="8" t="s">
        <v>62</v>
      </c>
      <c r="F1892" s="8" t="s">
        <v>61</v>
      </c>
      <c r="G1892" s="8" t="s">
        <v>125</v>
      </c>
      <c r="H1892" s="8" t="s">
        <v>59</v>
      </c>
      <c r="I1892" s="8" t="s">
        <v>58</v>
      </c>
      <c r="J1892" s="8" t="s">
        <v>57</v>
      </c>
      <c r="K1892" s="8" t="s">
        <v>56</v>
      </c>
      <c r="L1892" s="8" t="s">
        <v>55</v>
      </c>
      <c r="M1892" s="18">
        <v>46023</v>
      </c>
      <c r="N1892" s="18">
        <v>46023</v>
      </c>
      <c r="O1892" s="8" t="s">
        <v>237</v>
      </c>
      <c r="P1892" s="8" t="s">
        <v>24</v>
      </c>
      <c r="Q1892" s="8" t="s">
        <v>236</v>
      </c>
      <c r="R1892" s="8" t="str">
        <f t="shared" si="29"/>
        <v>257384A</v>
      </c>
      <c r="S1892" s="8" t="str">
        <f>IFERROR(VLOOKUP(R1892,'UNSG Projects'!$C$8:$D$305,2,FALSE),0)</f>
        <v>Regulator Install - Bl - SL</v>
      </c>
      <c r="T1892" s="8" t="s">
        <v>235</v>
      </c>
      <c r="U1892" s="11">
        <v>-683.13</v>
      </c>
    </row>
    <row r="1893" spans="1:21" ht="30.6" x14ac:dyDescent="0.3">
      <c r="A1893" s="19">
        <v>202507</v>
      </c>
      <c r="B1893" s="8" t="s">
        <v>7</v>
      </c>
      <c r="C1893" s="8" t="s">
        <v>63</v>
      </c>
      <c r="D1893" s="8" t="s">
        <v>62</v>
      </c>
      <c r="E1893" s="8" t="s">
        <v>62</v>
      </c>
      <c r="F1893" s="8" t="s">
        <v>61</v>
      </c>
      <c r="G1893" s="8" t="s">
        <v>125</v>
      </c>
      <c r="H1893" s="8" t="s">
        <v>59</v>
      </c>
      <c r="I1893" s="8" t="s">
        <v>58</v>
      </c>
      <c r="J1893" s="8" t="s">
        <v>224</v>
      </c>
      <c r="K1893" s="8" t="s">
        <v>56</v>
      </c>
      <c r="L1893" s="8" t="s">
        <v>64</v>
      </c>
      <c r="M1893" s="18">
        <v>45658</v>
      </c>
      <c r="N1893" s="18">
        <v>45658</v>
      </c>
      <c r="O1893" s="8" t="s">
        <v>226</v>
      </c>
      <c r="P1893" s="8" t="s">
        <v>25</v>
      </c>
      <c r="Q1893" s="8" t="s">
        <v>225</v>
      </c>
      <c r="R1893" s="8" t="str">
        <f t="shared" si="29"/>
        <v>256385A</v>
      </c>
      <c r="S1893" s="8" t="str">
        <f>IFERROR(VLOOKUP(R1893,'UNSG Projects'!$C$8:$D$305,2,FALSE),0)</f>
        <v>Industrial Metering - Nog</v>
      </c>
      <c r="T1893" s="8" t="s">
        <v>224</v>
      </c>
      <c r="U1893" s="11">
        <v>1004.09</v>
      </c>
    </row>
    <row r="1894" spans="1:21" ht="30.6" x14ac:dyDescent="0.3">
      <c r="A1894" s="19">
        <v>202507</v>
      </c>
      <c r="B1894" s="8" t="s">
        <v>7</v>
      </c>
      <c r="C1894" s="8" t="s">
        <v>63</v>
      </c>
      <c r="D1894" s="8" t="s">
        <v>62</v>
      </c>
      <c r="E1894" s="8" t="s">
        <v>62</v>
      </c>
      <c r="F1894" s="8" t="s">
        <v>61</v>
      </c>
      <c r="G1894" s="8" t="s">
        <v>125</v>
      </c>
      <c r="H1894" s="8" t="s">
        <v>59</v>
      </c>
      <c r="I1894" s="8" t="s">
        <v>58</v>
      </c>
      <c r="J1894" s="8" t="s">
        <v>233</v>
      </c>
      <c r="K1894" s="8" t="s">
        <v>56</v>
      </c>
      <c r="L1894" s="8" t="s">
        <v>64</v>
      </c>
      <c r="M1894" s="18">
        <v>45839</v>
      </c>
      <c r="N1894" s="18">
        <v>45757</v>
      </c>
      <c r="O1894" s="8" t="s">
        <v>226</v>
      </c>
      <c r="P1894" s="8" t="s">
        <v>25</v>
      </c>
      <c r="Q1894" s="8" t="s">
        <v>234</v>
      </c>
      <c r="R1894" s="8" t="str">
        <f t="shared" si="29"/>
        <v>252379A</v>
      </c>
      <c r="S1894" s="8" t="str">
        <f>IFERROR(VLOOKUP(R1894,'UNSG Projects'!$C$8:$D$305,2,FALSE),0)</f>
        <v>Meas&amp;Reg Sta City Gate-King</v>
      </c>
      <c r="T1894" s="8" t="s">
        <v>233</v>
      </c>
      <c r="U1894" s="11">
        <v>4035.85</v>
      </c>
    </row>
    <row r="1895" spans="1:21" ht="30.6" x14ac:dyDescent="0.3">
      <c r="A1895" s="19">
        <v>202508</v>
      </c>
      <c r="B1895" s="8" t="s">
        <v>7</v>
      </c>
      <c r="C1895" s="8" t="s">
        <v>63</v>
      </c>
      <c r="D1895" s="8" t="s">
        <v>62</v>
      </c>
      <c r="E1895" s="8" t="s">
        <v>62</v>
      </c>
      <c r="F1895" s="8" t="s">
        <v>61</v>
      </c>
      <c r="G1895" s="8" t="s">
        <v>125</v>
      </c>
      <c r="H1895" s="8" t="s">
        <v>59</v>
      </c>
      <c r="I1895" s="8" t="s">
        <v>58</v>
      </c>
      <c r="J1895" s="8" t="s">
        <v>227</v>
      </c>
      <c r="K1895" s="8" t="s">
        <v>56</v>
      </c>
      <c r="L1895" s="8" t="s">
        <v>64</v>
      </c>
      <c r="M1895" s="18">
        <v>45778</v>
      </c>
      <c r="N1895" s="18">
        <v>45778</v>
      </c>
      <c r="O1895" s="8" t="s">
        <v>226</v>
      </c>
      <c r="P1895" s="8" t="s">
        <v>25</v>
      </c>
      <c r="Q1895" s="8" t="s">
        <v>228</v>
      </c>
      <c r="R1895" s="8" t="str">
        <f t="shared" si="29"/>
        <v>251385A</v>
      </c>
      <c r="S1895" s="8" t="str">
        <f>IFERROR(VLOOKUP(R1895,'UNSG Projects'!$C$8:$D$305,2,FALSE),0)</f>
        <v>Industrial Metering - Flag</v>
      </c>
      <c r="T1895" s="8" t="s">
        <v>227</v>
      </c>
      <c r="U1895" s="11">
        <v>13826.93</v>
      </c>
    </row>
    <row r="1896" spans="1:21" ht="30.6" x14ac:dyDescent="0.3">
      <c r="A1896" s="19">
        <v>202508</v>
      </c>
      <c r="B1896" s="8" t="s">
        <v>7</v>
      </c>
      <c r="C1896" s="8" t="s">
        <v>63</v>
      </c>
      <c r="D1896" s="8" t="s">
        <v>62</v>
      </c>
      <c r="E1896" s="8" t="s">
        <v>62</v>
      </c>
      <c r="F1896" s="8" t="s">
        <v>61</v>
      </c>
      <c r="G1896" s="8" t="s">
        <v>125</v>
      </c>
      <c r="H1896" s="8" t="s">
        <v>59</v>
      </c>
      <c r="I1896" s="8" t="s">
        <v>58</v>
      </c>
      <c r="J1896" s="8" t="s">
        <v>224</v>
      </c>
      <c r="K1896" s="8" t="s">
        <v>56</v>
      </c>
      <c r="L1896" s="8" t="s">
        <v>64</v>
      </c>
      <c r="M1896" s="18">
        <v>45658</v>
      </c>
      <c r="N1896" s="18">
        <v>45658</v>
      </c>
      <c r="O1896" s="8" t="s">
        <v>226</v>
      </c>
      <c r="P1896" s="8" t="s">
        <v>25</v>
      </c>
      <c r="Q1896" s="8" t="s">
        <v>225</v>
      </c>
      <c r="R1896" s="8" t="str">
        <f t="shared" si="29"/>
        <v>256385A</v>
      </c>
      <c r="S1896" s="8" t="str">
        <f>IFERROR(VLOOKUP(R1896,'UNSG Projects'!$C$8:$D$305,2,FALSE),0)</f>
        <v>Industrial Metering - Nog</v>
      </c>
      <c r="T1896" s="8" t="s">
        <v>224</v>
      </c>
      <c r="U1896" s="11">
        <v>157.66999999999999</v>
      </c>
    </row>
    <row r="1897" spans="1:21" ht="30.6" x14ac:dyDescent="0.3">
      <c r="A1897" s="19">
        <v>202508</v>
      </c>
      <c r="B1897" s="8" t="s">
        <v>7</v>
      </c>
      <c r="C1897" s="8" t="s">
        <v>63</v>
      </c>
      <c r="D1897" s="8" t="s">
        <v>62</v>
      </c>
      <c r="E1897" s="8" t="s">
        <v>62</v>
      </c>
      <c r="F1897" s="8" t="s">
        <v>61</v>
      </c>
      <c r="G1897" s="8" t="s">
        <v>125</v>
      </c>
      <c r="H1897" s="8" t="s">
        <v>59</v>
      </c>
      <c r="I1897" s="8" t="s">
        <v>58</v>
      </c>
      <c r="J1897" s="8" t="s">
        <v>57</v>
      </c>
      <c r="K1897" s="8" t="s">
        <v>56</v>
      </c>
      <c r="L1897" s="8" t="s">
        <v>55</v>
      </c>
      <c r="M1897" s="18">
        <v>45839</v>
      </c>
      <c r="N1897" s="18">
        <v>45757</v>
      </c>
      <c r="O1897" s="8" t="s">
        <v>226</v>
      </c>
      <c r="P1897" s="8" t="s">
        <v>25</v>
      </c>
      <c r="Q1897" s="8" t="s">
        <v>234</v>
      </c>
      <c r="R1897" s="8" t="str">
        <f t="shared" si="29"/>
        <v>252379A</v>
      </c>
      <c r="S1897" s="8" t="str">
        <f>IFERROR(VLOOKUP(R1897,'UNSG Projects'!$C$8:$D$305,2,FALSE),0)</f>
        <v>Meas&amp;Reg Sta City Gate-King</v>
      </c>
      <c r="T1897" s="8" t="s">
        <v>233</v>
      </c>
      <c r="U1897" s="11">
        <v>-4035.85</v>
      </c>
    </row>
    <row r="1898" spans="1:21" ht="30.6" x14ac:dyDescent="0.3">
      <c r="A1898" s="19">
        <v>202509</v>
      </c>
      <c r="B1898" s="8" t="s">
        <v>7</v>
      </c>
      <c r="C1898" s="8" t="s">
        <v>63</v>
      </c>
      <c r="D1898" s="8" t="s">
        <v>62</v>
      </c>
      <c r="E1898" s="8" t="s">
        <v>62</v>
      </c>
      <c r="F1898" s="8" t="s">
        <v>61</v>
      </c>
      <c r="G1898" s="8" t="s">
        <v>125</v>
      </c>
      <c r="H1898" s="8" t="s">
        <v>59</v>
      </c>
      <c r="I1898" s="8" t="s">
        <v>58</v>
      </c>
      <c r="J1898" s="8" t="s">
        <v>231</v>
      </c>
      <c r="K1898" s="8" t="s">
        <v>56</v>
      </c>
      <c r="L1898" s="8" t="s">
        <v>64</v>
      </c>
      <c r="M1898" s="18">
        <v>45778</v>
      </c>
      <c r="N1898" s="18">
        <v>45778</v>
      </c>
      <c r="O1898" s="8" t="s">
        <v>226</v>
      </c>
      <c r="P1898" s="8" t="s">
        <v>25</v>
      </c>
      <c r="Q1898" s="8" t="s">
        <v>232</v>
      </c>
      <c r="R1898" s="8" t="str">
        <f t="shared" si="29"/>
        <v>253385A</v>
      </c>
      <c r="S1898" s="8" t="str">
        <f>IFERROR(VLOOKUP(R1898,'UNSG Projects'!$C$8:$D$305,2,FALSE),0)</f>
        <v>Industrial Metering - Pres</v>
      </c>
      <c r="T1898" s="8" t="s">
        <v>231</v>
      </c>
      <c r="U1898" s="11">
        <v>1546.63</v>
      </c>
    </row>
    <row r="1899" spans="1:21" ht="30.6" x14ac:dyDescent="0.3">
      <c r="A1899" s="19">
        <v>202509</v>
      </c>
      <c r="B1899" s="8" t="s">
        <v>7</v>
      </c>
      <c r="C1899" s="8" t="s">
        <v>63</v>
      </c>
      <c r="D1899" s="8" t="s">
        <v>62</v>
      </c>
      <c r="E1899" s="8" t="s">
        <v>62</v>
      </c>
      <c r="F1899" s="8" t="s">
        <v>61</v>
      </c>
      <c r="G1899" s="8" t="s">
        <v>125</v>
      </c>
      <c r="H1899" s="8" t="s">
        <v>59</v>
      </c>
      <c r="I1899" s="8" t="s">
        <v>58</v>
      </c>
      <c r="J1899" s="8" t="s">
        <v>57</v>
      </c>
      <c r="K1899" s="8" t="s">
        <v>56</v>
      </c>
      <c r="L1899" s="8" t="s">
        <v>55</v>
      </c>
      <c r="M1899" s="18">
        <v>45778</v>
      </c>
      <c r="N1899" s="18">
        <v>45778</v>
      </c>
      <c r="O1899" s="8" t="s">
        <v>226</v>
      </c>
      <c r="P1899" s="8" t="s">
        <v>25</v>
      </c>
      <c r="Q1899" s="8" t="s">
        <v>228</v>
      </c>
      <c r="R1899" s="8" t="str">
        <f t="shared" si="29"/>
        <v>251385A</v>
      </c>
      <c r="S1899" s="8" t="str">
        <f>IFERROR(VLOOKUP(R1899,'UNSG Projects'!$C$8:$D$305,2,FALSE),0)</f>
        <v>Industrial Metering - Flag</v>
      </c>
      <c r="T1899" s="8" t="s">
        <v>227</v>
      </c>
      <c r="U1899" s="11">
        <v>-14490.23</v>
      </c>
    </row>
    <row r="1900" spans="1:21" ht="30.6" x14ac:dyDescent="0.3">
      <c r="A1900" s="19">
        <v>202510</v>
      </c>
      <c r="B1900" s="8" t="s">
        <v>7</v>
      </c>
      <c r="C1900" s="8" t="s">
        <v>63</v>
      </c>
      <c r="D1900" s="8" t="s">
        <v>62</v>
      </c>
      <c r="E1900" s="8" t="s">
        <v>62</v>
      </c>
      <c r="F1900" s="8" t="s">
        <v>61</v>
      </c>
      <c r="G1900" s="8" t="s">
        <v>125</v>
      </c>
      <c r="H1900" s="8" t="s">
        <v>59</v>
      </c>
      <c r="I1900" s="8" t="s">
        <v>58</v>
      </c>
      <c r="J1900" s="8" t="s">
        <v>227</v>
      </c>
      <c r="K1900" s="8" t="s">
        <v>56</v>
      </c>
      <c r="L1900" s="8" t="s">
        <v>64</v>
      </c>
      <c r="M1900" s="18">
        <v>45778</v>
      </c>
      <c r="N1900" s="18">
        <v>45778</v>
      </c>
      <c r="O1900" s="8" t="s">
        <v>226</v>
      </c>
      <c r="P1900" s="8" t="s">
        <v>25</v>
      </c>
      <c r="Q1900" s="8" t="s">
        <v>228</v>
      </c>
      <c r="R1900" s="8" t="str">
        <f t="shared" si="29"/>
        <v>251385A</v>
      </c>
      <c r="S1900" s="8" t="str">
        <f>IFERROR(VLOOKUP(R1900,'UNSG Projects'!$C$8:$D$305,2,FALSE),0)</f>
        <v>Industrial Metering - Flag</v>
      </c>
      <c r="T1900" s="8" t="s">
        <v>227</v>
      </c>
      <c r="U1900" s="11">
        <v>214.91</v>
      </c>
    </row>
    <row r="1901" spans="1:21" ht="30.6" x14ac:dyDescent="0.3">
      <c r="A1901" s="19">
        <v>202510</v>
      </c>
      <c r="B1901" s="8" t="s">
        <v>7</v>
      </c>
      <c r="C1901" s="8" t="s">
        <v>63</v>
      </c>
      <c r="D1901" s="8" t="s">
        <v>62</v>
      </c>
      <c r="E1901" s="8" t="s">
        <v>62</v>
      </c>
      <c r="F1901" s="8" t="s">
        <v>61</v>
      </c>
      <c r="G1901" s="8" t="s">
        <v>125</v>
      </c>
      <c r="H1901" s="8" t="s">
        <v>59</v>
      </c>
      <c r="I1901" s="8" t="s">
        <v>58</v>
      </c>
      <c r="J1901" s="8" t="s">
        <v>57</v>
      </c>
      <c r="K1901" s="8" t="s">
        <v>56</v>
      </c>
      <c r="L1901" s="8" t="s">
        <v>55</v>
      </c>
      <c r="M1901" s="18">
        <v>45809</v>
      </c>
      <c r="N1901" s="18">
        <v>45809</v>
      </c>
      <c r="O1901" s="8" t="s">
        <v>226</v>
      </c>
      <c r="P1901" s="8" t="s">
        <v>25</v>
      </c>
      <c r="Q1901" s="8" t="s">
        <v>230</v>
      </c>
      <c r="R1901" s="8" t="str">
        <f t="shared" si="29"/>
        <v>255385A</v>
      </c>
      <c r="S1901" s="8" t="str">
        <f>IFERROR(VLOOKUP(R1901,'UNSG Projects'!$C$8:$D$305,2,FALSE),0)</f>
        <v>Industrial Metering - Verde</v>
      </c>
      <c r="T1901" s="8" t="s">
        <v>229</v>
      </c>
      <c r="U1901" s="11">
        <v>7774.38</v>
      </c>
    </row>
    <row r="1902" spans="1:21" ht="30.6" x14ac:dyDescent="0.3">
      <c r="A1902" s="19">
        <v>202511</v>
      </c>
      <c r="B1902" s="8" t="s">
        <v>7</v>
      </c>
      <c r="C1902" s="8" t="s">
        <v>63</v>
      </c>
      <c r="D1902" s="8" t="s">
        <v>62</v>
      </c>
      <c r="E1902" s="8" t="s">
        <v>62</v>
      </c>
      <c r="F1902" s="8" t="s">
        <v>61</v>
      </c>
      <c r="G1902" s="8" t="s">
        <v>125</v>
      </c>
      <c r="H1902" s="8" t="s">
        <v>59</v>
      </c>
      <c r="I1902" s="8" t="s">
        <v>58</v>
      </c>
      <c r="J1902" s="8" t="s">
        <v>227</v>
      </c>
      <c r="K1902" s="8" t="s">
        <v>56</v>
      </c>
      <c r="L1902" s="8" t="s">
        <v>64</v>
      </c>
      <c r="M1902" s="18">
        <v>45778</v>
      </c>
      <c r="N1902" s="18">
        <v>45778</v>
      </c>
      <c r="O1902" s="8" t="s">
        <v>226</v>
      </c>
      <c r="P1902" s="8" t="s">
        <v>25</v>
      </c>
      <c r="Q1902" s="8" t="s">
        <v>228</v>
      </c>
      <c r="R1902" s="8" t="str">
        <f t="shared" si="29"/>
        <v>251385A</v>
      </c>
      <c r="S1902" s="8" t="str">
        <f>IFERROR(VLOOKUP(R1902,'UNSG Projects'!$C$8:$D$305,2,FALSE),0)</f>
        <v>Industrial Metering - Flag</v>
      </c>
      <c r="T1902" s="8" t="s">
        <v>227</v>
      </c>
      <c r="U1902" s="11">
        <v>18.55</v>
      </c>
    </row>
    <row r="1903" spans="1:21" ht="30.6" x14ac:dyDescent="0.3">
      <c r="A1903" s="19">
        <v>202511</v>
      </c>
      <c r="B1903" s="8" t="s">
        <v>7</v>
      </c>
      <c r="C1903" s="8" t="s">
        <v>63</v>
      </c>
      <c r="D1903" s="8" t="s">
        <v>62</v>
      </c>
      <c r="E1903" s="8" t="s">
        <v>62</v>
      </c>
      <c r="F1903" s="8" t="s">
        <v>61</v>
      </c>
      <c r="G1903" s="8" t="s">
        <v>125</v>
      </c>
      <c r="H1903" s="8" t="s">
        <v>59</v>
      </c>
      <c r="I1903" s="8" t="s">
        <v>58</v>
      </c>
      <c r="J1903" s="8" t="s">
        <v>229</v>
      </c>
      <c r="K1903" s="8" t="s">
        <v>56</v>
      </c>
      <c r="L1903" s="8" t="s">
        <v>64</v>
      </c>
      <c r="M1903" s="18">
        <v>45809</v>
      </c>
      <c r="N1903" s="18">
        <v>45809</v>
      </c>
      <c r="O1903" s="8" t="s">
        <v>226</v>
      </c>
      <c r="P1903" s="8" t="s">
        <v>25</v>
      </c>
      <c r="Q1903" s="8" t="s">
        <v>230</v>
      </c>
      <c r="R1903" s="8" t="str">
        <f t="shared" si="29"/>
        <v>255385A</v>
      </c>
      <c r="S1903" s="8" t="str">
        <f>IFERROR(VLOOKUP(R1903,'UNSG Projects'!$C$8:$D$305,2,FALSE),0)</f>
        <v>Industrial Metering - Verde</v>
      </c>
      <c r="T1903" s="8" t="s">
        <v>229</v>
      </c>
      <c r="U1903" s="11">
        <v>4922.5</v>
      </c>
    </row>
    <row r="1904" spans="1:21" ht="30.6" x14ac:dyDescent="0.3">
      <c r="A1904" s="19">
        <v>202512</v>
      </c>
      <c r="B1904" s="8" t="s">
        <v>7</v>
      </c>
      <c r="C1904" s="8" t="s">
        <v>63</v>
      </c>
      <c r="D1904" s="8" t="s">
        <v>62</v>
      </c>
      <c r="E1904" s="8" t="s">
        <v>62</v>
      </c>
      <c r="F1904" s="8" t="s">
        <v>61</v>
      </c>
      <c r="G1904" s="8" t="s">
        <v>125</v>
      </c>
      <c r="H1904" s="8" t="s">
        <v>59</v>
      </c>
      <c r="I1904" s="8" t="s">
        <v>58</v>
      </c>
      <c r="J1904" s="8" t="s">
        <v>229</v>
      </c>
      <c r="K1904" s="8" t="s">
        <v>56</v>
      </c>
      <c r="L1904" s="8" t="s">
        <v>64</v>
      </c>
      <c r="M1904" s="18">
        <v>45809</v>
      </c>
      <c r="N1904" s="18">
        <v>45809</v>
      </c>
      <c r="O1904" s="8" t="s">
        <v>226</v>
      </c>
      <c r="P1904" s="8" t="s">
        <v>25</v>
      </c>
      <c r="Q1904" s="8" t="s">
        <v>230</v>
      </c>
      <c r="R1904" s="8" t="str">
        <f t="shared" si="29"/>
        <v>255385A</v>
      </c>
      <c r="S1904" s="8" t="str">
        <f>IFERROR(VLOOKUP(R1904,'UNSG Projects'!$C$8:$D$305,2,FALSE),0)</f>
        <v>Industrial Metering - Verde</v>
      </c>
      <c r="T1904" s="8" t="s">
        <v>229</v>
      </c>
      <c r="U1904" s="11">
        <v>144.55000000000001</v>
      </c>
    </row>
    <row r="1905" spans="1:21" ht="30.6" x14ac:dyDescent="0.3">
      <c r="A1905" s="19">
        <v>202512</v>
      </c>
      <c r="B1905" s="8" t="s">
        <v>7</v>
      </c>
      <c r="C1905" s="8" t="s">
        <v>63</v>
      </c>
      <c r="D1905" s="8" t="s">
        <v>62</v>
      </c>
      <c r="E1905" s="8" t="s">
        <v>62</v>
      </c>
      <c r="F1905" s="8" t="s">
        <v>61</v>
      </c>
      <c r="G1905" s="8" t="s">
        <v>125</v>
      </c>
      <c r="H1905" s="8" t="s">
        <v>59</v>
      </c>
      <c r="I1905" s="8" t="s">
        <v>58</v>
      </c>
      <c r="J1905" s="8" t="s">
        <v>57</v>
      </c>
      <c r="K1905" s="8" t="s">
        <v>56</v>
      </c>
      <c r="L1905" s="8" t="s">
        <v>55</v>
      </c>
      <c r="M1905" s="18">
        <v>45778</v>
      </c>
      <c r="N1905" s="18">
        <v>45778</v>
      </c>
      <c r="O1905" s="8" t="s">
        <v>226</v>
      </c>
      <c r="P1905" s="8" t="s">
        <v>25</v>
      </c>
      <c r="Q1905" s="8" t="s">
        <v>228</v>
      </c>
      <c r="R1905" s="8" t="str">
        <f t="shared" si="29"/>
        <v>251385A</v>
      </c>
      <c r="S1905" s="8" t="str">
        <f>IFERROR(VLOOKUP(R1905,'UNSG Projects'!$C$8:$D$305,2,FALSE),0)</f>
        <v>Industrial Metering - Flag</v>
      </c>
      <c r="T1905" s="8" t="s">
        <v>227</v>
      </c>
      <c r="U1905" s="11">
        <v>-233.46</v>
      </c>
    </row>
    <row r="1906" spans="1:21" ht="30.6" x14ac:dyDescent="0.3">
      <c r="A1906" s="19">
        <v>202512</v>
      </c>
      <c r="B1906" s="8" t="s">
        <v>7</v>
      </c>
      <c r="C1906" s="8" t="s">
        <v>63</v>
      </c>
      <c r="D1906" s="8" t="s">
        <v>62</v>
      </c>
      <c r="E1906" s="8" t="s">
        <v>62</v>
      </c>
      <c r="F1906" s="8" t="s">
        <v>61</v>
      </c>
      <c r="G1906" s="8" t="s">
        <v>125</v>
      </c>
      <c r="H1906" s="8" t="s">
        <v>59</v>
      </c>
      <c r="I1906" s="8" t="s">
        <v>58</v>
      </c>
      <c r="J1906" s="8" t="s">
        <v>57</v>
      </c>
      <c r="K1906" s="8" t="s">
        <v>56</v>
      </c>
      <c r="L1906" s="8" t="s">
        <v>55</v>
      </c>
      <c r="M1906" s="18">
        <v>45778</v>
      </c>
      <c r="N1906" s="18">
        <v>45778</v>
      </c>
      <c r="O1906" s="8" t="s">
        <v>226</v>
      </c>
      <c r="P1906" s="8" t="s">
        <v>25</v>
      </c>
      <c r="Q1906" s="8" t="s">
        <v>232</v>
      </c>
      <c r="R1906" s="8" t="str">
        <f t="shared" si="29"/>
        <v>253385A</v>
      </c>
      <c r="S1906" s="8" t="str">
        <f>IFERROR(VLOOKUP(R1906,'UNSG Projects'!$C$8:$D$305,2,FALSE),0)</f>
        <v>Industrial Metering - Pres</v>
      </c>
      <c r="T1906" s="8" t="s">
        <v>231</v>
      </c>
      <c r="U1906" s="11">
        <v>-1546.63</v>
      </c>
    </row>
    <row r="1907" spans="1:21" ht="30.6" x14ac:dyDescent="0.3">
      <c r="A1907" s="19">
        <v>202601</v>
      </c>
      <c r="B1907" s="8" t="s">
        <v>7</v>
      </c>
      <c r="C1907" s="8" t="s">
        <v>63</v>
      </c>
      <c r="D1907" s="8" t="s">
        <v>62</v>
      </c>
      <c r="E1907" s="8" t="s">
        <v>62</v>
      </c>
      <c r="F1907" s="8" t="s">
        <v>61</v>
      </c>
      <c r="G1907" s="8" t="s">
        <v>125</v>
      </c>
      <c r="H1907" s="8" t="s">
        <v>59</v>
      </c>
      <c r="I1907" s="8" t="s">
        <v>58</v>
      </c>
      <c r="J1907" s="8" t="s">
        <v>227</v>
      </c>
      <c r="K1907" s="8" t="s">
        <v>56</v>
      </c>
      <c r="L1907" s="8" t="s">
        <v>64</v>
      </c>
      <c r="M1907" s="18">
        <v>46023</v>
      </c>
      <c r="N1907" s="18">
        <v>46023</v>
      </c>
      <c r="O1907" s="8" t="s">
        <v>226</v>
      </c>
      <c r="P1907" s="8" t="s">
        <v>25</v>
      </c>
      <c r="Q1907" s="8" t="s">
        <v>228</v>
      </c>
      <c r="R1907" s="8" t="str">
        <f t="shared" si="29"/>
        <v>251385A</v>
      </c>
      <c r="S1907" s="8" t="str">
        <f>IFERROR(VLOOKUP(R1907,'UNSG Projects'!$C$8:$D$305,2,FALSE),0)</f>
        <v>Industrial Metering - Flag</v>
      </c>
      <c r="T1907" s="8" t="s">
        <v>227</v>
      </c>
      <c r="U1907" s="11">
        <v>604.79999999999995</v>
      </c>
    </row>
    <row r="1908" spans="1:21" ht="30.6" x14ac:dyDescent="0.3">
      <c r="A1908" s="19">
        <v>202601</v>
      </c>
      <c r="B1908" s="8" t="s">
        <v>7</v>
      </c>
      <c r="C1908" s="8" t="s">
        <v>63</v>
      </c>
      <c r="D1908" s="8" t="s">
        <v>62</v>
      </c>
      <c r="E1908" s="8" t="s">
        <v>62</v>
      </c>
      <c r="F1908" s="8" t="s">
        <v>61</v>
      </c>
      <c r="G1908" s="8" t="s">
        <v>125</v>
      </c>
      <c r="H1908" s="8" t="s">
        <v>59</v>
      </c>
      <c r="I1908" s="8" t="s">
        <v>58</v>
      </c>
      <c r="J1908" s="8" t="s">
        <v>231</v>
      </c>
      <c r="K1908" s="8" t="s">
        <v>56</v>
      </c>
      <c r="L1908" s="8" t="s">
        <v>64</v>
      </c>
      <c r="M1908" s="18">
        <v>46023</v>
      </c>
      <c r="N1908" s="18">
        <v>46023</v>
      </c>
      <c r="O1908" s="8" t="s">
        <v>226</v>
      </c>
      <c r="P1908" s="8" t="s">
        <v>25</v>
      </c>
      <c r="Q1908" s="8" t="s">
        <v>232</v>
      </c>
      <c r="R1908" s="8" t="str">
        <f t="shared" si="29"/>
        <v>253385A</v>
      </c>
      <c r="S1908" s="8" t="str">
        <f>IFERROR(VLOOKUP(R1908,'UNSG Projects'!$C$8:$D$305,2,FALSE),0)</f>
        <v>Industrial Metering - Pres</v>
      </c>
      <c r="T1908" s="8" t="s">
        <v>231</v>
      </c>
      <c r="U1908" s="11">
        <v>200.11</v>
      </c>
    </row>
    <row r="1909" spans="1:21" ht="30.6" x14ac:dyDescent="0.3">
      <c r="A1909" s="19">
        <v>202601</v>
      </c>
      <c r="B1909" s="8" t="s">
        <v>7</v>
      </c>
      <c r="C1909" s="8" t="s">
        <v>63</v>
      </c>
      <c r="D1909" s="8" t="s">
        <v>62</v>
      </c>
      <c r="E1909" s="8" t="s">
        <v>62</v>
      </c>
      <c r="F1909" s="8" t="s">
        <v>61</v>
      </c>
      <c r="G1909" s="8" t="s">
        <v>125</v>
      </c>
      <c r="H1909" s="8" t="s">
        <v>59</v>
      </c>
      <c r="I1909" s="8" t="s">
        <v>58</v>
      </c>
      <c r="J1909" s="8" t="s">
        <v>229</v>
      </c>
      <c r="K1909" s="8" t="s">
        <v>56</v>
      </c>
      <c r="L1909" s="8" t="s">
        <v>64</v>
      </c>
      <c r="M1909" s="18">
        <v>46023</v>
      </c>
      <c r="N1909" s="18">
        <v>46023</v>
      </c>
      <c r="O1909" s="8" t="s">
        <v>226</v>
      </c>
      <c r="P1909" s="8" t="s">
        <v>25</v>
      </c>
      <c r="Q1909" s="8" t="s">
        <v>230</v>
      </c>
      <c r="R1909" s="8" t="str">
        <f t="shared" si="29"/>
        <v>255385A</v>
      </c>
      <c r="S1909" s="8" t="str">
        <f>IFERROR(VLOOKUP(R1909,'UNSG Projects'!$C$8:$D$305,2,FALSE),0)</f>
        <v>Industrial Metering - Verde</v>
      </c>
      <c r="T1909" s="8" t="s">
        <v>229</v>
      </c>
      <c r="U1909" s="11">
        <v>-28.18</v>
      </c>
    </row>
    <row r="1910" spans="1:21" ht="30.6" x14ac:dyDescent="0.3">
      <c r="A1910" s="19">
        <v>202602</v>
      </c>
      <c r="B1910" s="8" t="s">
        <v>7</v>
      </c>
      <c r="C1910" s="8" t="s">
        <v>63</v>
      </c>
      <c r="D1910" s="8" t="s">
        <v>62</v>
      </c>
      <c r="E1910" s="8" t="s">
        <v>62</v>
      </c>
      <c r="F1910" s="8" t="s">
        <v>61</v>
      </c>
      <c r="G1910" s="8" t="s">
        <v>125</v>
      </c>
      <c r="H1910" s="8" t="s">
        <v>59</v>
      </c>
      <c r="I1910" s="8" t="s">
        <v>58</v>
      </c>
      <c r="J1910" s="8" t="s">
        <v>227</v>
      </c>
      <c r="K1910" s="8" t="s">
        <v>56</v>
      </c>
      <c r="L1910" s="8" t="s">
        <v>64</v>
      </c>
      <c r="M1910" s="18">
        <v>46023</v>
      </c>
      <c r="N1910" s="18">
        <v>46023</v>
      </c>
      <c r="O1910" s="8" t="s">
        <v>226</v>
      </c>
      <c r="P1910" s="8" t="s">
        <v>25</v>
      </c>
      <c r="Q1910" s="8" t="s">
        <v>228</v>
      </c>
      <c r="R1910" s="8" t="str">
        <f t="shared" si="29"/>
        <v>251385A</v>
      </c>
      <c r="S1910" s="8" t="str">
        <f>IFERROR(VLOOKUP(R1910,'UNSG Projects'!$C$8:$D$305,2,FALSE),0)</f>
        <v>Industrial Metering - Flag</v>
      </c>
      <c r="T1910" s="8" t="s">
        <v>227</v>
      </c>
      <c r="U1910" s="11">
        <v>768.02</v>
      </c>
    </row>
    <row r="1911" spans="1:21" ht="30.6" x14ac:dyDescent="0.3">
      <c r="A1911" s="19">
        <v>202602</v>
      </c>
      <c r="B1911" s="8" t="s">
        <v>7</v>
      </c>
      <c r="C1911" s="8" t="s">
        <v>63</v>
      </c>
      <c r="D1911" s="8" t="s">
        <v>62</v>
      </c>
      <c r="E1911" s="8" t="s">
        <v>62</v>
      </c>
      <c r="F1911" s="8" t="s">
        <v>61</v>
      </c>
      <c r="G1911" s="8" t="s">
        <v>125</v>
      </c>
      <c r="H1911" s="8" t="s">
        <v>59</v>
      </c>
      <c r="I1911" s="8" t="s">
        <v>58</v>
      </c>
      <c r="J1911" s="8" t="s">
        <v>224</v>
      </c>
      <c r="K1911" s="8" t="s">
        <v>56</v>
      </c>
      <c r="L1911" s="8" t="s">
        <v>64</v>
      </c>
      <c r="M1911" s="18">
        <v>46054</v>
      </c>
      <c r="N1911" s="18">
        <v>46054</v>
      </c>
      <c r="O1911" s="8" t="s">
        <v>226</v>
      </c>
      <c r="P1911" s="8" t="s">
        <v>25</v>
      </c>
      <c r="Q1911" s="8" t="s">
        <v>225</v>
      </c>
      <c r="R1911" s="8" t="str">
        <f t="shared" si="29"/>
        <v>256385A</v>
      </c>
      <c r="S1911" s="8" t="str">
        <f>IFERROR(VLOOKUP(R1911,'UNSG Projects'!$C$8:$D$305,2,FALSE),0)</f>
        <v>Industrial Metering - Nog</v>
      </c>
      <c r="T1911" s="8" t="s">
        <v>224</v>
      </c>
      <c r="U1911" s="11">
        <v>134.01</v>
      </c>
    </row>
    <row r="1912" spans="1:21" ht="30.6" x14ac:dyDescent="0.3">
      <c r="A1912" s="19">
        <v>202603</v>
      </c>
      <c r="B1912" s="8" t="s">
        <v>7</v>
      </c>
      <c r="C1912" s="8" t="s">
        <v>63</v>
      </c>
      <c r="D1912" s="8" t="s">
        <v>62</v>
      </c>
      <c r="E1912" s="8" t="s">
        <v>62</v>
      </c>
      <c r="F1912" s="8" t="s">
        <v>61</v>
      </c>
      <c r="G1912" s="8" t="s">
        <v>125</v>
      </c>
      <c r="H1912" s="8" t="s">
        <v>59</v>
      </c>
      <c r="I1912" s="8" t="s">
        <v>58</v>
      </c>
      <c r="J1912" s="8" t="s">
        <v>227</v>
      </c>
      <c r="K1912" s="8" t="s">
        <v>56</v>
      </c>
      <c r="L1912" s="8" t="s">
        <v>64</v>
      </c>
      <c r="M1912" s="18">
        <v>46023</v>
      </c>
      <c r="N1912" s="18">
        <v>46023</v>
      </c>
      <c r="O1912" s="8" t="s">
        <v>226</v>
      </c>
      <c r="P1912" s="8" t="s">
        <v>25</v>
      </c>
      <c r="Q1912" s="8" t="s">
        <v>228</v>
      </c>
      <c r="R1912" s="8" t="str">
        <f t="shared" si="29"/>
        <v>251385A</v>
      </c>
      <c r="S1912" s="8" t="str">
        <f>IFERROR(VLOOKUP(R1912,'UNSG Projects'!$C$8:$D$305,2,FALSE),0)</f>
        <v>Industrial Metering - Flag</v>
      </c>
      <c r="T1912" s="8" t="s">
        <v>227</v>
      </c>
      <c r="U1912" s="11">
        <v>360.57</v>
      </c>
    </row>
    <row r="1913" spans="1:21" ht="30.6" x14ac:dyDescent="0.3">
      <c r="A1913" s="19">
        <v>202603</v>
      </c>
      <c r="B1913" s="8" t="s">
        <v>7</v>
      </c>
      <c r="C1913" s="8" t="s">
        <v>63</v>
      </c>
      <c r="D1913" s="8" t="s">
        <v>62</v>
      </c>
      <c r="E1913" s="8" t="s">
        <v>62</v>
      </c>
      <c r="F1913" s="8" t="s">
        <v>61</v>
      </c>
      <c r="G1913" s="8" t="s">
        <v>125</v>
      </c>
      <c r="H1913" s="8" t="s">
        <v>59</v>
      </c>
      <c r="I1913" s="8" t="s">
        <v>58</v>
      </c>
      <c r="J1913" s="8" t="s">
        <v>224</v>
      </c>
      <c r="K1913" s="8" t="s">
        <v>56</v>
      </c>
      <c r="L1913" s="8" t="s">
        <v>64</v>
      </c>
      <c r="M1913" s="18">
        <v>46054</v>
      </c>
      <c r="N1913" s="18">
        <v>46054</v>
      </c>
      <c r="O1913" s="8" t="s">
        <v>226</v>
      </c>
      <c r="P1913" s="8" t="s">
        <v>25</v>
      </c>
      <c r="Q1913" s="8" t="s">
        <v>225</v>
      </c>
      <c r="R1913" s="8" t="str">
        <f t="shared" si="29"/>
        <v>256385A</v>
      </c>
      <c r="S1913" s="8" t="str">
        <f>IFERROR(VLOOKUP(R1913,'UNSG Projects'!$C$8:$D$305,2,FALSE),0)</f>
        <v>Industrial Metering - Nog</v>
      </c>
      <c r="T1913" s="8" t="s">
        <v>224</v>
      </c>
      <c r="U1913" s="11">
        <v>36.43</v>
      </c>
    </row>
    <row r="1914" spans="1:21" ht="30.6" x14ac:dyDescent="0.3">
      <c r="A1914" s="19">
        <v>202507</v>
      </c>
      <c r="B1914" s="8" t="s">
        <v>7</v>
      </c>
      <c r="C1914" s="8" t="s">
        <v>63</v>
      </c>
      <c r="D1914" s="8" t="s">
        <v>62</v>
      </c>
      <c r="E1914" s="8" t="s">
        <v>62</v>
      </c>
      <c r="F1914" s="8" t="s">
        <v>61</v>
      </c>
      <c r="G1914" s="8" t="s">
        <v>71</v>
      </c>
      <c r="H1914" s="8" t="s">
        <v>59</v>
      </c>
      <c r="I1914" s="8" t="s">
        <v>58</v>
      </c>
      <c r="J1914" s="8" t="s">
        <v>218</v>
      </c>
      <c r="K1914" s="8" t="s">
        <v>56</v>
      </c>
      <c r="L1914" s="8" t="s">
        <v>64</v>
      </c>
      <c r="M1914" s="18">
        <v>45839</v>
      </c>
      <c r="N1914" s="18">
        <v>45777</v>
      </c>
      <c r="O1914" s="8" t="s">
        <v>205</v>
      </c>
      <c r="P1914" s="8" t="s">
        <v>30</v>
      </c>
      <c r="Q1914" s="8" t="s">
        <v>219</v>
      </c>
      <c r="R1914" s="8" t="str">
        <f t="shared" si="29"/>
        <v>250900A</v>
      </c>
      <c r="S1914" s="8" t="str">
        <f>IFERROR(VLOOKUP(R1914,'UNSG Projects'!$C$8:$D$305,2,FALSE),0)</f>
        <v>Structures &amp; Improve (Admin)</v>
      </c>
      <c r="T1914" s="8" t="s">
        <v>218</v>
      </c>
      <c r="U1914" s="11">
        <v>7990</v>
      </c>
    </row>
    <row r="1915" spans="1:21" ht="30.6" x14ac:dyDescent="0.3">
      <c r="A1915" s="19">
        <v>202508</v>
      </c>
      <c r="B1915" s="8" t="s">
        <v>7</v>
      </c>
      <c r="C1915" s="8" t="s">
        <v>63</v>
      </c>
      <c r="D1915" s="8" t="s">
        <v>62</v>
      </c>
      <c r="E1915" s="8" t="s">
        <v>62</v>
      </c>
      <c r="F1915" s="8" t="s">
        <v>61</v>
      </c>
      <c r="G1915" s="8" t="s">
        <v>71</v>
      </c>
      <c r="H1915" s="8" t="s">
        <v>59</v>
      </c>
      <c r="I1915" s="8" t="s">
        <v>58</v>
      </c>
      <c r="J1915" s="8" t="s">
        <v>218</v>
      </c>
      <c r="K1915" s="8" t="s">
        <v>56</v>
      </c>
      <c r="L1915" s="8" t="s">
        <v>64</v>
      </c>
      <c r="M1915" s="18">
        <v>45839</v>
      </c>
      <c r="N1915" s="18">
        <v>45777</v>
      </c>
      <c r="O1915" s="8" t="s">
        <v>205</v>
      </c>
      <c r="P1915" s="8" t="s">
        <v>30</v>
      </c>
      <c r="Q1915" s="8" t="s">
        <v>219</v>
      </c>
      <c r="R1915" s="8" t="str">
        <f t="shared" si="29"/>
        <v>250900A</v>
      </c>
      <c r="S1915" s="8" t="str">
        <f>IFERROR(VLOOKUP(R1915,'UNSG Projects'!$C$8:$D$305,2,FALSE),0)</f>
        <v>Structures &amp; Improve (Admin)</v>
      </c>
      <c r="T1915" s="8" t="s">
        <v>218</v>
      </c>
      <c r="U1915" s="11">
        <v>-878.9</v>
      </c>
    </row>
    <row r="1916" spans="1:21" ht="30.6" x14ac:dyDescent="0.3">
      <c r="A1916" s="19">
        <v>202508</v>
      </c>
      <c r="B1916" s="8" t="s">
        <v>7</v>
      </c>
      <c r="C1916" s="8" t="s">
        <v>63</v>
      </c>
      <c r="D1916" s="8" t="s">
        <v>62</v>
      </c>
      <c r="E1916" s="8" t="s">
        <v>62</v>
      </c>
      <c r="F1916" s="8" t="s">
        <v>61</v>
      </c>
      <c r="G1916" s="8" t="s">
        <v>68</v>
      </c>
      <c r="H1916" s="8" t="s">
        <v>59</v>
      </c>
      <c r="I1916" s="8" t="s">
        <v>58</v>
      </c>
      <c r="J1916" s="8" t="s">
        <v>57</v>
      </c>
      <c r="K1916" s="8" t="s">
        <v>56</v>
      </c>
      <c r="L1916" s="8" t="s">
        <v>55</v>
      </c>
      <c r="M1916" s="18">
        <v>45778</v>
      </c>
      <c r="N1916" s="18">
        <v>45728</v>
      </c>
      <c r="O1916" s="8" t="s">
        <v>205</v>
      </c>
      <c r="P1916" s="8" t="s">
        <v>30</v>
      </c>
      <c r="Q1916" s="8" t="s">
        <v>223</v>
      </c>
      <c r="R1916" s="8" t="str">
        <f t="shared" si="29"/>
        <v>253900A</v>
      </c>
      <c r="S1916" s="8" t="str">
        <f>IFERROR(VLOOKUP(R1916,'UNSG Projects'!$C$8:$D$305,2,FALSE),0)</f>
        <v>Struct &amp; Improv - New (Pres)</v>
      </c>
      <c r="T1916" s="8" t="s">
        <v>222</v>
      </c>
      <c r="U1916" s="11">
        <v>-12440.57</v>
      </c>
    </row>
    <row r="1917" spans="1:21" ht="30.6" x14ac:dyDescent="0.3">
      <c r="A1917" s="19">
        <v>202508</v>
      </c>
      <c r="B1917" s="8" t="s">
        <v>7</v>
      </c>
      <c r="C1917" s="8" t="s">
        <v>63</v>
      </c>
      <c r="D1917" s="8" t="s">
        <v>62</v>
      </c>
      <c r="E1917" s="8" t="s">
        <v>62</v>
      </c>
      <c r="F1917" s="8" t="s">
        <v>61</v>
      </c>
      <c r="G1917" s="8" t="s">
        <v>68</v>
      </c>
      <c r="H1917" s="8" t="s">
        <v>59</v>
      </c>
      <c r="I1917" s="8" t="s">
        <v>58</v>
      </c>
      <c r="J1917" s="8" t="s">
        <v>57</v>
      </c>
      <c r="K1917" s="8" t="s">
        <v>56</v>
      </c>
      <c r="L1917" s="8" t="s">
        <v>55</v>
      </c>
      <c r="M1917" s="18">
        <v>45778</v>
      </c>
      <c r="N1917" s="18">
        <v>45728</v>
      </c>
      <c r="O1917" s="8" t="s">
        <v>205</v>
      </c>
      <c r="P1917" s="8" t="s">
        <v>30</v>
      </c>
      <c r="Q1917" s="8" t="s">
        <v>221</v>
      </c>
      <c r="R1917" s="8" t="str">
        <f t="shared" si="29"/>
        <v>253900A</v>
      </c>
      <c r="S1917" s="8" t="str">
        <f>IFERROR(VLOOKUP(R1917,'UNSG Projects'!$C$8:$D$305,2,FALSE),0)</f>
        <v>Struct &amp; Improv - New (Pres)</v>
      </c>
      <c r="T1917" s="8" t="s">
        <v>220</v>
      </c>
      <c r="U1917" s="11">
        <v>-7339.85</v>
      </c>
    </row>
    <row r="1918" spans="1:21" ht="30.6" x14ac:dyDescent="0.3">
      <c r="A1918" s="19">
        <v>202509</v>
      </c>
      <c r="B1918" s="8" t="s">
        <v>7</v>
      </c>
      <c r="C1918" s="8" t="s">
        <v>63</v>
      </c>
      <c r="D1918" s="8" t="s">
        <v>62</v>
      </c>
      <c r="E1918" s="8" t="s">
        <v>62</v>
      </c>
      <c r="F1918" s="8" t="s">
        <v>61</v>
      </c>
      <c r="G1918" s="8" t="s">
        <v>71</v>
      </c>
      <c r="H1918" s="8" t="s">
        <v>59</v>
      </c>
      <c r="I1918" s="8" t="s">
        <v>58</v>
      </c>
      <c r="J1918" s="8" t="s">
        <v>210</v>
      </c>
      <c r="K1918" s="8" t="s">
        <v>56</v>
      </c>
      <c r="L1918" s="8" t="s">
        <v>64</v>
      </c>
      <c r="M1918" s="18">
        <v>45901</v>
      </c>
      <c r="N1918" s="18">
        <v>45868</v>
      </c>
      <c r="O1918" s="8" t="s">
        <v>205</v>
      </c>
      <c r="P1918" s="8" t="s">
        <v>30</v>
      </c>
      <c r="Q1918" s="8" t="s">
        <v>211</v>
      </c>
      <c r="R1918" s="8" t="str">
        <f t="shared" si="29"/>
        <v>251900A</v>
      </c>
      <c r="S1918" s="8" t="str">
        <f>IFERROR(VLOOKUP(R1918,'UNSG Projects'!$C$8:$D$305,2,FALSE),0)</f>
        <v>Structures &amp; Improv-New(Flag)</v>
      </c>
      <c r="T1918" s="8" t="s">
        <v>210</v>
      </c>
      <c r="U1918" s="11">
        <v>240072.33</v>
      </c>
    </row>
    <row r="1919" spans="1:21" ht="30.6" x14ac:dyDescent="0.3">
      <c r="A1919" s="19">
        <v>202509</v>
      </c>
      <c r="B1919" s="8" t="s">
        <v>7</v>
      </c>
      <c r="C1919" s="8" t="s">
        <v>63</v>
      </c>
      <c r="D1919" s="8" t="s">
        <v>62</v>
      </c>
      <c r="E1919" s="8" t="s">
        <v>62</v>
      </c>
      <c r="F1919" s="8" t="s">
        <v>61</v>
      </c>
      <c r="G1919" s="8" t="s">
        <v>71</v>
      </c>
      <c r="H1919" s="8" t="s">
        <v>59</v>
      </c>
      <c r="I1919" s="8" t="s">
        <v>58</v>
      </c>
      <c r="J1919" s="8" t="s">
        <v>57</v>
      </c>
      <c r="K1919" s="8" t="s">
        <v>56</v>
      </c>
      <c r="L1919" s="8" t="s">
        <v>55</v>
      </c>
      <c r="M1919" s="18">
        <v>45839</v>
      </c>
      <c r="N1919" s="18">
        <v>45777</v>
      </c>
      <c r="O1919" s="8" t="s">
        <v>205</v>
      </c>
      <c r="P1919" s="8" t="s">
        <v>30</v>
      </c>
      <c r="Q1919" s="8" t="s">
        <v>219</v>
      </c>
      <c r="R1919" s="8" t="str">
        <f t="shared" si="29"/>
        <v>250900A</v>
      </c>
      <c r="S1919" s="8" t="str">
        <f>IFERROR(VLOOKUP(R1919,'UNSG Projects'!$C$8:$D$305,2,FALSE),0)</f>
        <v>Structures &amp; Improve (Admin)</v>
      </c>
      <c r="T1919" s="8" t="s">
        <v>218</v>
      </c>
      <c r="U1919" s="11">
        <v>-7111.1</v>
      </c>
    </row>
    <row r="1920" spans="1:21" ht="30.6" x14ac:dyDescent="0.3">
      <c r="A1920" s="19">
        <v>202509</v>
      </c>
      <c r="B1920" s="8" t="s">
        <v>7</v>
      </c>
      <c r="C1920" s="8" t="s">
        <v>63</v>
      </c>
      <c r="D1920" s="8" t="s">
        <v>62</v>
      </c>
      <c r="E1920" s="8" t="s">
        <v>62</v>
      </c>
      <c r="F1920" s="8" t="s">
        <v>61</v>
      </c>
      <c r="G1920" s="8" t="s">
        <v>68</v>
      </c>
      <c r="H1920" s="8" t="s">
        <v>59</v>
      </c>
      <c r="I1920" s="8" t="s">
        <v>58</v>
      </c>
      <c r="J1920" s="8" t="s">
        <v>57</v>
      </c>
      <c r="K1920" s="8" t="s">
        <v>56</v>
      </c>
      <c r="L1920" s="8" t="s">
        <v>55</v>
      </c>
      <c r="M1920" s="18">
        <v>45778</v>
      </c>
      <c r="N1920" s="18">
        <v>45779</v>
      </c>
      <c r="O1920" s="8" t="s">
        <v>205</v>
      </c>
      <c r="P1920" s="8" t="s">
        <v>30</v>
      </c>
      <c r="Q1920" s="8" t="s">
        <v>76</v>
      </c>
      <c r="R1920" s="8" t="str">
        <f t="shared" si="29"/>
        <v>253900A</v>
      </c>
      <c r="S1920" s="8" t="str">
        <f>IFERROR(VLOOKUP(R1920,'UNSG Projects'!$C$8:$D$305,2,FALSE),0)</f>
        <v>Struct &amp; Improv - New (Pres)</v>
      </c>
      <c r="T1920" s="8" t="s">
        <v>75</v>
      </c>
      <c r="U1920" s="11">
        <v>-132766.41</v>
      </c>
    </row>
    <row r="1921" spans="1:21" ht="30.6" x14ac:dyDescent="0.3">
      <c r="A1921" s="19">
        <v>202509</v>
      </c>
      <c r="B1921" s="8" t="s">
        <v>7</v>
      </c>
      <c r="C1921" s="8" t="s">
        <v>63</v>
      </c>
      <c r="D1921" s="8" t="s">
        <v>62</v>
      </c>
      <c r="E1921" s="8" t="s">
        <v>62</v>
      </c>
      <c r="F1921" s="8" t="s">
        <v>61</v>
      </c>
      <c r="G1921" s="8" t="s">
        <v>94</v>
      </c>
      <c r="H1921" s="8" t="s">
        <v>59</v>
      </c>
      <c r="I1921" s="8" t="s">
        <v>58</v>
      </c>
      <c r="J1921" s="8" t="s">
        <v>57</v>
      </c>
      <c r="K1921" s="8" t="s">
        <v>56</v>
      </c>
      <c r="L1921" s="8" t="s">
        <v>55</v>
      </c>
      <c r="M1921" s="18">
        <v>45809</v>
      </c>
      <c r="N1921" s="18">
        <v>45805</v>
      </c>
      <c r="O1921" s="8" t="s">
        <v>205</v>
      </c>
      <c r="P1921" s="8" t="s">
        <v>30</v>
      </c>
      <c r="Q1921" s="8" t="s">
        <v>217</v>
      </c>
      <c r="R1921" s="8" t="str">
        <f t="shared" si="29"/>
        <v>257900A</v>
      </c>
      <c r="S1921" s="8" t="str">
        <f>IFERROR(VLOOKUP(R1921,'UNSG Projects'!$C$8:$D$305,2,FALSE),0)</f>
        <v>Structures &amp; Improv-New SL</v>
      </c>
      <c r="T1921" s="8" t="s">
        <v>216</v>
      </c>
      <c r="U1921" s="11">
        <v>-7399.96</v>
      </c>
    </row>
    <row r="1922" spans="1:21" ht="30.6" x14ac:dyDescent="0.3">
      <c r="A1922" s="19">
        <v>202509</v>
      </c>
      <c r="B1922" s="8" t="s">
        <v>7</v>
      </c>
      <c r="C1922" s="8" t="s">
        <v>63</v>
      </c>
      <c r="D1922" s="8" t="s">
        <v>62</v>
      </c>
      <c r="E1922" s="8" t="s">
        <v>62</v>
      </c>
      <c r="F1922" s="8" t="s">
        <v>61</v>
      </c>
      <c r="G1922" s="8" t="s">
        <v>94</v>
      </c>
      <c r="H1922" s="8" t="s">
        <v>59</v>
      </c>
      <c r="I1922" s="8" t="s">
        <v>58</v>
      </c>
      <c r="J1922" s="8" t="s">
        <v>57</v>
      </c>
      <c r="K1922" s="8" t="s">
        <v>56</v>
      </c>
      <c r="L1922" s="8" t="s">
        <v>55</v>
      </c>
      <c r="M1922" s="18">
        <v>45809</v>
      </c>
      <c r="N1922" s="18">
        <v>45807</v>
      </c>
      <c r="O1922" s="8" t="s">
        <v>205</v>
      </c>
      <c r="P1922" s="8" t="s">
        <v>30</v>
      </c>
      <c r="Q1922" s="8" t="s">
        <v>215</v>
      </c>
      <c r="R1922" s="8" t="str">
        <f t="shared" si="29"/>
        <v>257900A</v>
      </c>
      <c r="S1922" s="8" t="str">
        <f>IFERROR(VLOOKUP(R1922,'UNSG Projects'!$C$8:$D$305,2,FALSE),0)</f>
        <v>Structures &amp; Improv-New SL</v>
      </c>
      <c r="T1922" s="8" t="s">
        <v>214</v>
      </c>
      <c r="U1922" s="11">
        <v>-14694.63</v>
      </c>
    </row>
    <row r="1923" spans="1:21" ht="30.6" x14ac:dyDescent="0.3">
      <c r="A1923" s="19">
        <v>202510</v>
      </c>
      <c r="B1923" s="8" t="s">
        <v>7</v>
      </c>
      <c r="C1923" s="8" t="s">
        <v>63</v>
      </c>
      <c r="D1923" s="8" t="s">
        <v>62</v>
      </c>
      <c r="E1923" s="8" t="s">
        <v>62</v>
      </c>
      <c r="F1923" s="8" t="s">
        <v>61</v>
      </c>
      <c r="G1923" s="8" t="s">
        <v>71</v>
      </c>
      <c r="H1923" s="8" t="s">
        <v>59</v>
      </c>
      <c r="I1923" s="8" t="s">
        <v>58</v>
      </c>
      <c r="J1923" s="8" t="s">
        <v>210</v>
      </c>
      <c r="K1923" s="8" t="s">
        <v>56</v>
      </c>
      <c r="L1923" s="8" t="s">
        <v>64</v>
      </c>
      <c r="M1923" s="18">
        <v>45901</v>
      </c>
      <c r="N1923" s="18">
        <v>45868</v>
      </c>
      <c r="O1923" s="8" t="s">
        <v>205</v>
      </c>
      <c r="P1923" s="8" t="s">
        <v>30</v>
      </c>
      <c r="Q1923" s="8" t="s">
        <v>211</v>
      </c>
      <c r="R1923" s="8" t="str">
        <f t="shared" si="29"/>
        <v>251900A</v>
      </c>
      <c r="S1923" s="8" t="str">
        <f>IFERROR(VLOOKUP(R1923,'UNSG Projects'!$C$8:$D$305,2,FALSE),0)</f>
        <v>Structures &amp; Improv-New(Flag)</v>
      </c>
      <c r="T1923" s="8" t="s">
        <v>210</v>
      </c>
      <c r="U1923" s="11">
        <v>-41752.28</v>
      </c>
    </row>
    <row r="1924" spans="1:21" ht="30.6" x14ac:dyDescent="0.3">
      <c r="A1924" s="19">
        <v>202510</v>
      </c>
      <c r="B1924" s="8" t="s">
        <v>7</v>
      </c>
      <c r="C1924" s="8" t="s">
        <v>63</v>
      </c>
      <c r="D1924" s="8" t="s">
        <v>62</v>
      </c>
      <c r="E1924" s="8" t="s">
        <v>62</v>
      </c>
      <c r="F1924" s="8" t="s">
        <v>61</v>
      </c>
      <c r="G1924" s="8" t="s">
        <v>68</v>
      </c>
      <c r="H1924" s="8" t="s">
        <v>59</v>
      </c>
      <c r="I1924" s="8" t="s">
        <v>58</v>
      </c>
      <c r="J1924" s="8" t="s">
        <v>208</v>
      </c>
      <c r="K1924" s="8" t="s">
        <v>56</v>
      </c>
      <c r="L1924" s="8" t="s">
        <v>64</v>
      </c>
      <c r="M1924" s="18">
        <v>45931</v>
      </c>
      <c r="N1924" s="18">
        <v>45961</v>
      </c>
      <c r="O1924" s="8" t="s">
        <v>205</v>
      </c>
      <c r="P1924" s="8" t="s">
        <v>30</v>
      </c>
      <c r="Q1924" s="8" t="s">
        <v>209</v>
      </c>
      <c r="R1924" s="8" t="str">
        <f t="shared" si="29"/>
        <v>253900A</v>
      </c>
      <c r="S1924" s="8" t="str">
        <f>IFERROR(VLOOKUP(R1924,'UNSG Projects'!$C$8:$D$305,2,FALSE),0)</f>
        <v>Struct &amp; Improv - New (Pres)</v>
      </c>
      <c r="T1924" s="8" t="s">
        <v>208</v>
      </c>
      <c r="U1924" s="11">
        <v>9450</v>
      </c>
    </row>
    <row r="1925" spans="1:21" ht="30.6" x14ac:dyDescent="0.3">
      <c r="A1925" s="19">
        <v>202510</v>
      </c>
      <c r="B1925" s="8" t="s">
        <v>7</v>
      </c>
      <c r="C1925" s="8" t="s">
        <v>63</v>
      </c>
      <c r="D1925" s="8" t="s">
        <v>62</v>
      </c>
      <c r="E1925" s="8" t="s">
        <v>62</v>
      </c>
      <c r="F1925" s="8" t="s">
        <v>61</v>
      </c>
      <c r="G1925" s="8" t="s">
        <v>68</v>
      </c>
      <c r="H1925" s="8" t="s">
        <v>59</v>
      </c>
      <c r="I1925" s="8" t="s">
        <v>58</v>
      </c>
      <c r="J1925" s="8" t="s">
        <v>57</v>
      </c>
      <c r="K1925" s="8" t="s">
        <v>56</v>
      </c>
      <c r="L1925" s="8" t="s">
        <v>55</v>
      </c>
      <c r="M1925" s="18">
        <v>45689</v>
      </c>
      <c r="N1925" s="18">
        <v>45713</v>
      </c>
      <c r="O1925" s="8" t="s">
        <v>205</v>
      </c>
      <c r="P1925" s="8" t="s">
        <v>30</v>
      </c>
      <c r="Q1925" s="8" t="s">
        <v>213</v>
      </c>
      <c r="R1925" s="8" t="str">
        <f t="shared" si="29"/>
        <v>253900A</v>
      </c>
      <c r="S1925" s="8" t="str">
        <f>IFERROR(VLOOKUP(R1925,'UNSG Projects'!$C$8:$D$305,2,FALSE),0)</f>
        <v>Struct &amp; Improv - New (Pres)</v>
      </c>
      <c r="T1925" s="8" t="s">
        <v>212</v>
      </c>
      <c r="U1925" s="11">
        <v>-385736.48</v>
      </c>
    </row>
    <row r="1926" spans="1:21" ht="30.6" x14ac:dyDescent="0.3">
      <c r="A1926" s="19">
        <v>202511</v>
      </c>
      <c r="B1926" s="8" t="s">
        <v>7</v>
      </c>
      <c r="C1926" s="8" t="s">
        <v>63</v>
      </c>
      <c r="D1926" s="8" t="s">
        <v>62</v>
      </c>
      <c r="E1926" s="8" t="s">
        <v>62</v>
      </c>
      <c r="F1926" s="8" t="s">
        <v>61</v>
      </c>
      <c r="G1926" s="8" t="s">
        <v>71</v>
      </c>
      <c r="H1926" s="8" t="s">
        <v>59</v>
      </c>
      <c r="I1926" s="8" t="s">
        <v>58</v>
      </c>
      <c r="J1926" s="8" t="s">
        <v>57</v>
      </c>
      <c r="K1926" s="8" t="s">
        <v>56</v>
      </c>
      <c r="L1926" s="8" t="s">
        <v>55</v>
      </c>
      <c r="M1926" s="18">
        <v>45901</v>
      </c>
      <c r="N1926" s="18">
        <v>45868</v>
      </c>
      <c r="O1926" s="8" t="s">
        <v>205</v>
      </c>
      <c r="P1926" s="8" t="s">
        <v>30</v>
      </c>
      <c r="Q1926" s="8" t="s">
        <v>211</v>
      </c>
      <c r="R1926" s="8" t="str">
        <f t="shared" si="29"/>
        <v>251900A</v>
      </c>
      <c r="S1926" s="8" t="str">
        <f>IFERROR(VLOOKUP(R1926,'UNSG Projects'!$C$8:$D$305,2,FALSE),0)</f>
        <v>Structures &amp; Improv-New(Flag)</v>
      </c>
      <c r="T1926" s="8" t="s">
        <v>210</v>
      </c>
      <c r="U1926" s="11">
        <v>-198320.05</v>
      </c>
    </row>
    <row r="1927" spans="1:21" ht="30.6" x14ac:dyDescent="0.3">
      <c r="A1927" s="19">
        <v>202511</v>
      </c>
      <c r="B1927" s="8" t="s">
        <v>7</v>
      </c>
      <c r="C1927" s="8" t="s">
        <v>63</v>
      </c>
      <c r="D1927" s="8" t="s">
        <v>62</v>
      </c>
      <c r="E1927" s="8" t="s">
        <v>62</v>
      </c>
      <c r="F1927" s="8" t="s">
        <v>61</v>
      </c>
      <c r="G1927" s="8" t="s">
        <v>68</v>
      </c>
      <c r="H1927" s="8" t="s">
        <v>59</v>
      </c>
      <c r="I1927" s="8" t="s">
        <v>58</v>
      </c>
      <c r="J1927" s="8" t="s">
        <v>208</v>
      </c>
      <c r="K1927" s="8" t="s">
        <v>56</v>
      </c>
      <c r="L1927" s="8" t="s">
        <v>64</v>
      </c>
      <c r="M1927" s="18">
        <v>45931</v>
      </c>
      <c r="N1927" s="18">
        <v>45961</v>
      </c>
      <c r="O1927" s="8" t="s">
        <v>205</v>
      </c>
      <c r="P1927" s="8" t="s">
        <v>30</v>
      </c>
      <c r="Q1927" s="8" t="s">
        <v>209</v>
      </c>
      <c r="R1927" s="8" t="str">
        <f t="shared" si="29"/>
        <v>253900A</v>
      </c>
      <c r="S1927" s="8" t="str">
        <f>IFERROR(VLOOKUP(R1927,'UNSG Projects'!$C$8:$D$305,2,FALSE),0)</f>
        <v>Struct &amp; Improv - New (Pres)</v>
      </c>
      <c r="T1927" s="8" t="s">
        <v>208</v>
      </c>
      <c r="U1927" s="11">
        <v>9549.9599999999991</v>
      </c>
    </row>
    <row r="1928" spans="1:21" ht="30.6" x14ac:dyDescent="0.3">
      <c r="A1928" s="19">
        <v>202512</v>
      </c>
      <c r="B1928" s="8" t="s">
        <v>7</v>
      </c>
      <c r="C1928" s="8" t="s">
        <v>63</v>
      </c>
      <c r="D1928" s="8" t="s">
        <v>62</v>
      </c>
      <c r="E1928" s="8" t="s">
        <v>62</v>
      </c>
      <c r="F1928" s="8" t="s">
        <v>61</v>
      </c>
      <c r="G1928" s="8" t="s">
        <v>68</v>
      </c>
      <c r="H1928" s="8" t="s">
        <v>59</v>
      </c>
      <c r="I1928" s="8" t="s">
        <v>58</v>
      </c>
      <c r="J1928" s="8" t="s">
        <v>193</v>
      </c>
      <c r="K1928" s="8" t="s">
        <v>56</v>
      </c>
      <c r="L1928" s="8" t="s">
        <v>64</v>
      </c>
      <c r="M1928" s="18">
        <v>45992</v>
      </c>
      <c r="N1928" s="18">
        <v>45961</v>
      </c>
      <c r="O1928" s="8" t="s">
        <v>205</v>
      </c>
      <c r="P1928" s="8" t="s">
        <v>30</v>
      </c>
      <c r="Q1928" s="8" t="s">
        <v>194</v>
      </c>
      <c r="R1928" s="8" t="str">
        <f t="shared" si="29"/>
        <v>253900A</v>
      </c>
      <c r="S1928" s="8" t="str">
        <f>IFERROR(VLOOKUP(R1928,'UNSG Projects'!$C$8:$D$305,2,FALSE),0)</f>
        <v>Struct &amp; Improv - New (Pres)</v>
      </c>
      <c r="T1928" s="8" t="s">
        <v>193</v>
      </c>
      <c r="U1928" s="11">
        <v>425838.87</v>
      </c>
    </row>
    <row r="1929" spans="1:21" ht="30.6" x14ac:dyDescent="0.3">
      <c r="A1929" s="19">
        <v>202512</v>
      </c>
      <c r="B1929" s="8" t="s">
        <v>7</v>
      </c>
      <c r="C1929" s="8" t="s">
        <v>63</v>
      </c>
      <c r="D1929" s="8" t="s">
        <v>62</v>
      </c>
      <c r="E1929" s="8" t="s">
        <v>62</v>
      </c>
      <c r="F1929" s="8" t="s">
        <v>61</v>
      </c>
      <c r="G1929" s="8" t="s">
        <v>68</v>
      </c>
      <c r="H1929" s="8" t="s">
        <v>59</v>
      </c>
      <c r="I1929" s="8" t="s">
        <v>58</v>
      </c>
      <c r="J1929" s="8" t="s">
        <v>57</v>
      </c>
      <c r="K1929" s="8" t="s">
        <v>56</v>
      </c>
      <c r="L1929" s="8" t="s">
        <v>55</v>
      </c>
      <c r="M1929" s="18">
        <v>45931</v>
      </c>
      <c r="N1929" s="18">
        <v>45961</v>
      </c>
      <c r="O1929" s="8" t="s">
        <v>205</v>
      </c>
      <c r="P1929" s="8" t="s">
        <v>30</v>
      </c>
      <c r="Q1929" s="8" t="s">
        <v>209</v>
      </c>
      <c r="R1929" s="8" t="str">
        <f t="shared" si="29"/>
        <v>253900A</v>
      </c>
      <c r="S1929" s="8" t="str">
        <f>IFERROR(VLOOKUP(R1929,'UNSG Projects'!$C$8:$D$305,2,FALSE),0)</f>
        <v>Struct &amp; Improv - New (Pres)</v>
      </c>
      <c r="T1929" s="8" t="s">
        <v>208</v>
      </c>
      <c r="U1929" s="11">
        <v>-18999.96</v>
      </c>
    </row>
    <row r="1930" spans="1:21" ht="30.6" x14ac:dyDescent="0.3">
      <c r="A1930" s="19">
        <v>202602</v>
      </c>
      <c r="B1930" s="8" t="s">
        <v>7</v>
      </c>
      <c r="C1930" s="8" t="s">
        <v>63</v>
      </c>
      <c r="D1930" s="8" t="s">
        <v>62</v>
      </c>
      <c r="E1930" s="8" t="s">
        <v>62</v>
      </c>
      <c r="F1930" s="8" t="s">
        <v>61</v>
      </c>
      <c r="G1930" s="8" t="s">
        <v>74</v>
      </c>
      <c r="H1930" s="8" t="s">
        <v>59</v>
      </c>
      <c r="I1930" s="8" t="s">
        <v>58</v>
      </c>
      <c r="J1930" s="8" t="s">
        <v>206</v>
      </c>
      <c r="K1930" s="8" t="s">
        <v>56</v>
      </c>
      <c r="L1930" s="8" t="s">
        <v>64</v>
      </c>
      <c r="M1930" s="18">
        <v>46054</v>
      </c>
      <c r="N1930" s="18">
        <v>46049</v>
      </c>
      <c r="O1930" s="8" t="s">
        <v>205</v>
      </c>
      <c r="P1930" s="8" t="s">
        <v>30</v>
      </c>
      <c r="Q1930" s="8" t="s">
        <v>207</v>
      </c>
      <c r="R1930" s="8" t="str">
        <f t="shared" ref="R1930:R1993" si="30">RIGHT(Q1930,7)</f>
        <v>255900A</v>
      </c>
      <c r="S1930" s="8" t="str">
        <f>IFERROR(VLOOKUP(R1930,'UNSG Projects'!$C$8:$D$305,2,FALSE),0)</f>
        <v>Struct &amp; Improv- New (Verde)</v>
      </c>
      <c r="T1930" s="8" t="s">
        <v>206</v>
      </c>
      <c r="U1930" s="11">
        <v>20681.88</v>
      </c>
    </row>
    <row r="1931" spans="1:21" ht="30.6" x14ac:dyDescent="0.3">
      <c r="A1931" s="19">
        <v>202603</v>
      </c>
      <c r="B1931" s="8" t="s">
        <v>7</v>
      </c>
      <c r="C1931" s="8" t="s">
        <v>63</v>
      </c>
      <c r="D1931" s="8" t="s">
        <v>62</v>
      </c>
      <c r="E1931" s="8" t="s">
        <v>62</v>
      </c>
      <c r="F1931" s="8" t="s">
        <v>61</v>
      </c>
      <c r="G1931" s="8" t="s">
        <v>74</v>
      </c>
      <c r="H1931" s="8" t="s">
        <v>59</v>
      </c>
      <c r="I1931" s="8" t="s">
        <v>58</v>
      </c>
      <c r="J1931" s="8" t="s">
        <v>206</v>
      </c>
      <c r="K1931" s="8" t="s">
        <v>56</v>
      </c>
      <c r="L1931" s="8" t="s">
        <v>64</v>
      </c>
      <c r="M1931" s="18">
        <v>46082</v>
      </c>
      <c r="N1931" s="18">
        <v>46049</v>
      </c>
      <c r="O1931" s="8" t="s">
        <v>205</v>
      </c>
      <c r="P1931" s="8" t="s">
        <v>30</v>
      </c>
      <c r="Q1931" s="8" t="s">
        <v>207</v>
      </c>
      <c r="R1931" s="8" t="str">
        <f t="shared" si="30"/>
        <v>255900A</v>
      </c>
      <c r="S1931" s="8" t="str">
        <f>IFERROR(VLOOKUP(R1931,'UNSG Projects'!$C$8:$D$305,2,FALSE),0)</f>
        <v>Struct &amp; Improv- New (Verde)</v>
      </c>
      <c r="T1931" s="8" t="s">
        <v>206</v>
      </c>
      <c r="U1931" s="11">
        <v>1720.15</v>
      </c>
    </row>
    <row r="1932" spans="1:21" ht="30.6" x14ac:dyDescent="0.3">
      <c r="A1932" s="19">
        <v>202603</v>
      </c>
      <c r="B1932" s="8" t="s">
        <v>7</v>
      </c>
      <c r="C1932" s="8" t="s">
        <v>63</v>
      </c>
      <c r="D1932" s="8" t="s">
        <v>62</v>
      </c>
      <c r="E1932" s="8" t="s">
        <v>62</v>
      </c>
      <c r="F1932" s="8" t="s">
        <v>61</v>
      </c>
      <c r="G1932" s="8" t="s">
        <v>68</v>
      </c>
      <c r="H1932" s="8" t="s">
        <v>59</v>
      </c>
      <c r="I1932" s="8" t="s">
        <v>58</v>
      </c>
      <c r="J1932" s="8" t="s">
        <v>193</v>
      </c>
      <c r="K1932" s="8" t="s">
        <v>56</v>
      </c>
      <c r="L1932" s="8" t="s">
        <v>64</v>
      </c>
      <c r="M1932" s="18">
        <v>46082</v>
      </c>
      <c r="N1932" s="18">
        <v>45961</v>
      </c>
      <c r="O1932" s="8" t="s">
        <v>205</v>
      </c>
      <c r="P1932" s="8" t="s">
        <v>30</v>
      </c>
      <c r="Q1932" s="8" t="s">
        <v>194</v>
      </c>
      <c r="R1932" s="8" t="str">
        <f t="shared" si="30"/>
        <v>253900A</v>
      </c>
      <c r="S1932" s="8" t="str">
        <f>IFERROR(VLOOKUP(R1932,'UNSG Projects'!$C$8:$D$305,2,FALSE),0)</f>
        <v>Struct &amp; Improv - New (Pres)</v>
      </c>
      <c r="T1932" s="8" t="s">
        <v>193</v>
      </c>
      <c r="U1932" s="11">
        <v>21913.89</v>
      </c>
    </row>
    <row r="1933" spans="1:21" ht="30.6" x14ac:dyDescent="0.3">
      <c r="A1933" s="19">
        <v>202508</v>
      </c>
      <c r="B1933" s="8" t="s">
        <v>7</v>
      </c>
      <c r="C1933" s="8" t="s">
        <v>63</v>
      </c>
      <c r="D1933" s="8" t="s">
        <v>199</v>
      </c>
      <c r="E1933" s="8" t="s">
        <v>199</v>
      </c>
      <c r="F1933" s="8" t="s">
        <v>61</v>
      </c>
      <c r="G1933" s="8" t="s">
        <v>71</v>
      </c>
      <c r="H1933" s="8" t="s">
        <v>59</v>
      </c>
      <c r="I1933" s="8" t="s">
        <v>58</v>
      </c>
      <c r="J1933" s="8" t="s">
        <v>197</v>
      </c>
      <c r="K1933" s="8" t="s">
        <v>56</v>
      </c>
      <c r="L1933" s="8" t="s">
        <v>64</v>
      </c>
      <c r="M1933" s="18">
        <v>45870</v>
      </c>
      <c r="N1933" s="18">
        <v>45870</v>
      </c>
      <c r="O1933" s="8" t="s">
        <v>195</v>
      </c>
      <c r="P1933" s="8" t="s">
        <v>31</v>
      </c>
      <c r="Q1933" s="8" t="s">
        <v>198</v>
      </c>
      <c r="R1933" s="8" t="str">
        <f t="shared" si="30"/>
        <v>250912A</v>
      </c>
      <c r="S1933" s="8" t="str">
        <f>IFERROR(VLOOKUP(R1933,'UNSG Projects'!$C$8:$D$305,2,FALSE),0)</f>
        <v>Comp Equip - UNSG</v>
      </c>
      <c r="T1933" s="8" t="s">
        <v>197</v>
      </c>
      <c r="U1933" s="11">
        <v>3499.82</v>
      </c>
    </row>
    <row r="1934" spans="1:21" ht="30.6" x14ac:dyDescent="0.3">
      <c r="A1934" s="19">
        <v>202509</v>
      </c>
      <c r="B1934" s="8" t="s">
        <v>7</v>
      </c>
      <c r="C1934" s="8" t="s">
        <v>63</v>
      </c>
      <c r="D1934" s="8" t="s">
        <v>199</v>
      </c>
      <c r="E1934" s="8" t="s">
        <v>199</v>
      </c>
      <c r="F1934" s="8" t="s">
        <v>61</v>
      </c>
      <c r="G1934" s="8" t="s">
        <v>71</v>
      </c>
      <c r="H1934" s="8" t="s">
        <v>59</v>
      </c>
      <c r="I1934" s="8" t="s">
        <v>58</v>
      </c>
      <c r="J1934" s="8" t="s">
        <v>57</v>
      </c>
      <c r="K1934" s="8" t="s">
        <v>56</v>
      </c>
      <c r="L1934" s="8" t="s">
        <v>55</v>
      </c>
      <c r="M1934" s="18">
        <v>45870</v>
      </c>
      <c r="N1934" s="18">
        <v>45870</v>
      </c>
      <c r="O1934" s="8" t="s">
        <v>195</v>
      </c>
      <c r="P1934" s="8" t="s">
        <v>31</v>
      </c>
      <c r="Q1934" s="8" t="s">
        <v>198</v>
      </c>
      <c r="R1934" s="8" t="str">
        <f t="shared" si="30"/>
        <v>250912A</v>
      </c>
      <c r="S1934" s="8" t="str">
        <f>IFERROR(VLOOKUP(R1934,'UNSG Projects'!$C$8:$D$305,2,FALSE),0)</f>
        <v>Comp Equip - UNSG</v>
      </c>
      <c r="T1934" s="8" t="s">
        <v>197</v>
      </c>
      <c r="U1934" s="11">
        <v>-3499.82</v>
      </c>
    </row>
    <row r="1935" spans="1:21" ht="30.6" x14ac:dyDescent="0.3">
      <c r="A1935" s="19">
        <v>202510</v>
      </c>
      <c r="B1935" s="8" t="s">
        <v>7</v>
      </c>
      <c r="C1935" s="8" t="s">
        <v>63</v>
      </c>
      <c r="D1935" s="8" t="s">
        <v>199</v>
      </c>
      <c r="E1935" s="8" t="s">
        <v>199</v>
      </c>
      <c r="F1935" s="8" t="s">
        <v>61</v>
      </c>
      <c r="G1935" s="8" t="s">
        <v>71</v>
      </c>
      <c r="H1935" s="8" t="s">
        <v>59</v>
      </c>
      <c r="I1935" s="8" t="s">
        <v>58</v>
      </c>
      <c r="J1935" s="8" t="s">
        <v>197</v>
      </c>
      <c r="K1935" s="8" t="s">
        <v>56</v>
      </c>
      <c r="L1935" s="8" t="s">
        <v>64</v>
      </c>
      <c r="M1935" s="18">
        <v>45870</v>
      </c>
      <c r="N1935" s="18">
        <v>45870</v>
      </c>
      <c r="O1935" s="8" t="s">
        <v>195</v>
      </c>
      <c r="P1935" s="8" t="s">
        <v>31</v>
      </c>
      <c r="Q1935" s="8" t="s">
        <v>198</v>
      </c>
      <c r="R1935" s="8" t="str">
        <f t="shared" si="30"/>
        <v>250912A</v>
      </c>
      <c r="S1935" s="8" t="str">
        <f>IFERROR(VLOOKUP(R1935,'UNSG Projects'!$C$8:$D$305,2,FALSE),0)</f>
        <v>Comp Equip - UNSG</v>
      </c>
      <c r="T1935" s="8" t="s">
        <v>197</v>
      </c>
      <c r="U1935" s="11">
        <v>3500.41</v>
      </c>
    </row>
    <row r="1936" spans="1:21" ht="30.6" x14ac:dyDescent="0.3">
      <c r="A1936" s="19">
        <v>202511</v>
      </c>
      <c r="B1936" s="8" t="s">
        <v>7</v>
      </c>
      <c r="C1936" s="8" t="s">
        <v>63</v>
      </c>
      <c r="D1936" s="8" t="s">
        <v>204</v>
      </c>
      <c r="E1936" s="8" t="s">
        <v>204</v>
      </c>
      <c r="F1936" s="8" t="s">
        <v>61</v>
      </c>
      <c r="G1936" s="8" t="s">
        <v>71</v>
      </c>
      <c r="H1936" s="8" t="s">
        <v>59</v>
      </c>
      <c r="I1936" s="8" t="s">
        <v>58</v>
      </c>
      <c r="J1936" s="8" t="s">
        <v>202</v>
      </c>
      <c r="K1936" s="8" t="s">
        <v>56</v>
      </c>
      <c r="L1936" s="8" t="s">
        <v>64</v>
      </c>
      <c r="M1936" s="18">
        <v>45962</v>
      </c>
      <c r="N1936" s="18">
        <v>45962</v>
      </c>
      <c r="O1936" s="8" t="s">
        <v>195</v>
      </c>
      <c r="P1936" s="8" t="s">
        <v>31</v>
      </c>
      <c r="Q1936" s="8" t="s">
        <v>203</v>
      </c>
      <c r="R1936" s="8" t="str">
        <f t="shared" si="30"/>
        <v>250916A</v>
      </c>
      <c r="S1936" s="8" t="str">
        <f>IFERROR(VLOOKUP(R1936,'UNSG Projects'!$C$8:$D$305,2,FALSE),0)</f>
        <v>Network IT Equip - UNSG</v>
      </c>
      <c r="T1936" s="8" t="s">
        <v>202</v>
      </c>
      <c r="U1936" s="11">
        <v>523.67999999999995</v>
      </c>
    </row>
    <row r="1937" spans="1:21" ht="30.6" x14ac:dyDescent="0.3">
      <c r="A1937" s="19">
        <v>202511</v>
      </c>
      <c r="B1937" s="8" t="s">
        <v>7</v>
      </c>
      <c r="C1937" s="8" t="s">
        <v>63</v>
      </c>
      <c r="D1937" s="8" t="s">
        <v>199</v>
      </c>
      <c r="E1937" s="8" t="s">
        <v>199</v>
      </c>
      <c r="F1937" s="8" t="s">
        <v>61</v>
      </c>
      <c r="G1937" s="8" t="s">
        <v>71</v>
      </c>
      <c r="H1937" s="8" t="s">
        <v>59</v>
      </c>
      <c r="I1937" s="8" t="s">
        <v>58</v>
      </c>
      <c r="J1937" s="8" t="s">
        <v>197</v>
      </c>
      <c r="K1937" s="8" t="s">
        <v>56</v>
      </c>
      <c r="L1937" s="8" t="s">
        <v>64</v>
      </c>
      <c r="M1937" s="18">
        <v>45870</v>
      </c>
      <c r="N1937" s="18">
        <v>45870</v>
      </c>
      <c r="O1937" s="8" t="s">
        <v>195</v>
      </c>
      <c r="P1937" s="8" t="s">
        <v>31</v>
      </c>
      <c r="Q1937" s="8" t="s">
        <v>198</v>
      </c>
      <c r="R1937" s="8" t="str">
        <f t="shared" si="30"/>
        <v>250912A</v>
      </c>
      <c r="S1937" s="8" t="str">
        <f>IFERROR(VLOOKUP(R1937,'UNSG Projects'!$C$8:$D$305,2,FALSE),0)</f>
        <v>Comp Equip - UNSG</v>
      </c>
      <c r="T1937" s="8" t="s">
        <v>197</v>
      </c>
      <c r="U1937" s="11">
        <v>11143.44</v>
      </c>
    </row>
    <row r="1938" spans="1:21" ht="30.6" x14ac:dyDescent="0.3">
      <c r="A1938" s="19">
        <v>202511</v>
      </c>
      <c r="B1938" s="8" t="s">
        <v>7</v>
      </c>
      <c r="C1938" s="8" t="s">
        <v>63</v>
      </c>
      <c r="D1938" s="8" t="s">
        <v>199</v>
      </c>
      <c r="E1938" s="8" t="s">
        <v>199</v>
      </c>
      <c r="F1938" s="8" t="s">
        <v>61</v>
      </c>
      <c r="G1938" s="8" t="s">
        <v>71</v>
      </c>
      <c r="H1938" s="8" t="s">
        <v>59</v>
      </c>
      <c r="I1938" s="8" t="s">
        <v>58</v>
      </c>
      <c r="J1938" s="8" t="s">
        <v>57</v>
      </c>
      <c r="K1938" s="8" t="s">
        <v>56</v>
      </c>
      <c r="L1938" s="8" t="s">
        <v>55</v>
      </c>
      <c r="M1938" s="18">
        <v>45870</v>
      </c>
      <c r="N1938" s="18">
        <v>45870</v>
      </c>
      <c r="O1938" s="8" t="s">
        <v>195</v>
      </c>
      <c r="P1938" s="8" t="s">
        <v>31</v>
      </c>
      <c r="Q1938" s="8" t="s">
        <v>198</v>
      </c>
      <c r="R1938" s="8" t="str">
        <f t="shared" si="30"/>
        <v>250912A</v>
      </c>
      <c r="S1938" s="8" t="str">
        <f>IFERROR(VLOOKUP(R1938,'UNSG Projects'!$C$8:$D$305,2,FALSE),0)</f>
        <v>Comp Equip - UNSG</v>
      </c>
      <c r="T1938" s="8" t="s">
        <v>197</v>
      </c>
      <c r="U1938" s="11">
        <v>-3500.41</v>
      </c>
    </row>
    <row r="1939" spans="1:21" ht="30.6" x14ac:dyDescent="0.3">
      <c r="A1939" s="19">
        <v>202512</v>
      </c>
      <c r="B1939" s="8" t="s">
        <v>7</v>
      </c>
      <c r="C1939" s="8" t="s">
        <v>63</v>
      </c>
      <c r="D1939" s="8" t="s">
        <v>204</v>
      </c>
      <c r="E1939" s="8" t="s">
        <v>204</v>
      </c>
      <c r="F1939" s="8" t="s">
        <v>61</v>
      </c>
      <c r="G1939" s="8" t="s">
        <v>71</v>
      </c>
      <c r="H1939" s="8" t="s">
        <v>59</v>
      </c>
      <c r="I1939" s="8" t="s">
        <v>58</v>
      </c>
      <c r="J1939" s="8" t="s">
        <v>57</v>
      </c>
      <c r="K1939" s="8" t="s">
        <v>56</v>
      </c>
      <c r="L1939" s="8" t="s">
        <v>55</v>
      </c>
      <c r="M1939" s="18">
        <v>45962</v>
      </c>
      <c r="N1939" s="18">
        <v>45962</v>
      </c>
      <c r="O1939" s="8" t="s">
        <v>195</v>
      </c>
      <c r="P1939" s="8" t="s">
        <v>31</v>
      </c>
      <c r="Q1939" s="8" t="s">
        <v>203</v>
      </c>
      <c r="R1939" s="8" t="str">
        <f t="shared" si="30"/>
        <v>250916A</v>
      </c>
      <c r="S1939" s="8" t="str">
        <f>IFERROR(VLOOKUP(R1939,'UNSG Projects'!$C$8:$D$305,2,FALSE),0)</f>
        <v>Network IT Equip - UNSG</v>
      </c>
      <c r="T1939" s="8" t="s">
        <v>202</v>
      </c>
      <c r="U1939" s="11">
        <v>-523.67999999999995</v>
      </c>
    </row>
    <row r="1940" spans="1:21" ht="30.6" x14ac:dyDescent="0.3">
      <c r="A1940" s="19">
        <v>202512</v>
      </c>
      <c r="B1940" s="8" t="s">
        <v>7</v>
      </c>
      <c r="C1940" s="8" t="s">
        <v>63</v>
      </c>
      <c r="D1940" s="8" t="s">
        <v>199</v>
      </c>
      <c r="E1940" s="8" t="s">
        <v>199</v>
      </c>
      <c r="F1940" s="8" t="s">
        <v>61</v>
      </c>
      <c r="G1940" s="8" t="s">
        <v>74</v>
      </c>
      <c r="H1940" s="8" t="s">
        <v>59</v>
      </c>
      <c r="I1940" s="8" t="s">
        <v>58</v>
      </c>
      <c r="J1940" s="8" t="s">
        <v>200</v>
      </c>
      <c r="K1940" s="8" t="s">
        <v>56</v>
      </c>
      <c r="L1940" s="8" t="s">
        <v>64</v>
      </c>
      <c r="M1940" s="18">
        <v>45992</v>
      </c>
      <c r="N1940" s="18">
        <v>46007</v>
      </c>
      <c r="O1940" s="8" t="s">
        <v>195</v>
      </c>
      <c r="P1940" s="8" t="s">
        <v>31</v>
      </c>
      <c r="Q1940" s="8" t="s">
        <v>201</v>
      </c>
      <c r="R1940" s="8" t="str">
        <f t="shared" si="30"/>
        <v>250961B</v>
      </c>
      <c r="S1940" s="8" t="str">
        <f>IFERROR(VLOOKUP(R1940,'UNSG Projects'!$C$8:$D$305,2,FALSE),0)</f>
        <v>2025 ND UNSG Infra Ref UNSG</v>
      </c>
      <c r="T1940" s="8" t="s">
        <v>200</v>
      </c>
      <c r="U1940" s="11">
        <v>84610.51</v>
      </c>
    </row>
    <row r="1941" spans="1:21" ht="30.6" x14ac:dyDescent="0.3">
      <c r="A1941" s="19">
        <v>202512</v>
      </c>
      <c r="B1941" s="8" t="s">
        <v>7</v>
      </c>
      <c r="C1941" s="8" t="s">
        <v>63</v>
      </c>
      <c r="D1941" s="8" t="s">
        <v>199</v>
      </c>
      <c r="E1941" s="8" t="s">
        <v>199</v>
      </c>
      <c r="F1941" s="8" t="s">
        <v>61</v>
      </c>
      <c r="G1941" s="8" t="s">
        <v>71</v>
      </c>
      <c r="H1941" s="8" t="s">
        <v>59</v>
      </c>
      <c r="I1941" s="8" t="s">
        <v>58</v>
      </c>
      <c r="J1941" s="8" t="s">
        <v>57</v>
      </c>
      <c r="K1941" s="8" t="s">
        <v>56</v>
      </c>
      <c r="L1941" s="8" t="s">
        <v>55</v>
      </c>
      <c r="M1941" s="18">
        <v>45870</v>
      </c>
      <c r="N1941" s="18">
        <v>45870</v>
      </c>
      <c r="O1941" s="8" t="s">
        <v>195</v>
      </c>
      <c r="P1941" s="8" t="s">
        <v>31</v>
      </c>
      <c r="Q1941" s="8" t="s">
        <v>198</v>
      </c>
      <c r="R1941" s="8" t="str">
        <f t="shared" si="30"/>
        <v>250912A</v>
      </c>
      <c r="S1941" s="8" t="str">
        <f>IFERROR(VLOOKUP(R1941,'UNSG Projects'!$C$8:$D$305,2,FALSE),0)</f>
        <v>Comp Equip - UNSG</v>
      </c>
      <c r="T1941" s="8" t="s">
        <v>197</v>
      </c>
      <c r="U1941" s="11">
        <v>-11143.44</v>
      </c>
    </row>
    <row r="1942" spans="1:21" ht="30.6" x14ac:dyDescent="0.3">
      <c r="A1942" s="19">
        <v>202512</v>
      </c>
      <c r="B1942" s="8" t="s">
        <v>7</v>
      </c>
      <c r="C1942" s="8" t="s">
        <v>63</v>
      </c>
      <c r="D1942" s="8" t="s">
        <v>199</v>
      </c>
      <c r="E1942" s="8" t="s">
        <v>199</v>
      </c>
      <c r="F1942" s="8" t="s">
        <v>61</v>
      </c>
      <c r="G1942" s="8" t="s">
        <v>101</v>
      </c>
      <c r="H1942" s="8" t="s">
        <v>59</v>
      </c>
      <c r="I1942" s="8" t="s">
        <v>58</v>
      </c>
      <c r="J1942" s="8" t="s">
        <v>200</v>
      </c>
      <c r="K1942" s="8" t="s">
        <v>56</v>
      </c>
      <c r="L1942" s="8" t="s">
        <v>64</v>
      </c>
      <c r="M1942" s="18">
        <v>45992</v>
      </c>
      <c r="N1942" s="18">
        <v>46007</v>
      </c>
      <c r="O1942" s="8" t="s">
        <v>195</v>
      </c>
      <c r="P1942" s="8" t="s">
        <v>31</v>
      </c>
      <c r="Q1942" s="8" t="s">
        <v>201</v>
      </c>
      <c r="R1942" s="8" t="str">
        <f t="shared" si="30"/>
        <v>250961B</v>
      </c>
      <c r="S1942" s="8" t="str">
        <f>IFERROR(VLOOKUP(R1942,'UNSG Projects'!$C$8:$D$305,2,FALSE),0)</f>
        <v>2025 ND UNSG Infra Ref UNSG</v>
      </c>
      <c r="T1942" s="8" t="s">
        <v>200</v>
      </c>
      <c r="U1942" s="11">
        <v>84610.49</v>
      </c>
    </row>
    <row r="1943" spans="1:21" ht="30.6" x14ac:dyDescent="0.3">
      <c r="A1943" s="19">
        <v>202512</v>
      </c>
      <c r="B1943" s="8" t="s">
        <v>7</v>
      </c>
      <c r="C1943" s="8" t="s">
        <v>63</v>
      </c>
      <c r="D1943" s="8" t="s">
        <v>199</v>
      </c>
      <c r="E1943" s="8" t="s">
        <v>199</v>
      </c>
      <c r="F1943" s="8" t="s">
        <v>61</v>
      </c>
      <c r="G1943" s="8" t="s">
        <v>68</v>
      </c>
      <c r="H1943" s="8" t="s">
        <v>59</v>
      </c>
      <c r="I1943" s="8" t="s">
        <v>58</v>
      </c>
      <c r="J1943" s="8" t="s">
        <v>200</v>
      </c>
      <c r="K1943" s="8" t="s">
        <v>56</v>
      </c>
      <c r="L1943" s="8" t="s">
        <v>64</v>
      </c>
      <c r="M1943" s="18">
        <v>45992</v>
      </c>
      <c r="N1943" s="18">
        <v>46007</v>
      </c>
      <c r="O1943" s="8" t="s">
        <v>195</v>
      </c>
      <c r="P1943" s="8" t="s">
        <v>31</v>
      </c>
      <c r="Q1943" s="8" t="s">
        <v>201</v>
      </c>
      <c r="R1943" s="8" t="str">
        <f t="shared" si="30"/>
        <v>250961B</v>
      </c>
      <c r="S1943" s="8" t="str">
        <f>IFERROR(VLOOKUP(R1943,'UNSG Projects'!$C$8:$D$305,2,FALSE),0)</f>
        <v>2025 ND UNSG Infra Ref UNSG</v>
      </c>
      <c r="T1943" s="8" t="s">
        <v>200</v>
      </c>
      <c r="U1943" s="11">
        <v>84610.51</v>
      </c>
    </row>
    <row r="1944" spans="1:21" ht="30.6" x14ac:dyDescent="0.3">
      <c r="A1944" s="19">
        <v>202512</v>
      </c>
      <c r="B1944" s="8" t="s">
        <v>7</v>
      </c>
      <c r="C1944" s="8" t="s">
        <v>63</v>
      </c>
      <c r="D1944" s="8" t="s">
        <v>199</v>
      </c>
      <c r="E1944" s="8" t="s">
        <v>199</v>
      </c>
      <c r="F1944" s="8" t="s">
        <v>61</v>
      </c>
      <c r="G1944" s="8" t="s">
        <v>94</v>
      </c>
      <c r="H1944" s="8" t="s">
        <v>59</v>
      </c>
      <c r="I1944" s="8" t="s">
        <v>58</v>
      </c>
      <c r="J1944" s="8" t="s">
        <v>200</v>
      </c>
      <c r="K1944" s="8" t="s">
        <v>56</v>
      </c>
      <c r="L1944" s="8" t="s">
        <v>64</v>
      </c>
      <c r="M1944" s="18">
        <v>45992</v>
      </c>
      <c r="N1944" s="18">
        <v>46007</v>
      </c>
      <c r="O1944" s="8" t="s">
        <v>195</v>
      </c>
      <c r="P1944" s="8" t="s">
        <v>31</v>
      </c>
      <c r="Q1944" s="8" t="s">
        <v>201</v>
      </c>
      <c r="R1944" s="8" t="str">
        <f t="shared" si="30"/>
        <v>250961B</v>
      </c>
      <c r="S1944" s="8" t="str">
        <f>IFERROR(VLOOKUP(R1944,'UNSG Projects'!$C$8:$D$305,2,FALSE),0)</f>
        <v>2025 ND UNSG Infra Ref UNSG</v>
      </c>
      <c r="T1944" s="8" t="s">
        <v>200</v>
      </c>
      <c r="U1944" s="11">
        <v>84610.51</v>
      </c>
    </row>
    <row r="1945" spans="1:21" ht="30.6" x14ac:dyDescent="0.3">
      <c r="A1945" s="19">
        <v>202601</v>
      </c>
      <c r="B1945" s="8" t="s">
        <v>7</v>
      </c>
      <c r="C1945" s="8" t="s">
        <v>63</v>
      </c>
      <c r="D1945" s="8" t="s">
        <v>199</v>
      </c>
      <c r="E1945" s="8" t="s">
        <v>199</v>
      </c>
      <c r="F1945" s="8" t="s">
        <v>61</v>
      </c>
      <c r="G1945" s="8" t="s">
        <v>71</v>
      </c>
      <c r="H1945" s="8" t="s">
        <v>59</v>
      </c>
      <c r="I1945" s="8" t="s">
        <v>58</v>
      </c>
      <c r="J1945" s="8" t="s">
        <v>197</v>
      </c>
      <c r="K1945" s="8" t="s">
        <v>56</v>
      </c>
      <c r="L1945" s="8" t="s">
        <v>64</v>
      </c>
      <c r="M1945" s="18">
        <v>46023</v>
      </c>
      <c r="N1945" s="18">
        <v>46023</v>
      </c>
      <c r="O1945" s="8" t="s">
        <v>195</v>
      </c>
      <c r="P1945" s="8" t="s">
        <v>31</v>
      </c>
      <c r="Q1945" s="8" t="s">
        <v>198</v>
      </c>
      <c r="R1945" s="8" t="str">
        <f t="shared" si="30"/>
        <v>250912A</v>
      </c>
      <c r="S1945" s="8" t="str">
        <f>IFERROR(VLOOKUP(R1945,'UNSG Projects'!$C$8:$D$305,2,FALSE),0)</f>
        <v>Comp Equip - UNSG</v>
      </c>
      <c r="T1945" s="8" t="s">
        <v>197</v>
      </c>
      <c r="U1945" s="11">
        <v>3594.56</v>
      </c>
    </row>
    <row r="1946" spans="1:21" ht="30.6" x14ac:dyDescent="0.3">
      <c r="A1946" s="19">
        <v>202602</v>
      </c>
      <c r="B1946" s="8" t="s">
        <v>7</v>
      </c>
      <c r="C1946" s="8" t="s">
        <v>63</v>
      </c>
      <c r="D1946" s="8" t="s">
        <v>199</v>
      </c>
      <c r="E1946" s="8" t="s">
        <v>199</v>
      </c>
      <c r="F1946" s="8" t="s">
        <v>61</v>
      </c>
      <c r="G1946" s="8" t="s">
        <v>71</v>
      </c>
      <c r="H1946" s="8" t="s">
        <v>59</v>
      </c>
      <c r="I1946" s="8" t="s">
        <v>58</v>
      </c>
      <c r="J1946" s="8" t="s">
        <v>57</v>
      </c>
      <c r="K1946" s="8" t="s">
        <v>56</v>
      </c>
      <c r="L1946" s="8" t="s">
        <v>55</v>
      </c>
      <c r="M1946" s="18">
        <v>46023</v>
      </c>
      <c r="N1946" s="18">
        <v>46023</v>
      </c>
      <c r="O1946" s="8" t="s">
        <v>195</v>
      </c>
      <c r="P1946" s="8" t="s">
        <v>31</v>
      </c>
      <c r="Q1946" s="8" t="s">
        <v>198</v>
      </c>
      <c r="R1946" s="8" t="str">
        <f t="shared" si="30"/>
        <v>250912A</v>
      </c>
      <c r="S1946" s="8" t="str">
        <f>IFERROR(VLOOKUP(R1946,'UNSG Projects'!$C$8:$D$305,2,FALSE),0)</f>
        <v>Comp Equip - UNSG</v>
      </c>
      <c r="T1946" s="8" t="s">
        <v>197</v>
      </c>
      <c r="U1946" s="11">
        <v>-3594.56</v>
      </c>
    </row>
    <row r="1947" spans="1:21" ht="30.6" x14ac:dyDescent="0.3">
      <c r="A1947" s="19">
        <v>202603</v>
      </c>
      <c r="B1947" s="8" t="s">
        <v>7</v>
      </c>
      <c r="C1947" s="8" t="s">
        <v>63</v>
      </c>
      <c r="D1947" s="8" t="s">
        <v>196</v>
      </c>
      <c r="E1947" s="8" t="s">
        <v>196</v>
      </c>
      <c r="F1947" s="8" t="s">
        <v>61</v>
      </c>
      <c r="G1947" s="8" t="s">
        <v>68</v>
      </c>
      <c r="H1947" s="8" t="s">
        <v>59</v>
      </c>
      <c r="I1947" s="8" t="s">
        <v>58</v>
      </c>
      <c r="J1947" s="8" t="s">
        <v>193</v>
      </c>
      <c r="K1947" s="8" t="s">
        <v>56</v>
      </c>
      <c r="L1947" s="8" t="s">
        <v>64</v>
      </c>
      <c r="M1947" s="18">
        <v>46082</v>
      </c>
      <c r="N1947" s="18">
        <v>45961</v>
      </c>
      <c r="O1947" s="8" t="s">
        <v>195</v>
      </c>
      <c r="P1947" s="8" t="s">
        <v>31</v>
      </c>
      <c r="Q1947" s="8" t="s">
        <v>194</v>
      </c>
      <c r="R1947" s="8" t="str">
        <f t="shared" si="30"/>
        <v>253900A</v>
      </c>
      <c r="S1947" s="8" t="str">
        <f>IFERROR(VLOOKUP(R1947,'UNSG Projects'!$C$8:$D$305,2,FALSE),0)</f>
        <v>Struct &amp; Improv - New (Pres)</v>
      </c>
      <c r="T1947" s="8" t="s">
        <v>193</v>
      </c>
      <c r="U1947" s="11">
        <v>447.22</v>
      </c>
    </row>
    <row r="1948" spans="1:21" ht="30.6" x14ac:dyDescent="0.3">
      <c r="A1948" s="19">
        <v>202507</v>
      </c>
      <c r="B1948" s="8" t="s">
        <v>7</v>
      </c>
      <c r="C1948" s="8" t="s">
        <v>63</v>
      </c>
      <c r="D1948" s="8" t="s">
        <v>163</v>
      </c>
      <c r="E1948" s="8" t="s">
        <v>163</v>
      </c>
      <c r="F1948" s="8" t="s">
        <v>61</v>
      </c>
      <c r="G1948" s="8" t="s">
        <v>125</v>
      </c>
      <c r="H1948" s="8" t="s">
        <v>59</v>
      </c>
      <c r="I1948" s="8" t="s">
        <v>58</v>
      </c>
      <c r="J1948" s="8" t="s">
        <v>189</v>
      </c>
      <c r="K1948" s="8" t="s">
        <v>56</v>
      </c>
      <c r="L1948" s="8" t="s">
        <v>64</v>
      </c>
      <c r="M1948" s="18">
        <v>45839</v>
      </c>
      <c r="N1948" s="18">
        <v>45859</v>
      </c>
      <c r="O1948" s="8" t="s">
        <v>124</v>
      </c>
      <c r="P1948" s="8" t="s">
        <v>32</v>
      </c>
      <c r="Q1948" s="8" t="s">
        <v>190</v>
      </c>
      <c r="R1948" s="8" t="str">
        <f t="shared" si="30"/>
        <v>250000A</v>
      </c>
      <c r="S1948" s="8" t="str">
        <f>IFERROR(VLOOKUP(R1948,'UNSG Projects'!$C$8:$D$305,2,FALSE),0)</f>
        <v>UNSG Transportation Equip</v>
      </c>
      <c r="T1948" s="8" t="s">
        <v>189</v>
      </c>
      <c r="U1948" s="11">
        <v>59852.53</v>
      </c>
    </row>
    <row r="1949" spans="1:21" ht="30.6" x14ac:dyDescent="0.3">
      <c r="A1949" s="19">
        <v>202507</v>
      </c>
      <c r="B1949" s="8" t="s">
        <v>7</v>
      </c>
      <c r="C1949" s="8" t="s">
        <v>63</v>
      </c>
      <c r="D1949" s="8" t="s">
        <v>163</v>
      </c>
      <c r="E1949" s="8" t="s">
        <v>163</v>
      </c>
      <c r="F1949" s="8" t="s">
        <v>61</v>
      </c>
      <c r="G1949" s="8" t="s">
        <v>125</v>
      </c>
      <c r="H1949" s="8" t="s">
        <v>59</v>
      </c>
      <c r="I1949" s="8" t="s">
        <v>58</v>
      </c>
      <c r="J1949" s="8" t="s">
        <v>187</v>
      </c>
      <c r="K1949" s="8" t="s">
        <v>56</v>
      </c>
      <c r="L1949" s="8" t="s">
        <v>64</v>
      </c>
      <c r="M1949" s="18">
        <v>45839</v>
      </c>
      <c r="N1949" s="18">
        <v>45867</v>
      </c>
      <c r="O1949" s="8" t="s">
        <v>124</v>
      </c>
      <c r="P1949" s="8" t="s">
        <v>32</v>
      </c>
      <c r="Q1949" s="8" t="s">
        <v>188</v>
      </c>
      <c r="R1949" s="8" t="str">
        <f t="shared" si="30"/>
        <v>250000A</v>
      </c>
      <c r="S1949" s="8" t="str">
        <f>IFERROR(VLOOKUP(R1949,'UNSG Projects'!$C$8:$D$305,2,FALSE),0)</f>
        <v>UNSG Transportation Equip</v>
      </c>
      <c r="T1949" s="8" t="s">
        <v>187</v>
      </c>
      <c r="U1949" s="11">
        <v>47284.84</v>
      </c>
    </row>
    <row r="1950" spans="1:21" ht="30.6" x14ac:dyDescent="0.3">
      <c r="A1950" s="19">
        <v>202507</v>
      </c>
      <c r="B1950" s="8" t="s">
        <v>7</v>
      </c>
      <c r="C1950" s="8" t="s">
        <v>63</v>
      </c>
      <c r="D1950" s="8" t="s">
        <v>158</v>
      </c>
      <c r="E1950" s="8" t="s">
        <v>158</v>
      </c>
      <c r="F1950" s="8" t="s">
        <v>61</v>
      </c>
      <c r="G1950" s="8" t="s">
        <v>125</v>
      </c>
      <c r="H1950" s="8" t="s">
        <v>59</v>
      </c>
      <c r="I1950" s="8" t="s">
        <v>58</v>
      </c>
      <c r="J1950" s="8" t="s">
        <v>185</v>
      </c>
      <c r="K1950" s="8" t="s">
        <v>56</v>
      </c>
      <c r="L1950" s="8" t="s">
        <v>64</v>
      </c>
      <c r="M1950" s="18">
        <v>45839</v>
      </c>
      <c r="N1950" s="18">
        <v>45856</v>
      </c>
      <c r="O1950" s="8" t="s">
        <v>124</v>
      </c>
      <c r="P1950" s="8" t="s">
        <v>32</v>
      </c>
      <c r="Q1950" s="8" t="s">
        <v>186</v>
      </c>
      <c r="R1950" s="8" t="str">
        <f t="shared" si="30"/>
        <v>250000A</v>
      </c>
      <c r="S1950" s="8" t="str">
        <f>IFERROR(VLOOKUP(R1950,'UNSG Projects'!$C$8:$D$305,2,FALSE),0)</f>
        <v>UNSG Transportation Equip</v>
      </c>
      <c r="T1950" s="8" t="s">
        <v>185</v>
      </c>
      <c r="U1950" s="11">
        <v>65384.76</v>
      </c>
    </row>
    <row r="1951" spans="1:21" ht="30.6" x14ac:dyDescent="0.3">
      <c r="A1951" s="19">
        <v>202507</v>
      </c>
      <c r="B1951" s="8" t="s">
        <v>7</v>
      </c>
      <c r="C1951" s="8" t="s">
        <v>63</v>
      </c>
      <c r="D1951" s="8" t="s">
        <v>171</v>
      </c>
      <c r="E1951" s="8" t="s">
        <v>171</v>
      </c>
      <c r="F1951" s="8" t="s">
        <v>61</v>
      </c>
      <c r="G1951" s="8" t="s">
        <v>125</v>
      </c>
      <c r="H1951" s="8" t="s">
        <v>59</v>
      </c>
      <c r="I1951" s="8" t="s">
        <v>58</v>
      </c>
      <c r="J1951" s="8" t="s">
        <v>93</v>
      </c>
      <c r="K1951" s="8" t="s">
        <v>56</v>
      </c>
      <c r="L1951" s="8" t="s">
        <v>55</v>
      </c>
      <c r="M1951" s="18">
        <v>45778</v>
      </c>
      <c r="N1951" s="18">
        <v>45783</v>
      </c>
      <c r="O1951" s="8" t="s">
        <v>124</v>
      </c>
      <c r="P1951" s="8" t="s">
        <v>32</v>
      </c>
      <c r="Q1951" s="8" t="s">
        <v>184</v>
      </c>
      <c r="R1951" s="8" t="str">
        <f t="shared" si="30"/>
        <v>250000A</v>
      </c>
      <c r="S1951" s="8" t="str">
        <f>IFERROR(VLOOKUP(R1951,'UNSG Projects'!$C$8:$D$305,2,FALSE),0)</f>
        <v>UNSG Transportation Equip</v>
      </c>
      <c r="T1951" s="8" t="s">
        <v>183</v>
      </c>
      <c r="U1951" s="11">
        <v>-50.75</v>
      </c>
    </row>
    <row r="1952" spans="1:21" ht="30.6" x14ac:dyDescent="0.3">
      <c r="A1952" s="19">
        <v>202507</v>
      </c>
      <c r="B1952" s="8" t="s">
        <v>7</v>
      </c>
      <c r="C1952" s="8" t="s">
        <v>63</v>
      </c>
      <c r="D1952" s="8" t="s">
        <v>171</v>
      </c>
      <c r="E1952" s="8" t="s">
        <v>171</v>
      </c>
      <c r="F1952" s="8" t="s">
        <v>61</v>
      </c>
      <c r="G1952" s="8" t="s">
        <v>125</v>
      </c>
      <c r="H1952" s="8" t="s">
        <v>59</v>
      </c>
      <c r="I1952" s="8" t="s">
        <v>58</v>
      </c>
      <c r="J1952" s="8" t="s">
        <v>93</v>
      </c>
      <c r="K1952" s="8" t="s">
        <v>56</v>
      </c>
      <c r="L1952" s="8" t="s">
        <v>55</v>
      </c>
      <c r="M1952" s="18">
        <v>45778</v>
      </c>
      <c r="N1952" s="18">
        <v>45783</v>
      </c>
      <c r="O1952" s="8" t="s">
        <v>124</v>
      </c>
      <c r="P1952" s="8" t="s">
        <v>32</v>
      </c>
      <c r="Q1952" s="8" t="s">
        <v>192</v>
      </c>
      <c r="R1952" s="8" t="str">
        <f t="shared" si="30"/>
        <v>250000A</v>
      </c>
      <c r="S1952" s="8" t="str">
        <f>IFERROR(VLOOKUP(R1952,'UNSG Projects'!$C$8:$D$305,2,FALSE),0)</f>
        <v>UNSG Transportation Equip</v>
      </c>
      <c r="T1952" s="8" t="s">
        <v>191</v>
      </c>
      <c r="U1952" s="11">
        <v>-101.5</v>
      </c>
    </row>
    <row r="1953" spans="1:21" ht="30.6" x14ac:dyDescent="0.3">
      <c r="A1953" s="19">
        <v>202507</v>
      </c>
      <c r="B1953" s="8" t="s">
        <v>7</v>
      </c>
      <c r="C1953" s="8" t="s">
        <v>63</v>
      </c>
      <c r="D1953" s="8" t="s">
        <v>171</v>
      </c>
      <c r="E1953" s="8" t="s">
        <v>171</v>
      </c>
      <c r="F1953" s="8" t="s">
        <v>61</v>
      </c>
      <c r="G1953" s="8" t="s">
        <v>125</v>
      </c>
      <c r="H1953" s="8" t="s">
        <v>59</v>
      </c>
      <c r="I1953" s="8" t="s">
        <v>58</v>
      </c>
      <c r="J1953" s="8" t="s">
        <v>191</v>
      </c>
      <c r="K1953" s="8" t="s">
        <v>56</v>
      </c>
      <c r="L1953" s="8" t="s">
        <v>64</v>
      </c>
      <c r="M1953" s="18">
        <v>45778</v>
      </c>
      <c r="N1953" s="18">
        <v>45783</v>
      </c>
      <c r="O1953" s="8" t="s">
        <v>124</v>
      </c>
      <c r="P1953" s="8" t="s">
        <v>32</v>
      </c>
      <c r="Q1953" s="8" t="s">
        <v>192</v>
      </c>
      <c r="R1953" s="8" t="str">
        <f t="shared" si="30"/>
        <v>250000A</v>
      </c>
      <c r="S1953" s="8" t="str">
        <f>IFERROR(VLOOKUP(R1953,'UNSG Projects'!$C$8:$D$305,2,FALSE),0)</f>
        <v>UNSG Transportation Equip</v>
      </c>
      <c r="T1953" s="8" t="s">
        <v>191</v>
      </c>
      <c r="U1953" s="11">
        <v>50.75</v>
      </c>
    </row>
    <row r="1954" spans="1:21" ht="30.6" x14ac:dyDescent="0.3">
      <c r="A1954" s="19">
        <v>202508</v>
      </c>
      <c r="B1954" s="8" t="s">
        <v>7</v>
      </c>
      <c r="C1954" s="8" t="s">
        <v>63</v>
      </c>
      <c r="D1954" s="8" t="s">
        <v>163</v>
      </c>
      <c r="E1954" s="8" t="s">
        <v>163</v>
      </c>
      <c r="F1954" s="8" t="s">
        <v>61</v>
      </c>
      <c r="G1954" s="8" t="s">
        <v>125</v>
      </c>
      <c r="H1954" s="8" t="s">
        <v>59</v>
      </c>
      <c r="I1954" s="8" t="s">
        <v>58</v>
      </c>
      <c r="J1954" s="8" t="s">
        <v>189</v>
      </c>
      <c r="K1954" s="8" t="s">
        <v>56</v>
      </c>
      <c r="L1954" s="8" t="s">
        <v>64</v>
      </c>
      <c r="M1954" s="18">
        <v>45839</v>
      </c>
      <c r="N1954" s="18">
        <v>45859</v>
      </c>
      <c r="O1954" s="8" t="s">
        <v>124</v>
      </c>
      <c r="P1954" s="8" t="s">
        <v>32</v>
      </c>
      <c r="Q1954" s="8" t="s">
        <v>190</v>
      </c>
      <c r="R1954" s="8" t="str">
        <f t="shared" si="30"/>
        <v>250000A</v>
      </c>
      <c r="S1954" s="8" t="str">
        <f>IFERROR(VLOOKUP(R1954,'UNSG Projects'!$C$8:$D$305,2,FALSE),0)</f>
        <v>UNSG Transportation Equip</v>
      </c>
      <c r="T1954" s="8" t="s">
        <v>189</v>
      </c>
      <c r="U1954" s="11">
        <v>110.06</v>
      </c>
    </row>
    <row r="1955" spans="1:21" ht="30.6" x14ac:dyDescent="0.3">
      <c r="A1955" s="19">
        <v>202508</v>
      </c>
      <c r="B1955" s="8" t="s">
        <v>7</v>
      </c>
      <c r="C1955" s="8" t="s">
        <v>63</v>
      </c>
      <c r="D1955" s="8" t="s">
        <v>163</v>
      </c>
      <c r="E1955" s="8" t="s">
        <v>163</v>
      </c>
      <c r="F1955" s="8" t="s">
        <v>61</v>
      </c>
      <c r="G1955" s="8" t="s">
        <v>125</v>
      </c>
      <c r="H1955" s="8" t="s">
        <v>59</v>
      </c>
      <c r="I1955" s="8" t="s">
        <v>58</v>
      </c>
      <c r="J1955" s="8" t="s">
        <v>187</v>
      </c>
      <c r="K1955" s="8" t="s">
        <v>56</v>
      </c>
      <c r="L1955" s="8" t="s">
        <v>64</v>
      </c>
      <c r="M1955" s="18">
        <v>45839</v>
      </c>
      <c r="N1955" s="18">
        <v>45867</v>
      </c>
      <c r="O1955" s="8" t="s">
        <v>124</v>
      </c>
      <c r="P1955" s="8" t="s">
        <v>32</v>
      </c>
      <c r="Q1955" s="8" t="s">
        <v>188</v>
      </c>
      <c r="R1955" s="8" t="str">
        <f t="shared" si="30"/>
        <v>250000A</v>
      </c>
      <c r="S1955" s="8" t="str">
        <f>IFERROR(VLOOKUP(R1955,'UNSG Projects'!$C$8:$D$305,2,FALSE),0)</f>
        <v>UNSG Transportation Equip</v>
      </c>
      <c r="T1955" s="8" t="s">
        <v>187</v>
      </c>
      <c r="U1955" s="11">
        <v>1155.4000000000001</v>
      </c>
    </row>
    <row r="1956" spans="1:21" ht="30.6" x14ac:dyDescent="0.3">
      <c r="A1956" s="19">
        <v>202508</v>
      </c>
      <c r="B1956" s="8" t="s">
        <v>7</v>
      </c>
      <c r="C1956" s="8" t="s">
        <v>63</v>
      </c>
      <c r="D1956" s="8" t="s">
        <v>158</v>
      </c>
      <c r="E1956" s="8" t="s">
        <v>158</v>
      </c>
      <c r="F1956" s="8" t="s">
        <v>61</v>
      </c>
      <c r="G1956" s="8" t="s">
        <v>125</v>
      </c>
      <c r="H1956" s="8" t="s">
        <v>59</v>
      </c>
      <c r="I1956" s="8" t="s">
        <v>58</v>
      </c>
      <c r="J1956" s="8" t="s">
        <v>185</v>
      </c>
      <c r="K1956" s="8" t="s">
        <v>56</v>
      </c>
      <c r="L1956" s="8" t="s">
        <v>64</v>
      </c>
      <c r="M1956" s="18">
        <v>45839</v>
      </c>
      <c r="N1956" s="18">
        <v>45856</v>
      </c>
      <c r="O1956" s="8" t="s">
        <v>124</v>
      </c>
      <c r="P1956" s="8" t="s">
        <v>32</v>
      </c>
      <c r="Q1956" s="8" t="s">
        <v>186</v>
      </c>
      <c r="R1956" s="8" t="str">
        <f t="shared" si="30"/>
        <v>250000A</v>
      </c>
      <c r="S1956" s="8" t="str">
        <f>IFERROR(VLOOKUP(R1956,'UNSG Projects'!$C$8:$D$305,2,FALSE),0)</f>
        <v>UNSG Transportation Equip</v>
      </c>
      <c r="T1956" s="8" t="s">
        <v>185</v>
      </c>
      <c r="U1956" s="11">
        <v>990.48</v>
      </c>
    </row>
    <row r="1957" spans="1:21" ht="30.6" x14ac:dyDescent="0.3">
      <c r="A1957" s="19">
        <v>202508</v>
      </c>
      <c r="B1957" s="8" t="s">
        <v>7</v>
      </c>
      <c r="C1957" s="8" t="s">
        <v>63</v>
      </c>
      <c r="D1957" s="8" t="s">
        <v>136</v>
      </c>
      <c r="E1957" s="8" t="s">
        <v>136</v>
      </c>
      <c r="F1957" s="8" t="s">
        <v>61</v>
      </c>
      <c r="G1957" s="8" t="s">
        <v>125</v>
      </c>
      <c r="H1957" s="8" t="s">
        <v>59</v>
      </c>
      <c r="I1957" s="8" t="s">
        <v>58</v>
      </c>
      <c r="J1957" s="8" t="s">
        <v>180</v>
      </c>
      <c r="K1957" s="8" t="s">
        <v>56</v>
      </c>
      <c r="L1957" s="8" t="s">
        <v>64</v>
      </c>
      <c r="M1957" s="18">
        <v>45870</v>
      </c>
      <c r="N1957" s="18">
        <v>45869</v>
      </c>
      <c r="O1957" s="8" t="s">
        <v>124</v>
      </c>
      <c r="P1957" s="8" t="s">
        <v>32</v>
      </c>
      <c r="Q1957" s="8" t="s">
        <v>182</v>
      </c>
      <c r="R1957" s="8" t="str">
        <f t="shared" si="30"/>
        <v>250000A</v>
      </c>
      <c r="S1957" s="8" t="str">
        <f>IFERROR(VLOOKUP(R1957,'UNSG Projects'!$C$8:$D$305,2,FALSE),0)</f>
        <v>UNSG Transportation Equip</v>
      </c>
      <c r="T1957" s="8" t="s">
        <v>180</v>
      </c>
      <c r="U1957" s="11">
        <v>93385.49</v>
      </c>
    </row>
    <row r="1958" spans="1:21" ht="30.6" x14ac:dyDescent="0.3">
      <c r="A1958" s="19">
        <v>202508</v>
      </c>
      <c r="B1958" s="8" t="s">
        <v>7</v>
      </c>
      <c r="C1958" s="8" t="s">
        <v>63</v>
      </c>
      <c r="D1958" s="8" t="s">
        <v>136</v>
      </c>
      <c r="E1958" s="8" t="s">
        <v>136</v>
      </c>
      <c r="F1958" s="8" t="s">
        <v>61</v>
      </c>
      <c r="G1958" s="8" t="s">
        <v>125</v>
      </c>
      <c r="H1958" s="8" t="s">
        <v>59</v>
      </c>
      <c r="I1958" s="8" t="s">
        <v>58</v>
      </c>
      <c r="J1958" s="8" t="s">
        <v>180</v>
      </c>
      <c r="K1958" s="8" t="s">
        <v>56</v>
      </c>
      <c r="L1958" s="8" t="s">
        <v>64</v>
      </c>
      <c r="M1958" s="18">
        <v>45870</v>
      </c>
      <c r="N1958" s="18">
        <v>45891</v>
      </c>
      <c r="O1958" s="8" t="s">
        <v>124</v>
      </c>
      <c r="P1958" s="8" t="s">
        <v>32</v>
      </c>
      <c r="Q1958" s="8" t="s">
        <v>181</v>
      </c>
      <c r="R1958" s="8" t="str">
        <f t="shared" si="30"/>
        <v>250000A</v>
      </c>
      <c r="S1958" s="8" t="str">
        <f>IFERROR(VLOOKUP(R1958,'UNSG Projects'!$C$8:$D$305,2,FALSE),0)</f>
        <v>UNSG Transportation Equip</v>
      </c>
      <c r="T1958" s="8" t="s">
        <v>180</v>
      </c>
      <c r="U1958" s="11">
        <v>97631.06</v>
      </c>
    </row>
    <row r="1959" spans="1:21" ht="30.6" x14ac:dyDescent="0.3">
      <c r="A1959" s="19">
        <v>202508</v>
      </c>
      <c r="B1959" s="8" t="s">
        <v>7</v>
      </c>
      <c r="C1959" s="8" t="s">
        <v>63</v>
      </c>
      <c r="D1959" s="8" t="s">
        <v>136</v>
      </c>
      <c r="E1959" s="8" t="s">
        <v>136</v>
      </c>
      <c r="F1959" s="8" t="s">
        <v>61</v>
      </c>
      <c r="G1959" s="8" t="s">
        <v>125</v>
      </c>
      <c r="H1959" s="8" t="s">
        <v>59</v>
      </c>
      <c r="I1959" s="8" t="s">
        <v>58</v>
      </c>
      <c r="J1959" s="8" t="s">
        <v>178</v>
      </c>
      <c r="K1959" s="8" t="s">
        <v>56</v>
      </c>
      <c r="L1959" s="8" t="s">
        <v>64</v>
      </c>
      <c r="M1959" s="18">
        <v>45870</v>
      </c>
      <c r="N1959" s="18">
        <v>45891</v>
      </c>
      <c r="O1959" s="8" t="s">
        <v>124</v>
      </c>
      <c r="P1959" s="8" t="s">
        <v>32</v>
      </c>
      <c r="Q1959" s="8" t="s">
        <v>179</v>
      </c>
      <c r="R1959" s="8" t="str">
        <f t="shared" si="30"/>
        <v>250000A</v>
      </c>
      <c r="S1959" s="8" t="str">
        <f>IFERROR(VLOOKUP(R1959,'UNSG Projects'!$C$8:$D$305,2,FALSE),0)</f>
        <v>UNSG Transportation Equip</v>
      </c>
      <c r="T1959" s="8" t="s">
        <v>178</v>
      </c>
      <c r="U1959" s="11">
        <v>83628.25</v>
      </c>
    </row>
    <row r="1960" spans="1:21" ht="30.6" x14ac:dyDescent="0.3">
      <c r="A1960" s="19">
        <v>202508</v>
      </c>
      <c r="B1960" s="8" t="s">
        <v>7</v>
      </c>
      <c r="C1960" s="8" t="s">
        <v>63</v>
      </c>
      <c r="D1960" s="8" t="s">
        <v>171</v>
      </c>
      <c r="E1960" s="8" t="s">
        <v>171</v>
      </c>
      <c r="F1960" s="8" t="s">
        <v>61</v>
      </c>
      <c r="G1960" s="8" t="s">
        <v>125</v>
      </c>
      <c r="H1960" s="8" t="s">
        <v>59</v>
      </c>
      <c r="I1960" s="8" t="s">
        <v>58</v>
      </c>
      <c r="J1960" s="8" t="s">
        <v>93</v>
      </c>
      <c r="K1960" s="8" t="s">
        <v>56</v>
      </c>
      <c r="L1960" s="8" t="s">
        <v>55</v>
      </c>
      <c r="M1960" s="18">
        <v>45778</v>
      </c>
      <c r="N1960" s="18">
        <v>45783</v>
      </c>
      <c r="O1960" s="8" t="s">
        <v>124</v>
      </c>
      <c r="P1960" s="8" t="s">
        <v>32</v>
      </c>
      <c r="Q1960" s="8" t="s">
        <v>192</v>
      </c>
      <c r="R1960" s="8" t="str">
        <f t="shared" si="30"/>
        <v>250000A</v>
      </c>
      <c r="S1960" s="8" t="str">
        <f>IFERROR(VLOOKUP(R1960,'UNSG Projects'!$C$8:$D$305,2,FALSE),0)</f>
        <v>UNSG Transportation Equip</v>
      </c>
      <c r="T1960" s="8" t="s">
        <v>191</v>
      </c>
      <c r="U1960" s="11">
        <v>-50.75</v>
      </c>
    </row>
    <row r="1961" spans="1:21" ht="30.6" x14ac:dyDescent="0.3">
      <c r="A1961" s="19">
        <v>202508</v>
      </c>
      <c r="B1961" s="8" t="s">
        <v>7</v>
      </c>
      <c r="C1961" s="8" t="s">
        <v>63</v>
      </c>
      <c r="D1961" s="8" t="s">
        <v>171</v>
      </c>
      <c r="E1961" s="8" t="s">
        <v>171</v>
      </c>
      <c r="F1961" s="8" t="s">
        <v>61</v>
      </c>
      <c r="G1961" s="8" t="s">
        <v>125</v>
      </c>
      <c r="H1961" s="8" t="s">
        <v>59</v>
      </c>
      <c r="I1961" s="8" t="s">
        <v>58</v>
      </c>
      <c r="J1961" s="8" t="s">
        <v>183</v>
      </c>
      <c r="K1961" s="8" t="s">
        <v>56</v>
      </c>
      <c r="L1961" s="8" t="s">
        <v>64</v>
      </c>
      <c r="M1961" s="18">
        <v>45870</v>
      </c>
      <c r="N1961" s="18">
        <v>45783</v>
      </c>
      <c r="O1961" s="8" t="s">
        <v>124</v>
      </c>
      <c r="P1961" s="8" t="s">
        <v>32</v>
      </c>
      <c r="Q1961" s="8" t="s">
        <v>184</v>
      </c>
      <c r="R1961" s="8" t="str">
        <f t="shared" si="30"/>
        <v>250000A</v>
      </c>
      <c r="S1961" s="8" t="str">
        <f>IFERROR(VLOOKUP(R1961,'UNSG Projects'!$C$8:$D$305,2,FALSE),0)</f>
        <v>UNSG Transportation Equip</v>
      </c>
      <c r="T1961" s="8" t="s">
        <v>183</v>
      </c>
      <c r="U1961" s="11">
        <v>2041.84</v>
      </c>
    </row>
    <row r="1962" spans="1:21" ht="30.6" x14ac:dyDescent="0.3">
      <c r="A1962" s="19">
        <v>202509</v>
      </c>
      <c r="B1962" s="8" t="s">
        <v>7</v>
      </c>
      <c r="C1962" s="8" t="s">
        <v>63</v>
      </c>
      <c r="D1962" s="8" t="s">
        <v>163</v>
      </c>
      <c r="E1962" s="8" t="s">
        <v>163</v>
      </c>
      <c r="F1962" s="8" t="s">
        <v>61</v>
      </c>
      <c r="G1962" s="8" t="s">
        <v>125</v>
      </c>
      <c r="H1962" s="8" t="s">
        <v>59</v>
      </c>
      <c r="I1962" s="8" t="s">
        <v>58</v>
      </c>
      <c r="J1962" s="8" t="s">
        <v>57</v>
      </c>
      <c r="K1962" s="8" t="s">
        <v>56</v>
      </c>
      <c r="L1962" s="8" t="s">
        <v>55</v>
      </c>
      <c r="M1962" s="18">
        <v>45839</v>
      </c>
      <c r="N1962" s="18">
        <v>45859</v>
      </c>
      <c r="O1962" s="8" t="s">
        <v>124</v>
      </c>
      <c r="P1962" s="8" t="s">
        <v>32</v>
      </c>
      <c r="Q1962" s="8" t="s">
        <v>190</v>
      </c>
      <c r="R1962" s="8" t="str">
        <f t="shared" si="30"/>
        <v>250000A</v>
      </c>
      <c r="S1962" s="8" t="str">
        <f>IFERROR(VLOOKUP(R1962,'UNSG Projects'!$C$8:$D$305,2,FALSE),0)</f>
        <v>UNSG Transportation Equip</v>
      </c>
      <c r="T1962" s="8" t="s">
        <v>189</v>
      </c>
      <c r="U1962" s="11">
        <v>-59962.59</v>
      </c>
    </row>
    <row r="1963" spans="1:21" ht="30.6" x14ac:dyDescent="0.3">
      <c r="A1963" s="19">
        <v>202509</v>
      </c>
      <c r="B1963" s="8" t="s">
        <v>7</v>
      </c>
      <c r="C1963" s="8" t="s">
        <v>63</v>
      </c>
      <c r="D1963" s="8" t="s">
        <v>163</v>
      </c>
      <c r="E1963" s="8" t="s">
        <v>163</v>
      </c>
      <c r="F1963" s="8" t="s">
        <v>61</v>
      </c>
      <c r="G1963" s="8" t="s">
        <v>125</v>
      </c>
      <c r="H1963" s="8" t="s">
        <v>59</v>
      </c>
      <c r="I1963" s="8" t="s">
        <v>58</v>
      </c>
      <c r="J1963" s="8" t="s">
        <v>57</v>
      </c>
      <c r="K1963" s="8" t="s">
        <v>56</v>
      </c>
      <c r="L1963" s="8" t="s">
        <v>55</v>
      </c>
      <c r="M1963" s="18">
        <v>45839</v>
      </c>
      <c r="N1963" s="18">
        <v>45867</v>
      </c>
      <c r="O1963" s="8" t="s">
        <v>124</v>
      </c>
      <c r="P1963" s="8" t="s">
        <v>32</v>
      </c>
      <c r="Q1963" s="8" t="s">
        <v>188</v>
      </c>
      <c r="R1963" s="8" t="str">
        <f t="shared" si="30"/>
        <v>250000A</v>
      </c>
      <c r="S1963" s="8" t="str">
        <f>IFERROR(VLOOKUP(R1963,'UNSG Projects'!$C$8:$D$305,2,FALSE),0)</f>
        <v>UNSG Transportation Equip</v>
      </c>
      <c r="T1963" s="8" t="s">
        <v>187</v>
      </c>
      <c r="U1963" s="11">
        <v>-48440.24</v>
      </c>
    </row>
    <row r="1964" spans="1:21" ht="30.6" x14ac:dyDescent="0.3">
      <c r="A1964" s="19">
        <v>202509</v>
      </c>
      <c r="B1964" s="8" t="s">
        <v>7</v>
      </c>
      <c r="C1964" s="8" t="s">
        <v>63</v>
      </c>
      <c r="D1964" s="8" t="s">
        <v>158</v>
      </c>
      <c r="E1964" s="8" t="s">
        <v>158</v>
      </c>
      <c r="F1964" s="8" t="s">
        <v>61</v>
      </c>
      <c r="G1964" s="8" t="s">
        <v>125</v>
      </c>
      <c r="H1964" s="8" t="s">
        <v>59</v>
      </c>
      <c r="I1964" s="8" t="s">
        <v>58</v>
      </c>
      <c r="J1964" s="8" t="s">
        <v>57</v>
      </c>
      <c r="K1964" s="8" t="s">
        <v>56</v>
      </c>
      <c r="L1964" s="8" t="s">
        <v>55</v>
      </c>
      <c r="M1964" s="18">
        <v>45839</v>
      </c>
      <c r="N1964" s="18">
        <v>45856</v>
      </c>
      <c r="O1964" s="8" t="s">
        <v>124</v>
      </c>
      <c r="P1964" s="8" t="s">
        <v>32</v>
      </c>
      <c r="Q1964" s="8" t="s">
        <v>186</v>
      </c>
      <c r="R1964" s="8" t="str">
        <f t="shared" si="30"/>
        <v>250000A</v>
      </c>
      <c r="S1964" s="8" t="str">
        <f>IFERROR(VLOOKUP(R1964,'UNSG Projects'!$C$8:$D$305,2,FALSE),0)</f>
        <v>UNSG Transportation Equip</v>
      </c>
      <c r="T1964" s="8" t="s">
        <v>185</v>
      </c>
      <c r="U1964" s="11">
        <v>-66375.240000000005</v>
      </c>
    </row>
    <row r="1965" spans="1:21" ht="30.6" x14ac:dyDescent="0.3">
      <c r="A1965" s="19">
        <v>202509</v>
      </c>
      <c r="B1965" s="8" t="s">
        <v>7</v>
      </c>
      <c r="C1965" s="8" t="s">
        <v>63</v>
      </c>
      <c r="D1965" s="8" t="s">
        <v>136</v>
      </c>
      <c r="E1965" s="8" t="s">
        <v>136</v>
      </c>
      <c r="F1965" s="8" t="s">
        <v>61</v>
      </c>
      <c r="G1965" s="8" t="s">
        <v>125</v>
      </c>
      <c r="H1965" s="8" t="s">
        <v>59</v>
      </c>
      <c r="I1965" s="8" t="s">
        <v>58</v>
      </c>
      <c r="J1965" s="8" t="s">
        <v>180</v>
      </c>
      <c r="K1965" s="8" t="s">
        <v>56</v>
      </c>
      <c r="L1965" s="8" t="s">
        <v>64</v>
      </c>
      <c r="M1965" s="18">
        <v>45901</v>
      </c>
      <c r="N1965" s="18">
        <v>45869</v>
      </c>
      <c r="O1965" s="8" t="s">
        <v>124</v>
      </c>
      <c r="P1965" s="8" t="s">
        <v>32</v>
      </c>
      <c r="Q1965" s="8" t="s">
        <v>182</v>
      </c>
      <c r="R1965" s="8" t="str">
        <f t="shared" si="30"/>
        <v>250000A</v>
      </c>
      <c r="S1965" s="8" t="str">
        <f>IFERROR(VLOOKUP(R1965,'UNSG Projects'!$C$8:$D$305,2,FALSE),0)</f>
        <v>UNSG Transportation Equip</v>
      </c>
      <c r="T1965" s="8" t="s">
        <v>180</v>
      </c>
      <c r="U1965" s="11">
        <v>201.29</v>
      </c>
    </row>
    <row r="1966" spans="1:21" ht="30.6" x14ac:dyDescent="0.3">
      <c r="A1966" s="19">
        <v>202509</v>
      </c>
      <c r="B1966" s="8" t="s">
        <v>7</v>
      </c>
      <c r="C1966" s="8" t="s">
        <v>63</v>
      </c>
      <c r="D1966" s="8" t="s">
        <v>136</v>
      </c>
      <c r="E1966" s="8" t="s">
        <v>136</v>
      </c>
      <c r="F1966" s="8" t="s">
        <v>61</v>
      </c>
      <c r="G1966" s="8" t="s">
        <v>125</v>
      </c>
      <c r="H1966" s="8" t="s">
        <v>59</v>
      </c>
      <c r="I1966" s="8" t="s">
        <v>58</v>
      </c>
      <c r="J1966" s="8" t="s">
        <v>180</v>
      </c>
      <c r="K1966" s="8" t="s">
        <v>56</v>
      </c>
      <c r="L1966" s="8" t="s">
        <v>64</v>
      </c>
      <c r="M1966" s="18">
        <v>45901</v>
      </c>
      <c r="N1966" s="18">
        <v>45891</v>
      </c>
      <c r="O1966" s="8" t="s">
        <v>124</v>
      </c>
      <c r="P1966" s="8" t="s">
        <v>32</v>
      </c>
      <c r="Q1966" s="8" t="s">
        <v>181</v>
      </c>
      <c r="R1966" s="8" t="str">
        <f t="shared" si="30"/>
        <v>250000A</v>
      </c>
      <c r="S1966" s="8" t="str">
        <f>IFERROR(VLOOKUP(R1966,'UNSG Projects'!$C$8:$D$305,2,FALSE),0)</f>
        <v>UNSG Transportation Equip</v>
      </c>
      <c r="T1966" s="8" t="s">
        <v>180</v>
      </c>
      <c r="U1966" s="11">
        <v>213.04</v>
      </c>
    </row>
    <row r="1967" spans="1:21" ht="30.6" x14ac:dyDescent="0.3">
      <c r="A1967" s="19">
        <v>202509</v>
      </c>
      <c r="B1967" s="8" t="s">
        <v>7</v>
      </c>
      <c r="C1967" s="8" t="s">
        <v>63</v>
      </c>
      <c r="D1967" s="8" t="s">
        <v>136</v>
      </c>
      <c r="E1967" s="8" t="s">
        <v>136</v>
      </c>
      <c r="F1967" s="8" t="s">
        <v>61</v>
      </c>
      <c r="G1967" s="8" t="s">
        <v>125</v>
      </c>
      <c r="H1967" s="8" t="s">
        <v>59</v>
      </c>
      <c r="I1967" s="8" t="s">
        <v>58</v>
      </c>
      <c r="J1967" s="8" t="s">
        <v>178</v>
      </c>
      <c r="K1967" s="8" t="s">
        <v>56</v>
      </c>
      <c r="L1967" s="8" t="s">
        <v>64</v>
      </c>
      <c r="M1967" s="18">
        <v>45901</v>
      </c>
      <c r="N1967" s="18">
        <v>45891</v>
      </c>
      <c r="O1967" s="8" t="s">
        <v>124</v>
      </c>
      <c r="P1967" s="8" t="s">
        <v>32</v>
      </c>
      <c r="Q1967" s="8" t="s">
        <v>179</v>
      </c>
      <c r="R1967" s="8" t="str">
        <f t="shared" si="30"/>
        <v>250000A</v>
      </c>
      <c r="S1967" s="8" t="str">
        <f>IFERROR(VLOOKUP(R1967,'UNSG Projects'!$C$8:$D$305,2,FALSE),0)</f>
        <v>UNSG Transportation Equip</v>
      </c>
      <c r="T1967" s="8" t="s">
        <v>178</v>
      </c>
      <c r="U1967" s="11">
        <v>1046.21</v>
      </c>
    </row>
    <row r="1968" spans="1:21" ht="30.6" x14ac:dyDescent="0.3">
      <c r="A1968" s="19">
        <v>202509</v>
      </c>
      <c r="B1968" s="8" t="s">
        <v>7</v>
      </c>
      <c r="C1968" s="8" t="s">
        <v>63</v>
      </c>
      <c r="D1968" s="8" t="s">
        <v>171</v>
      </c>
      <c r="E1968" s="8" t="s">
        <v>171</v>
      </c>
      <c r="F1968" s="8" t="s">
        <v>61</v>
      </c>
      <c r="G1968" s="8" t="s">
        <v>125</v>
      </c>
      <c r="H1968" s="8" t="s">
        <v>59</v>
      </c>
      <c r="I1968" s="8" t="s">
        <v>58</v>
      </c>
      <c r="J1968" s="8" t="s">
        <v>93</v>
      </c>
      <c r="K1968" s="8" t="s">
        <v>56</v>
      </c>
      <c r="L1968" s="8" t="s">
        <v>55</v>
      </c>
      <c r="M1968" s="18">
        <v>45870</v>
      </c>
      <c r="N1968" s="18">
        <v>45783</v>
      </c>
      <c r="O1968" s="8" t="s">
        <v>124</v>
      </c>
      <c r="P1968" s="8" t="s">
        <v>32</v>
      </c>
      <c r="Q1968" s="8" t="s">
        <v>184</v>
      </c>
      <c r="R1968" s="8" t="str">
        <f t="shared" si="30"/>
        <v>250000A</v>
      </c>
      <c r="S1968" s="8" t="str">
        <f>IFERROR(VLOOKUP(R1968,'UNSG Projects'!$C$8:$D$305,2,FALSE),0)</f>
        <v>UNSG Transportation Equip</v>
      </c>
      <c r="T1968" s="8" t="s">
        <v>183</v>
      </c>
      <c r="U1968" s="11">
        <v>-2041.84</v>
      </c>
    </row>
    <row r="1969" spans="1:21" ht="30.6" x14ac:dyDescent="0.3">
      <c r="A1969" s="19">
        <v>202510</v>
      </c>
      <c r="B1969" s="8" t="s">
        <v>7</v>
      </c>
      <c r="C1969" s="8" t="s">
        <v>63</v>
      </c>
      <c r="D1969" s="8" t="s">
        <v>136</v>
      </c>
      <c r="E1969" s="8" t="s">
        <v>136</v>
      </c>
      <c r="F1969" s="8" t="s">
        <v>61</v>
      </c>
      <c r="G1969" s="8" t="s">
        <v>125</v>
      </c>
      <c r="H1969" s="8" t="s">
        <v>59</v>
      </c>
      <c r="I1969" s="8" t="s">
        <v>58</v>
      </c>
      <c r="J1969" s="8" t="s">
        <v>178</v>
      </c>
      <c r="K1969" s="8" t="s">
        <v>56</v>
      </c>
      <c r="L1969" s="8" t="s">
        <v>64</v>
      </c>
      <c r="M1969" s="18">
        <v>45901</v>
      </c>
      <c r="N1969" s="18">
        <v>45891</v>
      </c>
      <c r="O1969" s="8" t="s">
        <v>124</v>
      </c>
      <c r="P1969" s="8" t="s">
        <v>32</v>
      </c>
      <c r="Q1969" s="8" t="s">
        <v>179</v>
      </c>
      <c r="R1969" s="8" t="str">
        <f t="shared" si="30"/>
        <v>250000A</v>
      </c>
      <c r="S1969" s="8" t="str">
        <f>IFERROR(VLOOKUP(R1969,'UNSG Projects'!$C$8:$D$305,2,FALSE),0)</f>
        <v>UNSG Transportation Equip</v>
      </c>
      <c r="T1969" s="8" t="s">
        <v>178</v>
      </c>
      <c r="U1969" s="11">
        <v>1323.28</v>
      </c>
    </row>
    <row r="1970" spans="1:21" ht="30.6" x14ac:dyDescent="0.3">
      <c r="A1970" s="19">
        <v>202510</v>
      </c>
      <c r="B1970" s="8" t="s">
        <v>7</v>
      </c>
      <c r="C1970" s="8" t="s">
        <v>63</v>
      </c>
      <c r="D1970" s="8" t="s">
        <v>136</v>
      </c>
      <c r="E1970" s="8" t="s">
        <v>136</v>
      </c>
      <c r="F1970" s="8" t="s">
        <v>61</v>
      </c>
      <c r="G1970" s="8" t="s">
        <v>125</v>
      </c>
      <c r="H1970" s="8" t="s">
        <v>59</v>
      </c>
      <c r="I1970" s="8" t="s">
        <v>58</v>
      </c>
      <c r="J1970" s="8" t="s">
        <v>174</v>
      </c>
      <c r="K1970" s="8" t="s">
        <v>56</v>
      </c>
      <c r="L1970" s="8" t="s">
        <v>64</v>
      </c>
      <c r="M1970" s="18">
        <v>45931</v>
      </c>
      <c r="N1970" s="18">
        <v>45909</v>
      </c>
      <c r="O1970" s="8" t="s">
        <v>124</v>
      </c>
      <c r="P1970" s="8" t="s">
        <v>32</v>
      </c>
      <c r="Q1970" s="8" t="s">
        <v>175</v>
      </c>
      <c r="R1970" s="8" t="str">
        <f t="shared" si="30"/>
        <v>250000A</v>
      </c>
      <c r="S1970" s="8" t="str">
        <f>IFERROR(VLOOKUP(R1970,'UNSG Projects'!$C$8:$D$305,2,FALSE),0)</f>
        <v>UNSG Transportation Equip</v>
      </c>
      <c r="T1970" s="8" t="s">
        <v>174</v>
      </c>
      <c r="U1970" s="11">
        <v>86064.4</v>
      </c>
    </row>
    <row r="1971" spans="1:21" ht="30.6" x14ac:dyDescent="0.3">
      <c r="A1971" s="19">
        <v>202510</v>
      </c>
      <c r="B1971" s="8" t="s">
        <v>7</v>
      </c>
      <c r="C1971" s="8" t="s">
        <v>63</v>
      </c>
      <c r="D1971" s="8" t="s">
        <v>171</v>
      </c>
      <c r="E1971" s="8" t="s">
        <v>171</v>
      </c>
      <c r="F1971" s="8" t="s">
        <v>61</v>
      </c>
      <c r="G1971" s="8" t="s">
        <v>125</v>
      </c>
      <c r="H1971" s="8" t="s">
        <v>59</v>
      </c>
      <c r="I1971" s="8" t="s">
        <v>58</v>
      </c>
      <c r="J1971" s="8" t="s">
        <v>172</v>
      </c>
      <c r="K1971" s="8" t="s">
        <v>56</v>
      </c>
      <c r="L1971" s="8" t="s">
        <v>64</v>
      </c>
      <c r="M1971" s="18">
        <v>45931</v>
      </c>
      <c r="N1971" s="18">
        <v>45946</v>
      </c>
      <c r="O1971" s="8" t="s">
        <v>124</v>
      </c>
      <c r="P1971" s="8" t="s">
        <v>32</v>
      </c>
      <c r="Q1971" s="8" t="s">
        <v>173</v>
      </c>
      <c r="R1971" s="8" t="str">
        <f t="shared" si="30"/>
        <v>250000A</v>
      </c>
      <c r="S1971" s="8" t="str">
        <f>IFERROR(VLOOKUP(R1971,'UNSG Projects'!$C$8:$D$305,2,FALSE),0)</f>
        <v>UNSG Transportation Equip</v>
      </c>
      <c r="T1971" s="8" t="s">
        <v>172</v>
      </c>
      <c r="U1971" s="11">
        <v>6921.07</v>
      </c>
    </row>
    <row r="1972" spans="1:21" ht="30.6" x14ac:dyDescent="0.3">
      <c r="A1972" s="19">
        <v>202510</v>
      </c>
      <c r="B1972" s="8" t="s">
        <v>7</v>
      </c>
      <c r="C1972" s="8" t="s">
        <v>63</v>
      </c>
      <c r="D1972" s="8" t="s">
        <v>171</v>
      </c>
      <c r="E1972" s="8" t="s">
        <v>171</v>
      </c>
      <c r="F1972" s="8" t="s">
        <v>61</v>
      </c>
      <c r="G1972" s="8" t="s">
        <v>125</v>
      </c>
      <c r="H1972" s="8" t="s">
        <v>59</v>
      </c>
      <c r="I1972" s="8" t="s">
        <v>58</v>
      </c>
      <c r="J1972" s="8" t="s">
        <v>169</v>
      </c>
      <c r="K1972" s="8" t="s">
        <v>56</v>
      </c>
      <c r="L1972" s="8" t="s">
        <v>64</v>
      </c>
      <c r="M1972" s="18">
        <v>45931</v>
      </c>
      <c r="N1972" s="18">
        <v>45946</v>
      </c>
      <c r="O1972" s="8" t="s">
        <v>124</v>
      </c>
      <c r="P1972" s="8" t="s">
        <v>32</v>
      </c>
      <c r="Q1972" s="8" t="s">
        <v>170</v>
      </c>
      <c r="R1972" s="8" t="str">
        <f t="shared" si="30"/>
        <v>250000A</v>
      </c>
      <c r="S1972" s="8" t="str">
        <f>IFERROR(VLOOKUP(R1972,'UNSG Projects'!$C$8:$D$305,2,FALSE),0)</f>
        <v>UNSG Transportation Equip</v>
      </c>
      <c r="T1972" s="8" t="s">
        <v>169</v>
      </c>
      <c r="U1972" s="11">
        <v>6666.58</v>
      </c>
    </row>
    <row r="1973" spans="1:21" ht="30.6" x14ac:dyDescent="0.3">
      <c r="A1973" s="19">
        <v>202511</v>
      </c>
      <c r="B1973" s="8" t="s">
        <v>7</v>
      </c>
      <c r="C1973" s="8" t="s">
        <v>63</v>
      </c>
      <c r="D1973" s="8" t="s">
        <v>163</v>
      </c>
      <c r="E1973" s="8" t="s">
        <v>163</v>
      </c>
      <c r="F1973" s="8" t="s">
        <v>61</v>
      </c>
      <c r="G1973" s="8" t="s">
        <v>125</v>
      </c>
      <c r="H1973" s="8" t="s">
        <v>59</v>
      </c>
      <c r="I1973" s="8" t="s">
        <v>58</v>
      </c>
      <c r="J1973" s="8" t="s">
        <v>176</v>
      </c>
      <c r="K1973" s="8" t="s">
        <v>56</v>
      </c>
      <c r="L1973" s="8" t="s">
        <v>64</v>
      </c>
      <c r="M1973" s="18">
        <v>45962</v>
      </c>
      <c r="N1973" s="18">
        <v>45946</v>
      </c>
      <c r="O1973" s="8" t="s">
        <v>124</v>
      </c>
      <c r="P1973" s="8" t="s">
        <v>32</v>
      </c>
      <c r="Q1973" s="8" t="s">
        <v>177</v>
      </c>
      <c r="R1973" s="8" t="str">
        <f t="shared" si="30"/>
        <v>250000A</v>
      </c>
      <c r="S1973" s="8" t="str">
        <f>IFERROR(VLOOKUP(R1973,'UNSG Projects'!$C$8:$D$305,2,FALSE),0)</f>
        <v>UNSG Transportation Equip</v>
      </c>
      <c r="T1973" s="8" t="s">
        <v>176</v>
      </c>
      <c r="U1973" s="11">
        <v>56286.39</v>
      </c>
    </row>
    <row r="1974" spans="1:21" ht="30.6" x14ac:dyDescent="0.3">
      <c r="A1974" s="19">
        <v>202511</v>
      </c>
      <c r="B1974" s="8" t="s">
        <v>7</v>
      </c>
      <c r="C1974" s="8" t="s">
        <v>63</v>
      </c>
      <c r="D1974" s="8" t="s">
        <v>136</v>
      </c>
      <c r="E1974" s="8" t="s">
        <v>136</v>
      </c>
      <c r="F1974" s="8" t="s">
        <v>61</v>
      </c>
      <c r="G1974" s="8" t="s">
        <v>125</v>
      </c>
      <c r="H1974" s="8" t="s">
        <v>59</v>
      </c>
      <c r="I1974" s="8" t="s">
        <v>58</v>
      </c>
      <c r="J1974" s="8" t="s">
        <v>174</v>
      </c>
      <c r="K1974" s="8" t="s">
        <v>56</v>
      </c>
      <c r="L1974" s="8" t="s">
        <v>64</v>
      </c>
      <c r="M1974" s="18">
        <v>45931</v>
      </c>
      <c r="N1974" s="18">
        <v>45909</v>
      </c>
      <c r="O1974" s="8" t="s">
        <v>124</v>
      </c>
      <c r="P1974" s="8" t="s">
        <v>32</v>
      </c>
      <c r="Q1974" s="8" t="s">
        <v>175</v>
      </c>
      <c r="R1974" s="8" t="str">
        <f t="shared" si="30"/>
        <v>250000A</v>
      </c>
      <c r="S1974" s="8" t="str">
        <f>IFERROR(VLOOKUP(R1974,'UNSG Projects'!$C$8:$D$305,2,FALSE),0)</f>
        <v>UNSG Transportation Equip</v>
      </c>
      <c r="T1974" s="8" t="s">
        <v>174</v>
      </c>
      <c r="U1974" s="11">
        <v>134.13</v>
      </c>
    </row>
    <row r="1975" spans="1:21" ht="30.6" x14ac:dyDescent="0.3">
      <c r="A1975" s="19">
        <v>202511</v>
      </c>
      <c r="B1975" s="8" t="s">
        <v>7</v>
      </c>
      <c r="C1975" s="8" t="s">
        <v>63</v>
      </c>
      <c r="D1975" s="8" t="s">
        <v>136</v>
      </c>
      <c r="E1975" s="8" t="s">
        <v>136</v>
      </c>
      <c r="F1975" s="8" t="s">
        <v>61</v>
      </c>
      <c r="G1975" s="8" t="s">
        <v>125</v>
      </c>
      <c r="H1975" s="8" t="s">
        <v>59</v>
      </c>
      <c r="I1975" s="8" t="s">
        <v>58</v>
      </c>
      <c r="J1975" s="8" t="s">
        <v>57</v>
      </c>
      <c r="K1975" s="8" t="s">
        <v>56</v>
      </c>
      <c r="L1975" s="8" t="s">
        <v>55</v>
      </c>
      <c r="M1975" s="18">
        <v>45870</v>
      </c>
      <c r="N1975" s="18">
        <v>45869</v>
      </c>
      <c r="O1975" s="8" t="s">
        <v>124</v>
      </c>
      <c r="P1975" s="8" t="s">
        <v>32</v>
      </c>
      <c r="Q1975" s="8" t="s">
        <v>182</v>
      </c>
      <c r="R1975" s="8" t="str">
        <f t="shared" si="30"/>
        <v>250000A</v>
      </c>
      <c r="S1975" s="8" t="str">
        <f>IFERROR(VLOOKUP(R1975,'UNSG Projects'!$C$8:$D$305,2,FALSE),0)</f>
        <v>UNSG Transportation Equip</v>
      </c>
      <c r="T1975" s="8" t="s">
        <v>180</v>
      </c>
      <c r="U1975" s="11">
        <v>-93385.49</v>
      </c>
    </row>
    <row r="1976" spans="1:21" ht="30.6" x14ac:dyDescent="0.3">
      <c r="A1976" s="19">
        <v>202511</v>
      </c>
      <c r="B1976" s="8" t="s">
        <v>7</v>
      </c>
      <c r="C1976" s="8" t="s">
        <v>63</v>
      </c>
      <c r="D1976" s="8" t="s">
        <v>136</v>
      </c>
      <c r="E1976" s="8" t="s">
        <v>136</v>
      </c>
      <c r="F1976" s="8" t="s">
        <v>61</v>
      </c>
      <c r="G1976" s="8" t="s">
        <v>125</v>
      </c>
      <c r="H1976" s="8" t="s">
        <v>59</v>
      </c>
      <c r="I1976" s="8" t="s">
        <v>58</v>
      </c>
      <c r="J1976" s="8" t="s">
        <v>57</v>
      </c>
      <c r="K1976" s="8" t="s">
        <v>56</v>
      </c>
      <c r="L1976" s="8" t="s">
        <v>55</v>
      </c>
      <c r="M1976" s="18">
        <v>45870</v>
      </c>
      <c r="N1976" s="18">
        <v>45891</v>
      </c>
      <c r="O1976" s="8" t="s">
        <v>124</v>
      </c>
      <c r="P1976" s="8" t="s">
        <v>32</v>
      </c>
      <c r="Q1976" s="8" t="s">
        <v>181</v>
      </c>
      <c r="R1976" s="8" t="str">
        <f t="shared" si="30"/>
        <v>250000A</v>
      </c>
      <c r="S1976" s="8" t="str">
        <f>IFERROR(VLOOKUP(R1976,'UNSG Projects'!$C$8:$D$305,2,FALSE),0)</f>
        <v>UNSG Transportation Equip</v>
      </c>
      <c r="T1976" s="8" t="s">
        <v>180</v>
      </c>
      <c r="U1976" s="11">
        <v>-97631.06</v>
      </c>
    </row>
    <row r="1977" spans="1:21" ht="30.6" x14ac:dyDescent="0.3">
      <c r="A1977" s="19">
        <v>202511</v>
      </c>
      <c r="B1977" s="8" t="s">
        <v>7</v>
      </c>
      <c r="C1977" s="8" t="s">
        <v>63</v>
      </c>
      <c r="D1977" s="8" t="s">
        <v>136</v>
      </c>
      <c r="E1977" s="8" t="s">
        <v>136</v>
      </c>
      <c r="F1977" s="8" t="s">
        <v>61</v>
      </c>
      <c r="G1977" s="8" t="s">
        <v>125</v>
      </c>
      <c r="H1977" s="8" t="s">
        <v>59</v>
      </c>
      <c r="I1977" s="8" t="s">
        <v>58</v>
      </c>
      <c r="J1977" s="8" t="s">
        <v>57</v>
      </c>
      <c r="K1977" s="8" t="s">
        <v>56</v>
      </c>
      <c r="L1977" s="8" t="s">
        <v>55</v>
      </c>
      <c r="M1977" s="18">
        <v>45870</v>
      </c>
      <c r="N1977" s="18">
        <v>45891</v>
      </c>
      <c r="O1977" s="8" t="s">
        <v>124</v>
      </c>
      <c r="P1977" s="8" t="s">
        <v>32</v>
      </c>
      <c r="Q1977" s="8" t="s">
        <v>179</v>
      </c>
      <c r="R1977" s="8" t="str">
        <f t="shared" si="30"/>
        <v>250000A</v>
      </c>
      <c r="S1977" s="8" t="str">
        <f>IFERROR(VLOOKUP(R1977,'UNSG Projects'!$C$8:$D$305,2,FALSE),0)</f>
        <v>UNSG Transportation Equip</v>
      </c>
      <c r="T1977" s="8" t="s">
        <v>178</v>
      </c>
      <c r="U1977" s="11">
        <v>-83628.25</v>
      </c>
    </row>
    <row r="1978" spans="1:21" ht="30.6" x14ac:dyDescent="0.3">
      <c r="A1978" s="19">
        <v>202511</v>
      </c>
      <c r="B1978" s="8" t="s">
        <v>7</v>
      </c>
      <c r="C1978" s="8" t="s">
        <v>63</v>
      </c>
      <c r="D1978" s="8" t="s">
        <v>136</v>
      </c>
      <c r="E1978" s="8" t="s">
        <v>136</v>
      </c>
      <c r="F1978" s="8" t="s">
        <v>61</v>
      </c>
      <c r="G1978" s="8" t="s">
        <v>125</v>
      </c>
      <c r="H1978" s="8" t="s">
        <v>59</v>
      </c>
      <c r="I1978" s="8" t="s">
        <v>58</v>
      </c>
      <c r="J1978" s="8" t="s">
        <v>57</v>
      </c>
      <c r="K1978" s="8" t="s">
        <v>56</v>
      </c>
      <c r="L1978" s="8" t="s">
        <v>55</v>
      </c>
      <c r="M1978" s="18">
        <v>45901</v>
      </c>
      <c r="N1978" s="18">
        <v>45869</v>
      </c>
      <c r="O1978" s="8" t="s">
        <v>124</v>
      </c>
      <c r="P1978" s="8" t="s">
        <v>32</v>
      </c>
      <c r="Q1978" s="8" t="s">
        <v>182</v>
      </c>
      <c r="R1978" s="8" t="str">
        <f t="shared" si="30"/>
        <v>250000A</v>
      </c>
      <c r="S1978" s="8" t="str">
        <f>IFERROR(VLOOKUP(R1978,'UNSG Projects'!$C$8:$D$305,2,FALSE),0)</f>
        <v>UNSG Transportation Equip</v>
      </c>
      <c r="T1978" s="8" t="s">
        <v>180</v>
      </c>
      <c r="U1978" s="11">
        <v>-201.29</v>
      </c>
    </row>
    <row r="1979" spans="1:21" ht="30.6" x14ac:dyDescent="0.3">
      <c r="A1979" s="19">
        <v>202511</v>
      </c>
      <c r="B1979" s="8" t="s">
        <v>7</v>
      </c>
      <c r="C1979" s="8" t="s">
        <v>63</v>
      </c>
      <c r="D1979" s="8" t="s">
        <v>136</v>
      </c>
      <c r="E1979" s="8" t="s">
        <v>136</v>
      </c>
      <c r="F1979" s="8" t="s">
        <v>61</v>
      </c>
      <c r="G1979" s="8" t="s">
        <v>125</v>
      </c>
      <c r="H1979" s="8" t="s">
        <v>59</v>
      </c>
      <c r="I1979" s="8" t="s">
        <v>58</v>
      </c>
      <c r="J1979" s="8" t="s">
        <v>57</v>
      </c>
      <c r="K1979" s="8" t="s">
        <v>56</v>
      </c>
      <c r="L1979" s="8" t="s">
        <v>55</v>
      </c>
      <c r="M1979" s="18">
        <v>45901</v>
      </c>
      <c r="N1979" s="18">
        <v>45891</v>
      </c>
      <c r="O1979" s="8" t="s">
        <v>124</v>
      </c>
      <c r="P1979" s="8" t="s">
        <v>32</v>
      </c>
      <c r="Q1979" s="8" t="s">
        <v>181</v>
      </c>
      <c r="R1979" s="8" t="str">
        <f t="shared" si="30"/>
        <v>250000A</v>
      </c>
      <c r="S1979" s="8" t="str">
        <f>IFERROR(VLOOKUP(R1979,'UNSG Projects'!$C$8:$D$305,2,FALSE),0)</f>
        <v>UNSG Transportation Equip</v>
      </c>
      <c r="T1979" s="8" t="s">
        <v>180</v>
      </c>
      <c r="U1979" s="11">
        <v>-213.04</v>
      </c>
    </row>
    <row r="1980" spans="1:21" ht="30.6" x14ac:dyDescent="0.3">
      <c r="A1980" s="19">
        <v>202511</v>
      </c>
      <c r="B1980" s="8" t="s">
        <v>7</v>
      </c>
      <c r="C1980" s="8" t="s">
        <v>63</v>
      </c>
      <c r="D1980" s="8" t="s">
        <v>136</v>
      </c>
      <c r="E1980" s="8" t="s">
        <v>136</v>
      </c>
      <c r="F1980" s="8" t="s">
        <v>61</v>
      </c>
      <c r="G1980" s="8" t="s">
        <v>125</v>
      </c>
      <c r="H1980" s="8" t="s">
        <v>59</v>
      </c>
      <c r="I1980" s="8" t="s">
        <v>58</v>
      </c>
      <c r="J1980" s="8" t="s">
        <v>57</v>
      </c>
      <c r="K1980" s="8" t="s">
        <v>56</v>
      </c>
      <c r="L1980" s="8" t="s">
        <v>55</v>
      </c>
      <c r="M1980" s="18">
        <v>45901</v>
      </c>
      <c r="N1980" s="18">
        <v>45891</v>
      </c>
      <c r="O1980" s="8" t="s">
        <v>124</v>
      </c>
      <c r="P1980" s="8" t="s">
        <v>32</v>
      </c>
      <c r="Q1980" s="8" t="s">
        <v>179</v>
      </c>
      <c r="R1980" s="8" t="str">
        <f t="shared" si="30"/>
        <v>250000A</v>
      </c>
      <c r="S1980" s="8" t="str">
        <f>IFERROR(VLOOKUP(R1980,'UNSG Projects'!$C$8:$D$305,2,FALSE),0)</f>
        <v>UNSG Transportation Equip</v>
      </c>
      <c r="T1980" s="8" t="s">
        <v>178</v>
      </c>
      <c r="U1980" s="11">
        <v>-2369.4899999999998</v>
      </c>
    </row>
    <row r="1981" spans="1:21" ht="30.6" x14ac:dyDescent="0.3">
      <c r="A1981" s="19">
        <v>202511</v>
      </c>
      <c r="B1981" s="8" t="s">
        <v>7</v>
      </c>
      <c r="C1981" s="8" t="s">
        <v>63</v>
      </c>
      <c r="D1981" s="8" t="s">
        <v>171</v>
      </c>
      <c r="E1981" s="8" t="s">
        <v>171</v>
      </c>
      <c r="F1981" s="8" t="s">
        <v>61</v>
      </c>
      <c r="G1981" s="8" t="s">
        <v>125</v>
      </c>
      <c r="H1981" s="8" t="s">
        <v>59</v>
      </c>
      <c r="I1981" s="8" t="s">
        <v>58</v>
      </c>
      <c r="J1981" s="8" t="s">
        <v>172</v>
      </c>
      <c r="K1981" s="8" t="s">
        <v>56</v>
      </c>
      <c r="L1981" s="8" t="s">
        <v>64</v>
      </c>
      <c r="M1981" s="18">
        <v>45931</v>
      </c>
      <c r="N1981" s="18">
        <v>45946</v>
      </c>
      <c r="O1981" s="8" t="s">
        <v>124</v>
      </c>
      <c r="P1981" s="8" t="s">
        <v>32</v>
      </c>
      <c r="Q1981" s="8" t="s">
        <v>173</v>
      </c>
      <c r="R1981" s="8" t="str">
        <f t="shared" si="30"/>
        <v>250000A</v>
      </c>
      <c r="S1981" s="8" t="str">
        <f>IFERROR(VLOOKUP(R1981,'UNSG Projects'!$C$8:$D$305,2,FALSE),0)</f>
        <v>UNSG Transportation Equip</v>
      </c>
      <c r="T1981" s="8" t="s">
        <v>172</v>
      </c>
      <c r="U1981" s="11">
        <v>947.32</v>
      </c>
    </row>
    <row r="1982" spans="1:21" ht="30.6" x14ac:dyDescent="0.3">
      <c r="A1982" s="19">
        <v>202511</v>
      </c>
      <c r="B1982" s="8" t="s">
        <v>7</v>
      </c>
      <c r="C1982" s="8" t="s">
        <v>63</v>
      </c>
      <c r="D1982" s="8" t="s">
        <v>171</v>
      </c>
      <c r="E1982" s="8" t="s">
        <v>171</v>
      </c>
      <c r="F1982" s="8" t="s">
        <v>61</v>
      </c>
      <c r="G1982" s="8" t="s">
        <v>125</v>
      </c>
      <c r="H1982" s="8" t="s">
        <v>59</v>
      </c>
      <c r="I1982" s="8" t="s">
        <v>58</v>
      </c>
      <c r="J1982" s="8" t="s">
        <v>169</v>
      </c>
      <c r="K1982" s="8" t="s">
        <v>56</v>
      </c>
      <c r="L1982" s="8" t="s">
        <v>64</v>
      </c>
      <c r="M1982" s="18">
        <v>45931</v>
      </c>
      <c r="N1982" s="18">
        <v>45946</v>
      </c>
      <c r="O1982" s="8" t="s">
        <v>124</v>
      </c>
      <c r="P1982" s="8" t="s">
        <v>32</v>
      </c>
      <c r="Q1982" s="8" t="s">
        <v>170</v>
      </c>
      <c r="R1982" s="8" t="str">
        <f t="shared" si="30"/>
        <v>250000A</v>
      </c>
      <c r="S1982" s="8" t="str">
        <f>IFERROR(VLOOKUP(R1982,'UNSG Projects'!$C$8:$D$305,2,FALSE),0)</f>
        <v>UNSG Transportation Equip</v>
      </c>
      <c r="T1982" s="8" t="s">
        <v>169</v>
      </c>
      <c r="U1982" s="11">
        <v>988</v>
      </c>
    </row>
    <row r="1983" spans="1:21" ht="30.6" x14ac:dyDescent="0.3">
      <c r="A1983" s="19">
        <v>202512</v>
      </c>
      <c r="B1983" s="8" t="s">
        <v>7</v>
      </c>
      <c r="C1983" s="8" t="s">
        <v>63</v>
      </c>
      <c r="D1983" s="8" t="s">
        <v>163</v>
      </c>
      <c r="E1983" s="8" t="s">
        <v>163</v>
      </c>
      <c r="F1983" s="8" t="s">
        <v>61</v>
      </c>
      <c r="G1983" s="8" t="s">
        <v>125</v>
      </c>
      <c r="H1983" s="8" t="s">
        <v>59</v>
      </c>
      <c r="I1983" s="8" t="s">
        <v>58</v>
      </c>
      <c r="J1983" s="8" t="s">
        <v>57</v>
      </c>
      <c r="K1983" s="8" t="s">
        <v>56</v>
      </c>
      <c r="L1983" s="8" t="s">
        <v>55</v>
      </c>
      <c r="M1983" s="18">
        <v>45962</v>
      </c>
      <c r="N1983" s="18">
        <v>45946</v>
      </c>
      <c r="O1983" s="8" t="s">
        <v>124</v>
      </c>
      <c r="P1983" s="8" t="s">
        <v>32</v>
      </c>
      <c r="Q1983" s="8" t="s">
        <v>177</v>
      </c>
      <c r="R1983" s="8" t="str">
        <f t="shared" si="30"/>
        <v>250000A</v>
      </c>
      <c r="S1983" s="8" t="str">
        <f>IFERROR(VLOOKUP(R1983,'UNSG Projects'!$C$8:$D$305,2,FALSE),0)</f>
        <v>UNSG Transportation Equip</v>
      </c>
      <c r="T1983" s="8" t="s">
        <v>176</v>
      </c>
      <c r="U1983" s="11">
        <v>-56286.39</v>
      </c>
    </row>
    <row r="1984" spans="1:21" ht="30.6" x14ac:dyDescent="0.3">
      <c r="A1984" s="19">
        <v>202512</v>
      </c>
      <c r="B1984" s="8" t="s">
        <v>7</v>
      </c>
      <c r="C1984" s="8" t="s">
        <v>63</v>
      </c>
      <c r="D1984" s="8" t="s">
        <v>136</v>
      </c>
      <c r="E1984" s="8" t="s">
        <v>136</v>
      </c>
      <c r="F1984" s="8" t="s">
        <v>61</v>
      </c>
      <c r="G1984" s="8" t="s">
        <v>125</v>
      </c>
      <c r="H1984" s="8" t="s">
        <v>59</v>
      </c>
      <c r="I1984" s="8" t="s">
        <v>58</v>
      </c>
      <c r="J1984" s="8" t="s">
        <v>57</v>
      </c>
      <c r="K1984" s="8" t="s">
        <v>56</v>
      </c>
      <c r="L1984" s="8" t="s">
        <v>55</v>
      </c>
      <c r="M1984" s="18">
        <v>45931</v>
      </c>
      <c r="N1984" s="18">
        <v>45909</v>
      </c>
      <c r="O1984" s="8" t="s">
        <v>124</v>
      </c>
      <c r="P1984" s="8" t="s">
        <v>32</v>
      </c>
      <c r="Q1984" s="8" t="s">
        <v>175</v>
      </c>
      <c r="R1984" s="8" t="str">
        <f t="shared" si="30"/>
        <v>250000A</v>
      </c>
      <c r="S1984" s="8" t="str">
        <f>IFERROR(VLOOKUP(R1984,'UNSG Projects'!$C$8:$D$305,2,FALSE),0)</f>
        <v>UNSG Transportation Equip</v>
      </c>
      <c r="T1984" s="8" t="s">
        <v>174</v>
      </c>
      <c r="U1984" s="11">
        <v>-86198.53</v>
      </c>
    </row>
    <row r="1985" spans="1:21" ht="30.6" x14ac:dyDescent="0.3">
      <c r="A1985" s="19">
        <v>202512</v>
      </c>
      <c r="B1985" s="8" t="s">
        <v>7</v>
      </c>
      <c r="C1985" s="8" t="s">
        <v>63</v>
      </c>
      <c r="D1985" s="8" t="s">
        <v>126</v>
      </c>
      <c r="E1985" s="8" t="s">
        <v>126</v>
      </c>
      <c r="F1985" s="8" t="s">
        <v>61</v>
      </c>
      <c r="G1985" s="8" t="s">
        <v>125</v>
      </c>
      <c r="H1985" s="8" t="s">
        <v>59</v>
      </c>
      <c r="I1985" s="8" t="s">
        <v>58</v>
      </c>
      <c r="J1985" s="8" t="s">
        <v>127</v>
      </c>
      <c r="K1985" s="8" t="s">
        <v>56</v>
      </c>
      <c r="L1985" s="8" t="s">
        <v>64</v>
      </c>
      <c r="M1985" s="18">
        <v>45992</v>
      </c>
      <c r="N1985" s="18">
        <v>46013</v>
      </c>
      <c r="O1985" s="8" t="s">
        <v>124</v>
      </c>
      <c r="P1985" s="8" t="s">
        <v>32</v>
      </c>
      <c r="Q1985" s="8" t="s">
        <v>128</v>
      </c>
      <c r="R1985" s="8" t="str">
        <f t="shared" si="30"/>
        <v>250000A</v>
      </c>
      <c r="S1985" s="8" t="str">
        <f>IFERROR(VLOOKUP(R1985,'UNSG Projects'!$C$8:$D$305,2,FALSE),0)</f>
        <v>UNSG Transportation Equip</v>
      </c>
      <c r="T1985" s="8" t="s">
        <v>127</v>
      </c>
      <c r="U1985" s="11">
        <v>290802.5</v>
      </c>
    </row>
    <row r="1986" spans="1:21" ht="30.6" x14ac:dyDescent="0.3">
      <c r="A1986" s="19">
        <v>202512</v>
      </c>
      <c r="B1986" s="8" t="s">
        <v>7</v>
      </c>
      <c r="C1986" s="8" t="s">
        <v>63</v>
      </c>
      <c r="D1986" s="8" t="s">
        <v>171</v>
      </c>
      <c r="E1986" s="8" t="s">
        <v>171</v>
      </c>
      <c r="F1986" s="8" t="s">
        <v>61</v>
      </c>
      <c r="G1986" s="8" t="s">
        <v>125</v>
      </c>
      <c r="H1986" s="8" t="s">
        <v>59</v>
      </c>
      <c r="I1986" s="8" t="s">
        <v>58</v>
      </c>
      <c r="J1986" s="8" t="s">
        <v>57</v>
      </c>
      <c r="K1986" s="8" t="s">
        <v>56</v>
      </c>
      <c r="L1986" s="8" t="s">
        <v>55</v>
      </c>
      <c r="M1986" s="18">
        <v>45931</v>
      </c>
      <c r="N1986" s="18">
        <v>45946</v>
      </c>
      <c r="O1986" s="8" t="s">
        <v>124</v>
      </c>
      <c r="P1986" s="8" t="s">
        <v>32</v>
      </c>
      <c r="Q1986" s="8" t="s">
        <v>173</v>
      </c>
      <c r="R1986" s="8" t="str">
        <f t="shared" si="30"/>
        <v>250000A</v>
      </c>
      <c r="S1986" s="8" t="str">
        <f>IFERROR(VLOOKUP(R1986,'UNSG Projects'!$C$8:$D$305,2,FALSE),0)</f>
        <v>UNSG Transportation Equip</v>
      </c>
      <c r="T1986" s="8" t="s">
        <v>172</v>
      </c>
      <c r="U1986" s="11">
        <v>-7868.39</v>
      </c>
    </row>
    <row r="1987" spans="1:21" ht="30.6" x14ac:dyDescent="0.3">
      <c r="A1987" s="19">
        <v>202512</v>
      </c>
      <c r="B1987" s="8" t="s">
        <v>7</v>
      </c>
      <c r="C1987" s="8" t="s">
        <v>63</v>
      </c>
      <c r="D1987" s="8" t="s">
        <v>171</v>
      </c>
      <c r="E1987" s="8" t="s">
        <v>171</v>
      </c>
      <c r="F1987" s="8" t="s">
        <v>61</v>
      </c>
      <c r="G1987" s="8" t="s">
        <v>125</v>
      </c>
      <c r="H1987" s="8" t="s">
        <v>59</v>
      </c>
      <c r="I1987" s="8" t="s">
        <v>58</v>
      </c>
      <c r="J1987" s="8" t="s">
        <v>57</v>
      </c>
      <c r="K1987" s="8" t="s">
        <v>56</v>
      </c>
      <c r="L1987" s="8" t="s">
        <v>55</v>
      </c>
      <c r="M1987" s="18">
        <v>45931</v>
      </c>
      <c r="N1987" s="18">
        <v>45946</v>
      </c>
      <c r="O1987" s="8" t="s">
        <v>124</v>
      </c>
      <c r="P1987" s="8" t="s">
        <v>32</v>
      </c>
      <c r="Q1987" s="8" t="s">
        <v>170</v>
      </c>
      <c r="R1987" s="8" t="str">
        <f t="shared" si="30"/>
        <v>250000A</v>
      </c>
      <c r="S1987" s="8" t="str">
        <f>IFERROR(VLOOKUP(R1987,'UNSG Projects'!$C$8:$D$305,2,FALSE),0)</f>
        <v>UNSG Transportation Equip</v>
      </c>
      <c r="T1987" s="8" t="s">
        <v>169</v>
      </c>
      <c r="U1987" s="11">
        <v>-7654.58</v>
      </c>
    </row>
    <row r="1988" spans="1:21" ht="30.6" x14ac:dyDescent="0.3">
      <c r="A1988" s="19">
        <v>202601</v>
      </c>
      <c r="B1988" s="8" t="s">
        <v>7</v>
      </c>
      <c r="C1988" s="8" t="s">
        <v>63</v>
      </c>
      <c r="D1988" s="8" t="s">
        <v>163</v>
      </c>
      <c r="E1988" s="8" t="s">
        <v>163</v>
      </c>
      <c r="F1988" s="8" t="s">
        <v>61</v>
      </c>
      <c r="G1988" s="8" t="s">
        <v>125</v>
      </c>
      <c r="H1988" s="8" t="s">
        <v>59</v>
      </c>
      <c r="I1988" s="8" t="s">
        <v>58</v>
      </c>
      <c r="J1988" s="8" t="s">
        <v>167</v>
      </c>
      <c r="K1988" s="8" t="s">
        <v>56</v>
      </c>
      <c r="L1988" s="8" t="s">
        <v>64</v>
      </c>
      <c r="M1988" s="18">
        <v>46023</v>
      </c>
      <c r="N1988" s="18">
        <v>46038</v>
      </c>
      <c r="O1988" s="8" t="s">
        <v>124</v>
      </c>
      <c r="P1988" s="8" t="s">
        <v>32</v>
      </c>
      <c r="Q1988" s="8" t="s">
        <v>168</v>
      </c>
      <c r="R1988" s="8" t="str">
        <f t="shared" si="30"/>
        <v>250000A</v>
      </c>
      <c r="S1988" s="8" t="str">
        <f>IFERROR(VLOOKUP(R1988,'UNSG Projects'!$C$8:$D$305,2,FALSE),0)</f>
        <v>UNSG Transportation Equip</v>
      </c>
      <c r="T1988" s="8" t="s">
        <v>167</v>
      </c>
      <c r="U1988" s="11">
        <v>32228.34</v>
      </c>
    </row>
    <row r="1989" spans="1:21" ht="30.6" x14ac:dyDescent="0.3">
      <c r="A1989" s="19">
        <v>202601</v>
      </c>
      <c r="B1989" s="8" t="s">
        <v>7</v>
      </c>
      <c r="C1989" s="8" t="s">
        <v>63</v>
      </c>
      <c r="D1989" s="8" t="s">
        <v>126</v>
      </c>
      <c r="E1989" s="8" t="s">
        <v>126</v>
      </c>
      <c r="F1989" s="8" t="s">
        <v>61</v>
      </c>
      <c r="G1989" s="8" t="s">
        <v>125</v>
      </c>
      <c r="H1989" s="8" t="s">
        <v>59</v>
      </c>
      <c r="I1989" s="8" t="s">
        <v>58</v>
      </c>
      <c r="J1989" s="8" t="s">
        <v>127</v>
      </c>
      <c r="K1989" s="8" t="s">
        <v>56</v>
      </c>
      <c r="L1989" s="8" t="s">
        <v>64</v>
      </c>
      <c r="M1989" s="18">
        <v>45992</v>
      </c>
      <c r="N1989" s="18">
        <v>46013</v>
      </c>
      <c r="O1989" s="8" t="s">
        <v>124</v>
      </c>
      <c r="P1989" s="8" t="s">
        <v>32</v>
      </c>
      <c r="Q1989" s="8" t="s">
        <v>128</v>
      </c>
      <c r="R1989" s="8" t="str">
        <f t="shared" si="30"/>
        <v>250000A</v>
      </c>
      <c r="S1989" s="8" t="str">
        <f>IFERROR(VLOOKUP(R1989,'UNSG Projects'!$C$8:$D$305,2,FALSE),0)</f>
        <v>UNSG Transportation Equip</v>
      </c>
      <c r="T1989" s="8" t="s">
        <v>127</v>
      </c>
      <c r="U1989" s="11">
        <v>119.23</v>
      </c>
    </row>
    <row r="1990" spans="1:21" ht="30.6" x14ac:dyDescent="0.3">
      <c r="A1990" s="19">
        <v>202602</v>
      </c>
      <c r="B1990" s="8" t="s">
        <v>7</v>
      </c>
      <c r="C1990" s="8" t="s">
        <v>63</v>
      </c>
      <c r="D1990" s="8" t="s">
        <v>163</v>
      </c>
      <c r="E1990" s="8" t="s">
        <v>163</v>
      </c>
      <c r="F1990" s="8" t="s">
        <v>61</v>
      </c>
      <c r="G1990" s="8" t="s">
        <v>125</v>
      </c>
      <c r="H1990" s="8" t="s">
        <v>59</v>
      </c>
      <c r="I1990" s="8" t="s">
        <v>58</v>
      </c>
      <c r="J1990" s="8" t="s">
        <v>167</v>
      </c>
      <c r="K1990" s="8" t="s">
        <v>56</v>
      </c>
      <c r="L1990" s="8" t="s">
        <v>64</v>
      </c>
      <c r="M1990" s="18">
        <v>46054</v>
      </c>
      <c r="N1990" s="18">
        <v>46038</v>
      </c>
      <c r="O1990" s="8" t="s">
        <v>124</v>
      </c>
      <c r="P1990" s="8" t="s">
        <v>32</v>
      </c>
      <c r="Q1990" s="8" t="s">
        <v>168</v>
      </c>
      <c r="R1990" s="8" t="str">
        <f t="shared" si="30"/>
        <v>250000A</v>
      </c>
      <c r="S1990" s="8" t="str">
        <f>IFERROR(VLOOKUP(R1990,'UNSG Projects'!$C$8:$D$305,2,FALSE),0)</f>
        <v>UNSG Transportation Equip</v>
      </c>
      <c r="T1990" s="8" t="s">
        <v>167</v>
      </c>
      <c r="U1990" s="11">
        <v>1170.76</v>
      </c>
    </row>
    <row r="1991" spans="1:21" ht="30.6" x14ac:dyDescent="0.3">
      <c r="A1991" s="19">
        <v>202602</v>
      </c>
      <c r="B1991" s="8" t="s">
        <v>7</v>
      </c>
      <c r="C1991" s="8" t="s">
        <v>63</v>
      </c>
      <c r="D1991" s="8" t="s">
        <v>163</v>
      </c>
      <c r="E1991" s="8" t="s">
        <v>163</v>
      </c>
      <c r="F1991" s="8" t="s">
        <v>61</v>
      </c>
      <c r="G1991" s="8" t="s">
        <v>125</v>
      </c>
      <c r="H1991" s="8" t="s">
        <v>59</v>
      </c>
      <c r="I1991" s="8" t="s">
        <v>58</v>
      </c>
      <c r="J1991" s="8" t="s">
        <v>161</v>
      </c>
      <c r="K1991" s="8" t="s">
        <v>56</v>
      </c>
      <c r="L1991" s="8" t="s">
        <v>64</v>
      </c>
      <c r="M1991" s="18">
        <v>46054</v>
      </c>
      <c r="N1991" s="18">
        <v>46072</v>
      </c>
      <c r="O1991" s="8" t="s">
        <v>124</v>
      </c>
      <c r="P1991" s="8" t="s">
        <v>32</v>
      </c>
      <c r="Q1991" s="8" t="s">
        <v>164</v>
      </c>
      <c r="R1991" s="8" t="str">
        <f t="shared" si="30"/>
        <v>250000A</v>
      </c>
      <c r="S1991" s="8" t="str">
        <f>IFERROR(VLOOKUP(R1991,'UNSG Projects'!$C$8:$D$305,2,FALSE),0)</f>
        <v>UNSG Transportation Equip</v>
      </c>
      <c r="T1991" s="8" t="s">
        <v>161</v>
      </c>
      <c r="U1991" s="11">
        <v>58332.14</v>
      </c>
    </row>
    <row r="1992" spans="1:21" ht="30.6" x14ac:dyDescent="0.3">
      <c r="A1992" s="19">
        <v>202602</v>
      </c>
      <c r="B1992" s="8" t="s">
        <v>7</v>
      </c>
      <c r="C1992" s="8" t="s">
        <v>63</v>
      </c>
      <c r="D1992" s="8" t="s">
        <v>163</v>
      </c>
      <c r="E1992" s="8" t="s">
        <v>163</v>
      </c>
      <c r="F1992" s="8" t="s">
        <v>61</v>
      </c>
      <c r="G1992" s="8" t="s">
        <v>125</v>
      </c>
      <c r="H1992" s="8" t="s">
        <v>59</v>
      </c>
      <c r="I1992" s="8" t="s">
        <v>58</v>
      </c>
      <c r="J1992" s="8" t="s">
        <v>161</v>
      </c>
      <c r="K1992" s="8" t="s">
        <v>56</v>
      </c>
      <c r="L1992" s="8" t="s">
        <v>64</v>
      </c>
      <c r="M1992" s="18">
        <v>46054</v>
      </c>
      <c r="N1992" s="18">
        <v>46072</v>
      </c>
      <c r="O1992" s="8" t="s">
        <v>124</v>
      </c>
      <c r="P1992" s="8" t="s">
        <v>32</v>
      </c>
      <c r="Q1992" s="8" t="s">
        <v>162</v>
      </c>
      <c r="R1992" s="8" t="str">
        <f t="shared" si="30"/>
        <v>250000A</v>
      </c>
      <c r="S1992" s="8" t="str">
        <f>IFERROR(VLOOKUP(R1992,'UNSG Projects'!$C$8:$D$305,2,FALSE),0)</f>
        <v>UNSG Transportation Equip</v>
      </c>
      <c r="T1992" s="8" t="s">
        <v>161</v>
      </c>
      <c r="U1992" s="11">
        <v>64312.78</v>
      </c>
    </row>
    <row r="1993" spans="1:21" ht="30.6" x14ac:dyDescent="0.3">
      <c r="A1993" s="19">
        <v>202602</v>
      </c>
      <c r="B1993" s="8" t="s">
        <v>7</v>
      </c>
      <c r="C1993" s="8" t="s">
        <v>63</v>
      </c>
      <c r="D1993" s="8" t="s">
        <v>163</v>
      </c>
      <c r="E1993" s="8" t="s">
        <v>163</v>
      </c>
      <c r="F1993" s="8" t="s">
        <v>61</v>
      </c>
      <c r="G1993" s="8" t="s">
        <v>125</v>
      </c>
      <c r="H1993" s="8" t="s">
        <v>59</v>
      </c>
      <c r="I1993" s="8" t="s">
        <v>58</v>
      </c>
      <c r="J1993" s="8" t="s">
        <v>165</v>
      </c>
      <c r="K1993" s="8" t="s">
        <v>56</v>
      </c>
      <c r="L1993" s="8" t="s">
        <v>64</v>
      </c>
      <c r="M1993" s="18">
        <v>46054</v>
      </c>
      <c r="N1993" s="18">
        <v>46072</v>
      </c>
      <c r="O1993" s="8" t="s">
        <v>124</v>
      </c>
      <c r="P1993" s="8" t="s">
        <v>32</v>
      </c>
      <c r="Q1993" s="8" t="s">
        <v>166</v>
      </c>
      <c r="R1993" s="8" t="str">
        <f t="shared" si="30"/>
        <v>250000A</v>
      </c>
      <c r="S1993" s="8" t="str">
        <f>IFERROR(VLOOKUP(R1993,'UNSG Projects'!$C$8:$D$305,2,FALSE),0)</f>
        <v>UNSG Transportation Equip</v>
      </c>
      <c r="T1993" s="8" t="s">
        <v>165</v>
      </c>
      <c r="U1993" s="11">
        <v>56070.52</v>
      </c>
    </row>
    <row r="1994" spans="1:21" ht="30.6" x14ac:dyDescent="0.3">
      <c r="A1994" s="19">
        <v>202602</v>
      </c>
      <c r="B1994" s="8" t="s">
        <v>7</v>
      </c>
      <c r="C1994" s="8" t="s">
        <v>63</v>
      </c>
      <c r="D1994" s="8" t="s">
        <v>158</v>
      </c>
      <c r="E1994" s="8" t="s">
        <v>158</v>
      </c>
      <c r="F1994" s="8" t="s">
        <v>61</v>
      </c>
      <c r="G1994" s="8" t="s">
        <v>125</v>
      </c>
      <c r="H1994" s="8" t="s">
        <v>59</v>
      </c>
      <c r="I1994" s="8" t="s">
        <v>58</v>
      </c>
      <c r="J1994" s="8" t="s">
        <v>159</v>
      </c>
      <c r="K1994" s="8" t="s">
        <v>56</v>
      </c>
      <c r="L1994" s="8" t="s">
        <v>64</v>
      </c>
      <c r="M1994" s="18">
        <v>46054</v>
      </c>
      <c r="N1994" s="18">
        <v>46072</v>
      </c>
      <c r="O1994" s="8" t="s">
        <v>124</v>
      </c>
      <c r="P1994" s="8" t="s">
        <v>32</v>
      </c>
      <c r="Q1994" s="8" t="s">
        <v>160</v>
      </c>
      <c r="R1994" s="8" t="str">
        <f t="shared" ref="R1994:R2057" si="31">RIGHT(Q1994,7)</f>
        <v>250000A</v>
      </c>
      <c r="S1994" s="8" t="str">
        <f>IFERROR(VLOOKUP(R1994,'UNSG Projects'!$C$8:$D$305,2,FALSE),0)</f>
        <v>UNSG Transportation Equip</v>
      </c>
      <c r="T1994" s="8" t="s">
        <v>159</v>
      </c>
      <c r="U1994" s="11">
        <v>101500.2</v>
      </c>
    </row>
    <row r="1995" spans="1:21" ht="30.6" x14ac:dyDescent="0.3">
      <c r="A1995" s="19">
        <v>202602</v>
      </c>
      <c r="B1995" s="8" t="s">
        <v>7</v>
      </c>
      <c r="C1995" s="8" t="s">
        <v>63</v>
      </c>
      <c r="D1995" s="8" t="s">
        <v>158</v>
      </c>
      <c r="E1995" s="8" t="s">
        <v>158</v>
      </c>
      <c r="F1995" s="8" t="s">
        <v>61</v>
      </c>
      <c r="G1995" s="8" t="s">
        <v>125</v>
      </c>
      <c r="H1995" s="8" t="s">
        <v>59</v>
      </c>
      <c r="I1995" s="8" t="s">
        <v>58</v>
      </c>
      <c r="J1995" s="8" t="s">
        <v>156</v>
      </c>
      <c r="K1995" s="8" t="s">
        <v>56</v>
      </c>
      <c r="L1995" s="8" t="s">
        <v>64</v>
      </c>
      <c r="M1995" s="18">
        <v>46054</v>
      </c>
      <c r="N1995" s="18">
        <v>46072</v>
      </c>
      <c r="O1995" s="8" t="s">
        <v>124</v>
      </c>
      <c r="P1995" s="8" t="s">
        <v>32</v>
      </c>
      <c r="Q1995" s="8" t="s">
        <v>157</v>
      </c>
      <c r="R1995" s="8" t="str">
        <f t="shared" si="31"/>
        <v>250000A</v>
      </c>
      <c r="S1995" s="8" t="str">
        <f>IFERROR(VLOOKUP(R1995,'UNSG Projects'!$C$8:$D$305,2,FALSE),0)</f>
        <v>UNSG Transportation Equip</v>
      </c>
      <c r="T1995" s="8" t="s">
        <v>156</v>
      </c>
      <c r="U1995" s="11">
        <v>54564.92</v>
      </c>
    </row>
    <row r="1996" spans="1:21" ht="30.6" x14ac:dyDescent="0.3">
      <c r="A1996" s="19">
        <v>202602</v>
      </c>
      <c r="B1996" s="8" t="s">
        <v>7</v>
      </c>
      <c r="C1996" s="8" t="s">
        <v>63</v>
      </c>
      <c r="D1996" s="8" t="s">
        <v>136</v>
      </c>
      <c r="E1996" s="8" t="s">
        <v>136</v>
      </c>
      <c r="F1996" s="8" t="s">
        <v>61</v>
      </c>
      <c r="G1996" s="8" t="s">
        <v>125</v>
      </c>
      <c r="H1996" s="8" t="s">
        <v>59</v>
      </c>
      <c r="I1996" s="8" t="s">
        <v>58</v>
      </c>
      <c r="J1996" s="8" t="s">
        <v>147</v>
      </c>
      <c r="K1996" s="8" t="s">
        <v>56</v>
      </c>
      <c r="L1996" s="8" t="s">
        <v>64</v>
      </c>
      <c r="M1996" s="18">
        <v>46054</v>
      </c>
      <c r="N1996" s="18">
        <v>46072</v>
      </c>
      <c r="O1996" s="8" t="s">
        <v>124</v>
      </c>
      <c r="P1996" s="8" t="s">
        <v>32</v>
      </c>
      <c r="Q1996" s="8" t="s">
        <v>148</v>
      </c>
      <c r="R1996" s="8" t="str">
        <f t="shared" si="31"/>
        <v>250000A</v>
      </c>
      <c r="S1996" s="8" t="str">
        <f>IFERROR(VLOOKUP(R1996,'UNSG Projects'!$C$8:$D$305,2,FALSE),0)</f>
        <v>UNSG Transportation Equip</v>
      </c>
      <c r="T1996" s="8" t="s">
        <v>147</v>
      </c>
      <c r="U1996" s="11">
        <v>104285.91</v>
      </c>
    </row>
    <row r="1997" spans="1:21" ht="30.6" x14ac:dyDescent="0.3">
      <c r="A1997" s="19">
        <v>202602</v>
      </c>
      <c r="B1997" s="8" t="s">
        <v>7</v>
      </c>
      <c r="C1997" s="8" t="s">
        <v>63</v>
      </c>
      <c r="D1997" s="8" t="s">
        <v>136</v>
      </c>
      <c r="E1997" s="8" t="s">
        <v>136</v>
      </c>
      <c r="F1997" s="8" t="s">
        <v>61</v>
      </c>
      <c r="G1997" s="8" t="s">
        <v>125</v>
      </c>
      <c r="H1997" s="8" t="s">
        <v>59</v>
      </c>
      <c r="I1997" s="8" t="s">
        <v>58</v>
      </c>
      <c r="J1997" s="8" t="s">
        <v>151</v>
      </c>
      <c r="K1997" s="8" t="s">
        <v>56</v>
      </c>
      <c r="L1997" s="8" t="s">
        <v>64</v>
      </c>
      <c r="M1997" s="18">
        <v>46054</v>
      </c>
      <c r="N1997" s="18">
        <v>46072</v>
      </c>
      <c r="O1997" s="8" t="s">
        <v>124</v>
      </c>
      <c r="P1997" s="8" t="s">
        <v>32</v>
      </c>
      <c r="Q1997" s="8" t="s">
        <v>152</v>
      </c>
      <c r="R1997" s="8" t="str">
        <f t="shared" si="31"/>
        <v>250000A</v>
      </c>
      <c r="S1997" s="8" t="str">
        <f>IFERROR(VLOOKUP(R1997,'UNSG Projects'!$C$8:$D$305,2,FALSE),0)</f>
        <v>UNSG Transportation Equip</v>
      </c>
      <c r="T1997" s="8" t="s">
        <v>151</v>
      </c>
      <c r="U1997" s="11">
        <v>103494.12</v>
      </c>
    </row>
    <row r="1998" spans="1:21" ht="30.6" x14ac:dyDescent="0.3">
      <c r="A1998" s="19">
        <v>202602</v>
      </c>
      <c r="B1998" s="8" t="s">
        <v>7</v>
      </c>
      <c r="C1998" s="8" t="s">
        <v>63</v>
      </c>
      <c r="D1998" s="8" t="s">
        <v>136</v>
      </c>
      <c r="E1998" s="8" t="s">
        <v>136</v>
      </c>
      <c r="F1998" s="8" t="s">
        <v>61</v>
      </c>
      <c r="G1998" s="8" t="s">
        <v>125</v>
      </c>
      <c r="H1998" s="8" t="s">
        <v>59</v>
      </c>
      <c r="I1998" s="8" t="s">
        <v>58</v>
      </c>
      <c r="J1998" s="8" t="s">
        <v>149</v>
      </c>
      <c r="K1998" s="8" t="s">
        <v>56</v>
      </c>
      <c r="L1998" s="8" t="s">
        <v>64</v>
      </c>
      <c r="M1998" s="18">
        <v>46054</v>
      </c>
      <c r="N1998" s="18">
        <v>46072</v>
      </c>
      <c r="O1998" s="8" t="s">
        <v>124</v>
      </c>
      <c r="P1998" s="8" t="s">
        <v>32</v>
      </c>
      <c r="Q1998" s="8" t="s">
        <v>150</v>
      </c>
      <c r="R1998" s="8" t="str">
        <f t="shared" si="31"/>
        <v>250000A</v>
      </c>
      <c r="S1998" s="8" t="str">
        <f>IFERROR(VLOOKUP(R1998,'UNSG Projects'!$C$8:$D$305,2,FALSE),0)</f>
        <v>UNSG Transportation Equip</v>
      </c>
      <c r="T1998" s="8" t="s">
        <v>149</v>
      </c>
      <c r="U1998" s="11">
        <v>104029.91</v>
      </c>
    </row>
    <row r="1999" spans="1:21" ht="30.6" x14ac:dyDescent="0.3">
      <c r="A1999" s="19">
        <v>202602</v>
      </c>
      <c r="B1999" s="8" t="s">
        <v>7</v>
      </c>
      <c r="C1999" s="8" t="s">
        <v>63</v>
      </c>
      <c r="D1999" s="8" t="s">
        <v>136</v>
      </c>
      <c r="E1999" s="8" t="s">
        <v>136</v>
      </c>
      <c r="F1999" s="8" t="s">
        <v>61</v>
      </c>
      <c r="G1999" s="8" t="s">
        <v>125</v>
      </c>
      <c r="H1999" s="8" t="s">
        <v>59</v>
      </c>
      <c r="I1999" s="8" t="s">
        <v>58</v>
      </c>
      <c r="J1999" s="8" t="s">
        <v>145</v>
      </c>
      <c r="K1999" s="8" t="s">
        <v>56</v>
      </c>
      <c r="L1999" s="8" t="s">
        <v>64</v>
      </c>
      <c r="M1999" s="18">
        <v>46054</v>
      </c>
      <c r="N1999" s="18">
        <v>46072</v>
      </c>
      <c r="O1999" s="8" t="s">
        <v>124</v>
      </c>
      <c r="P1999" s="8" t="s">
        <v>32</v>
      </c>
      <c r="Q1999" s="8" t="s">
        <v>146</v>
      </c>
      <c r="R1999" s="8" t="str">
        <f t="shared" si="31"/>
        <v>250000A</v>
      </c>
      <c r="S1999" s="8" t="str">
        <f>IFERROR(VLOOKUP(R1999,'UNSG Projects'!$C$8:$D$305,2,FALSE),0)</f>
        <v>UNSG Transportation Equip</v>
      </c>
      <c r="T1999" s="8" t="s">
        <v>145</v>
      </c>
      <c r="U1999" s="11">
        <v>101204.2</v>
      </c>
    </row>
    <row r="2000" spans="1:21" ht="30.6" x14ac:dyDescent="0.3">
      <c r="A2000" s="19">
        <v>202602</v>
      </c>
      <c r="B2000" s="8" t="s">
        <v>7</v>
      </c>
      <c r="C2000" s="8" t="s">
        <v>63</v>
      </c>
      <c r="D2000" s="8" t="s">
        <v>136</v>
      </c>
      <c r="E2000" s="8" t="s">
        <v>136</v>
      </c>
      <c r="F2000" s="8" t="s">
        <v>61</v>
      </c>
      <c r="G2000" s="8" t="s">
        <v>125</v>
      </c>
      <c r="H2000" s="8" t="s">
        <v>59</v>
      </c>
      <c r="I2000" s="8" t="s">
        <v>58</v>
      </c>
      <c r="J2000" s="8" t="s">
        <v>143</v>
      </c>
      <c r="K2000" s="8" t="s">
        <v>56</v>
      </c>
      <c r="L2000" s="8" t="s">
        <v>64</v>
      </c>
      <c r="M2000" s="18">
        <v>46054</v>
      </c>
      <c r="N2000" s="18">
        <v>46072</v>
      </c>
      <c r="O2000" s="8" t="s">
        <v>124</v>
      </c>
      <c r="P2000" s="8" t="s">
        <v>32</v>
      </c>
      <c r="Q2000" s="8" t="s">
        <v>144</v>
      </c>
      <c r="R2000" s="8" t="str">
        <f t="shared" si="31"/>
        <v>250000A</v>
      </c>
      <c r="S2000" s="8" t="str">
        <f>IFERROR(VLOOKUP(R2000,'UNSG Projects'!$C$8:$D$305,2,FALSE),0)</f>
        <v>UNSG Transportation Equip</v>
      </c>
      <c r="T2000" s="8" t="s">
        <v>143</v>
      </c>
      <c r="U2000" s="11">
        <v>100830.99</v>
      </c>
    </row>
    <row r="2001" spans="1:21" ht="30.6" x14ac:dyDescent="0.3">
      <c r="A2001" s="19">
        <v>202602</v>
      </c>
      <c r="B2001" s="8" t="s">
        <v>7</v>
      </c>
      <c r="C2001" s="8" t="s">
        <v>63</v>
      </c>
      <c r="D2001" s="8" t="s">
        <v>136</v>
      </c>
      <c r="E2001" s="8" t="s">
        <v>136</v>
      </c>
      <c r="F2001" s="8" t="s">
        <v>61</v>
      </c>
      <c r="G2001" s="8" t="s">
        <v>125</v>
      </c>
      <c r="H2001" s="8" t="s">
        <v>59</v>
      </c>
      <c r="I2001" s="8" t="s">
        <v>58</v>
      </c>
      <c r="J2001" s="8" t="s">
        <v>141</v>
      </c>
      <c r="K2001" s="8" t="s">
        <v>56</v>
      </c>
      <c r="L2001" s="8" t="s">
        <v>64</v>
      </c>
      <c r="M2001" s="18">
        <v>46054</v>
      </c>
      <c r="N2001" s="18">
        <v>46072</v>
      </c>
      <c r="O2001" s="8" t="s">
        <v>124</v>
      </c>
      <c r="P2001" s="8" t="s">
        <v>32</v>
      </c>
      <c r="Q2001" s="8" t="s">
        <v>142</v>
      </c>
      <c r="R2001" s="8" t="str">
        <f t="shared" si="31"/>
        <v>250000A</v>
      </c>
      <c r="S2001" s="8" t="str">
        <f>IFERROR(VLOOKUP(R2001,'UNSG Projects'!$C$8:$D$305,2,FALSE),0)</f>
        <v>UNSG Transportation Equip</v>
      </c>
      <c r="T2001" s="8" t="s">
        <v>141</v>
      </c>
      <c r="U2001" s="11">
        <v>103457.61</v>
      </c>
    </row>
    <row r="2002" spans="1:21" ht="30.6" x14ac:dyDescent="0.3">
      <c r="A2002" s="19">
        <v>202602</v>
      </c>
      <c r="B2002" s="8" t="s">
        <v>7</v>
      </c>
      <c r="C2002" s="8" t="s">
        <v>63</v>
      </c>
      <c r="D2002" s="8" t="s">
        <v>136</v>
      </c>
      <c r="E2002" s="8" t="s">
        <v>136</v>
      </c>
      <c r="F2002" s="8" t="s">
        <v>61</v>
      </c>
      <c r="G2002" s="8" t="s">
        <v>125</v>
      </c>
      <c r="H2002" s="8" t="s">
        <v>59</v>
      </c>
      <c r="I2002" s="8" t="s">
        <v>58</v>
      </c>
      <c r="J2002" s="8" t="s">
        <v>139</v>
      </c>
      <c r="K2002" s="8" t="s">
        <v>56</v>
      </c>
      <c r="L2002" s="8" t="s">
        <v>64</v>
      </c>
      <c r="M2002" s="18">
        <v>46054</v>
      </c>
      <c r="N2002" s="18">
        <v>46072</v>
      </c>
      <c r="O2002" s="8" t="s">
        <v>124</v>
      </c>
      <c r="P2002" s="8" t="s">
        <v>32</v>
      </c>
      <c r="Q2002" s="8" t="s">
        <v>140</v>
      </c>
      <c r="R2002" s="8" t="str">
        <f t="shared" si="31"/>
        <v>250000A</v>
      </c>
      <c r="S2002" s="8" t="str">
        <f>IFERROR(VLOOKUP(R2002,'UNSG Projects'!$C$8:$D$305,2,FALSE),0)</f>
        <v>UNSG Transportation Equip</v>
      </c>
      <c r="T2002" s="8" t="s">
        <v>139</v>
      </c>
      <c r="U2002" s="11">
        <v>102148.18</v>
      </c>
    </row>
    <row r="2003" spans="1:21" ht="30.6" x14ac:dyDescent="0.3">
      <c r="A2003" s="19">
        <v>202602</v>
      </c>
      <c r="B2003" s="8" t="s">
        <v>7</v>
      </c>
      <c r="C2003" s="8" t="s">
        <v>63</v>
      </c>
      <c r="D2003" s="8" t="s">
        <v>136</v>
      </c>
      <c r="E2003" s="8" t="s">
        <v>136</v>
      </c>
      <c r="F2003" s="8" t="s">
        <v>61</v>
      </c>
      <c r="G2003" s="8" t="s">
        <v>125</v>
      </c>
      <c r="H2003" s="8" t="s">
        <v>59</v>
      </c>
      <c r="I2003" s="8" t="s">
        <v>58</v>
      </c>
      <c r="J2003" s="8" t="s">
        <v>137</v>
      </c>
      <c r="K2003" s="8" t="s">
        <v>56</v>
      </c>
      <c r="L2003" s="8" t="s">
        <v>64</v>
      </c>
      <c r="M2003" s="18">
        <v>46054</v>
      </c>
      <c r="N2003" s="18">
        <v>46072</v>
      </c>
      <c r="O2003" s="8" t="s">
        <v>124</v>
      </c>
      <c r="P2003" s="8" t="s">
        <v>32</v>
      </c>
      <c r="Q2003" s="8" t="s">
        <v>138</v>
      </c>
      <c r="R2003" s="8" t="str">
        <f t="shared" si="31"/>
        <v>250000A</v>
      </c>
      <c r="S2003" s="8" t="str">
        <f>IFERROR(VLOOKUP(R2003,'UNSG Projects'!$C$8:$D$305,2,FALSE),0)</f>
        <v>UNSG Transportation Equip</v>
      </c>
      <c r="T2003" s="8" t="s">
        <v>137</v>
      </c>
      <c r="U2003" s="11">
        <v>103007.03999999999</v>
      </c>
    </row>
    <row r="2004" spans="1:21" ht="30.6" x14ac:dyDescent="0.3">
      <c r="A2004" s="19">
        <v>202602</v>
      </c>
      <c r="B2004" s="8" t="s">
        <v>7</v>
      </c>
      <c r="C2004" s="8" t="s">
        <v>63</v>
      </c>
      <c r="D2004" s="8" t="s">
        <v>136</v>
      </c>
      <c r="E2004" s="8" t="s">
        <v>136</v>
      </c>
      <c r="F2004" s="8" t="s">
        <v>61</v>
      </c>
      <c r="G2004" s="8" t="s">
        <v>125</v>
      </c>
      <c r="H2004" s="8" t="s">
        <v>59</v>
      </c>
      <c r="I2004" s="8" t="s">
        <v>58</v>
      </c>
      <c r="J2004" s="8" t="s">
        <v>134</v>
      </c>
      <c r="K2004" s="8" t="s">
        <v>56</v>
      </c>
      <c r="L2004" s="8" t="s">
        <v>64</v>
      </c>
      <c r="M2004" s="18">
        <v>46054</v>
      </c>
      <c r="N2004" s="18">
        <v>46072</v>
      </c>
      <c r="O2004" s="8" t="s">
        <v>124</v>
      </c>
      <c r="P2004" s="8" t="s">
        <v>32</v>
      </c>
      <c r="Q2004" s="8" t="s">
        <v>135</v>
      </c>
      <c r="R2004" s="8" t="str">
        <f t="shared" si="31"/>
        <v>250000A</v>
      </c>
      <c r="S2004" s="8" t="str">
        <f>IFERROR(VLOOKUP(R2004,'UNSG Projects'!$C$8:$D$305,2,FALSE),0)</f>
        <v>UNSG Transportation Equip</v>
      </c>
      <c r="T2004" s="8" t="s">
        <v>134</v>
      </c>
      <c r="U2004" s="11">
        <v>102645.48</v>
      </c>
    </row>
    <row r="2005" spans="1:21" ht="30.6" x14ac:dyDescent="0.3">
      <c r="A2005" s="19">
        <v>202602</v>
      </c>
      <c r="B2005" s="8" t="s">
        <v>7</v>
      </c>
      <c r="C2005" s="8" t="s">
        <v>63</v>
      </c>
      <c r="D2005" s="8" t="s">
        <v>136</v>
      </c>
      <c r="E2005" s="8" t="s">
        <v>136</v>
      </c>
      <c r="F2005" s="8" t="s">
        <v>61</v>
      </c>
      <c r="G2005" s="8" t="s">
        <v>125</v>
      </c>
      <c r="H2005" s="8" t="s">
        <v>59</v>
      </c>
      <c r="I2005" s="8" t="s">
        <v>58</v>
      </c>
      <c r="J2005" s="8" t="s">
        <v>153</v>
      </c>
      <c r="K2005" s="8" t="s">
        <v>56</v>
      </c>
      <c r="L2005" s="8" t="s">
        <v>64</v>
      </c>
      <c r="M2005" s="18">
        <v>46054</v>
      </c>
      <c r="N2005" s="18">
        <v>46072</v>
      </c>
      <c r="O2005" s="8" t="s">
        <v>124</v>
      </c>
      <c r="P2005" s="8" t="s">
        <v>32</v>
      </c>
      <c r="Q2005" s="8" t="s">
        <v>154</v>
      </c>
      <c r="R2005" s="8" t="str">
        <f t="shared" si="31"/>
        <v>250000A</v>
      </c>
      <c r="S2005" s="8" t="str">
        <f>IFERROR(VLOOKUP(R2005,'UNSG Projects'!$C$8:$D$305,2,FALSE),0)</f>
        <v>UNSG Transportation Equip</v>
      </c>
      <c r="T2005" s="8" t="s">
        <v>153</v>
      </c>
      <c r="U2005" s="11">
        <v>85866.74</v>
      </c>
    </row>
    <row r="2006" spans="1:21" ht="30.6" x14ac:dyDescent="0.3">
      <c r="A2006" s="19">
        <v>202602</v>
      </c>
      <c r="B2006" s="8" t="s">
        <v>7</v>
      </c>
      <c r="C2006" s="8" t="s">
        <v>63</v>
      </c>
      <c r="D2006" s="8" t="s">
        <v>133</v>
      </c>
      <c r="E2006" s="8" t="s">
        <v>133</v>
      </c>
      <c r="F2006" s="8" t="s">
        <v>61</v>
      </c>
      <c r="G2006" s="8" t="s">
        <v>125</v>
      </c>
      <c r="H2006" s="8" t="s">
        <v>59</v>
      </c>
      <c r="I2006" s="8" t="s">
        <v>58</v>
      </c>
      <c r="J2006" s="8" t="s">
        <v>131</v>
      </c>
      <c r="K2006" s="8" t="s">
        <v>56</v>
      </c>
      <c r="L2006" s="8" t="s">
        <v>64</v>
      </c>
      <c r="M2006" s="18">
        <v>46054</v>
      </c>
      <c r="N2006" s="18">
        <v>46076</v>
      </c>
      <c r="O2006" s="8" t="s">
        <v>124</v>
      </c>
      <c r="P2006" s="8" t="s">
        <v>32</v>
      </c>
      <c r="Q2006" s="8" t="s">
        <v>132</v>
      </c>
      <c r="R2006" s="8" t="str">
        <f t="shared" si="31"/>
        <v>250000A</v>
      </c>
      <c r="S2006" s="8" t="str">
        <f>IFERROR(VLOOKUP(R2006,'UNSG Projects'!$C$8:$D$305,2,FALSE),0)</f>
        <v>UNSG Transportation Equip</v>
      </c>
      <c r="T2006" s="8" t="s">
        <v>131</v>
      </c>
      <c r="U2006" s="11">
        <v>108010.13</v>
      </c>
    </row>
    <row r="2007" spans="1:21" ht="30.6" x14ac:dyDescent="0.3">
      <c r="A2007" s="19">
        <v>202602</v>
      </c>
      <c r="B2007" s="8" t="s">
        <v>7</v>
      </c>
      <c r="C2007" s="8" t="s">
        <v>63</v>
      </c>
      <c r="D2007" s="8" t="s">
        <v>126</v>
      </c>
      <c r="E2007" s="8" t="s">
        <v>126</v>
      </c>
      <c r="F2007" s="8" t="s">
        <v>61</v>
      </c>
      <c r="G2007" s="8" t="s">
        <v>125</v>
      </c>
      <c r="H2007" s="8" t="s">
        <v>59</v>
      </c>
      <c r="I2007" s="8" t="s">
        <v>58</v>
      </c>
      <c r="J2007" s="8" t="s">
        <v>122</v>
      </c>
      <c r="K2007" s="8" t="s">
        <v>56</v>
      </c>
      <c r="L2007" s="8" t="s">
        <v>64</v>
      </c>
      <c r="M2007" s="18">
        <v>46054</v>
      </c>
      <c r="N2007" s="18">
        <v>46070</v>
      </c>
      <c r="O2007" s="8" t="s">
        <v>124</v>
      </c>
      <c r="P2007" s="8" t="s">
        <v>32</v>
      </c>
      <c r="Q2007" s="8" t="s">
        <v>123</v>
      </c>
      <c r="R2007" s="8" t="str">
        <f t="shared" si="31"/>
        <v>250000A</v>
      </c>
      <c r="S2007" s="8" t="str">
        <f>IFERROR(VLOOKUP(R2007,'UNSG Projects'!$C$8:$D$305,2,FALSE),0)</f>
        <v>UNSG Transportation Equip</v>
      </c>
      <c r="T2007" s="8" t="s">
        <v>122</v>
      </c>
      <c r="U2007" s="11">
        <v>289549.3</v>
      </c>
    </row>
    <row r="2008" spans="1:21" ht="30.6" x14ac:dyDescent="0.3">
      <c r="A2008" s="19">
        <v>202603</v>
      </c>
      <c r="B2008" s="8" t="s">
        <v>7</v>
      </c>
      <c r="C2008" s="8" t="s">
        <v>63</v>
      </c>
      <c r="D2008" s="8" t="s">
        <v>163</v>
      </c>
      <c r="E2008" s="8" t="s">
        <v>163</v>
      </c>
      <c r="F2008" s="8" t="s">
        <v>61</v>
      </c>
      <c r="G2008" s="8" t="s">
        <v>125</v>
      </c>
      <c r="H2008" s="8" t="s">
        <v>59</v>
      </c>
      <c r="I2008" s="8" t="s">
        <v>58</v>
      </c>
      <c r="J2008" s="8" t="s">
        <v>57</v>
      </c>
      <c r="K2008" s="8" t="s">
        <v>56</v>
      </c>
      <c r="L2008" s="8" t="s">
        <v>55</v>
      </c>
      <c r="M2008" s="18">
        <v>46023</v>
      </c>
      <c r="N2008" s="18">
        <v>46038</v>
      </c>
      <c r="O2008" s="8" t="s">
        <v>124</v>
      </c>
      <c r="P2008" s="8" t="s">
        <v>32</v>
      </c>
      <c r="Q2008" s="8" t="s">
        <v>168</v>
      </c>
      <c r="R2008" s="8" t="str">
        <f t="shared" si="31"/>
        <v>250000A</v>
      </c>
      <c r="S2008" s="8" t="str">
        <f>IFERROR(VLOOKUP(R2008,'UNSG Projects'!$C$8:$D$305,2,FALSE),0)</f>
        <v>UNSG Transportation Equip</v>
      </c>
      <c r="T2008" s="8" t="s">
        <v>167</v>
      </c>
      <c r="U2008" s="11">
        <v>-32228.34</v>
      </c>
    </row>
    <row r="2009" spans="1:21" ht="30.6" x14ac:dyDescent="0.3">
      <c r="A2009" s="19">
        <v>202603</v>
      </c>
      <c r="B2009" s="8" t="s">
        <v>7</v>
      </c>
      <c r="C2009" s="8" t="s">
        <v>63</v>
      </c>
      <c r="D2009" s="8" t="s">
        <v>163</v>
      </c>
      <c r="E2009" s="8" t="s">
        <v>163</v>
      </c>
      <c r="F2009" s="8" t="s">
        <v>61</v>
      </c>
      <c r="G2009" s="8" t="s">
        <v>125</v>
      </c>
      <c r="H2009" s="8" t="s">
        <v>59</v>
      </c>
      <c r="I2009" s="8" t="s">
        <v>58</v>
      </c>
      <c r="J2009" s="8" t="s">
        <v>57</v>
      </c>
      <c r="K2009" s="8" t="s">
        <v>56</v>
      </c>
      <c r="L2009" s="8" t="s">
        <v>55</v>
      </c>
      <c r="M2009" s="18">
        <v>46054</v>
      </c>
      <c r="N2009" s="18">
        <v>46038</v>
      </c>
      <c r="O2009" s="8" t="s">
        <v>124</v>
      </c>
      <c r="P2009" s="8" t="s">
        <v>32</v>
      </c>
      <c r="Q2009" s="8" t="s">
        <v>168</v>
      </c>
      <c r="R2009" s="8" t="str">
        <f t="shared" si="31"/>
        <v>250000A</v>
      </c>
      <c r="S2009" s="8" t="str">
        <f>IFERROR(VLOOKUP(R2009,'UNSG Projects'!$C$8:$D$305,2,FALSE),0)</f>
        <v>UNSG Transportation Equip</v>
      </c>
      <c r="T2009" s="8" t="s">
        <v>167</v>
      </c>
      <c r="U2009" s="11">
        <v>-1170.76</v>
      </c>
    </row>
    <row r="2010" spans="1:21" ht="30.6" x14ac:dyDescent="0.3">
      <c r="A2010" s="19">
        <v>202603</v>
      </c>
      <c r="B2010" s="8" t="s">
        <v>7</v>
      </c>
      <c r="C2010" s="8" t="s">
        <v>63</v>
      </c>
      <c r="D2010" s="8" t="s">
        <v>163</v>
      </c>
      <c r="E2010" s="8" t="s">
        <v>163</v>
      </c>
      <c r="F2010" s="8" t="s">
        <v>61</v>
      </c>
      <c r="G2010" s="8" t="s">
        <v>125</v>
      </c>
      <c r="H2010" s="8" t="s">
        <v>59</v>
      </c>
      <c r="I2010" s="8" t="s">
        <v>58</v>
      </c>
      <c r="J2010" s="8" t="s">
        <v>57</v>
      </c>
      <c r="K2010" s="8" t="s">
        <v>56</v>
      </c>
      <c r="L2010" s="8" t="s">
        <v>55</v>
      </c>
      <c r="M2010" s="18">
        <v>46054</v>
      </c>
      <c r="N2010" s="18">
        <v>46072</v>
      </c>
      <c r="O2010" s="8" t="s">
        <v>124</v>
      </c>
      <c r="P2010" s="8" t="s">
        <v>32</v>
      </c>
      <c r="Q2010" s="8" t="s">
        <v>166</v>
      </c>
      <c r="R2010" s="8" t="str">
        <f t="shared" si="31"/>
        <v>250000A</v>
      </c>
      <c r="S2010" s="8" t="str">
        <f>IFERROR(VLOOKUP(R2010,'UNSG Projects'!$C$8:$D$305,2,FALSE),0)</f>
        <v>UNSG Transportation Equip</v>
      </c>
      <c r="T2010" s="8" t="s">
        <v>165</v>
      </c>
      <c r="U2010" s="11">
        <v>-56070.52</v>
      </c>
    </row>
    <row r="2011" spans="1:21" ht="30.6" x14ac:dyDescent="0.3">
      <c r="A2011" s="19">
        <v>202603</v>
      </c>
      <c r="B2011" s="8" t="s">
        <v>7</v>
      </c>
      <c r="C2011" s="8" t="s">
        <v>63</v>
      </c>
      <c r="D2011" s="8" t="s">
        <v>163</v>
      </c>
      <c r="E2011" s="8" t="s">
        <v>163</v>
      </c>
      <c r="F2011" s="8" t="s">
        <v>61</v>
      </c>
      <c r="G2011" s="8" t="s">
        <v>125</v>
      </c>
      <c r="H2011" s="8" t="s">
        <v>59</v>
      </c>
      <c r="I2011" s="8" t="s">
        <v>58</v>
      </c>
      <c r="J2011" s="8" t="s">
        <v>57</v>
      </c>
      <c r="K2011" s="8" t="s">
        <v>56</v>
      </c>
      <c r="L2011" s="8" t="s">
        <v>55</v>
      </c>
      <c r="M2011" s="18">
        <v>46054</v>
      </c>
      <c r="N2011" s="18">
        <v>46072</v>
      </c>
      <c r="O2011" s="8" t="s">
        <v>124</v>
      </c>
      <c r="P2011" s="8" t="s">
        <v>32</v>
      </c>
      <c r="Q2011" s="8" t="s">
        <v>164</v>
      </c>
      <c r="R2011" s="8" t="str">
        <f t="shared" si="31"/>
        <v>250000A</v>
      </c>
      <c r="S2011" s="8" t="str">
        <f>IFERROR(VLOOKUP(R2011,'UNSG Projects'!$C$8:$D$305,2,FALSE),0)</f>
        <v>UNSG Transportation Equip</v>
      </c>
      <c r="T2011" s="8" t="s">
        <v>161</v>
      </c>
      <c r="U2011" s="11">
        <v>-58332.14</v>
      </c>
    </row>
    <row r="2012" spans="1:21" ht="30.6" x14ac:dyDescent="0.3">
      <c r="A2012" s="19">
        <v>202603</v>
      </c>
      <c r="B2012" s="8" t="s">
        <v>7</v>
      </c>
      <c r="C2012" s="8" t="s">
        <v>63</v>
      </c>
      <c r="D2012" s="8" t="s">
        <v>163</v>
      </c>
      <c r="E2012" s="8" t="s">
        <v>163</v>
      </c>
      <c r="F2012" s="8" t="s">
        <v>61</v>
      </c>
      <c r="G2012" s="8" t="s">
        <v>125</v>
      </c>
      <c r="H2012" s="8" t="s">
        <v>59</v>
      </c>
      <c r="I2012" s="8" t="s">
        <v>58</v>
      </c>
      <c r="J2012" s="8" t="s">
        <v>57</v>
      </c>
      <c r="K2012" s="8" t="s">
        <v>56</v>
      </c>
      <c r="L2012" s="8" t="s">
        <v>55</v>
      </c>
      <c r="M2012" s="18">
        <v>46054</v>
      </c>
      <c r="N2012" s="18">
        <v>46072</v>
      </c>
      <c r="O2012" s="8" t="s">
        <v>124</v>
      </c>
      <c r="P2012" s="8" t="s">
        <v>32</v>
      </c>
      <c r="Q2012" s="8" t="s">
        <v>162</v>
      </c>
      <c r="R2012" s="8" t="str">
        <f t="shared" si="31"/>
        <v>250000A</v>
      </c>
      <c r="S2012" s="8" t="str">
        <f>IFERROR(VLOOKUP(R2012,'UNSG Projects'!$C$8:$D$305,2,FALSE),0)</f>
        <v>UNSG Transportation Equip</v>
      </c>
      <c r="T2012" s="8" t="s">
        <v>161</v>
      </c>
      <c r="U2012" s="11">
        <v>-64312.78</v>
      </c>
    </row>
    <row r="2013" spans="1:21" ht="30.6" x14ac:dyDescent="0.3">
      <c r="A2013" s="19">
        <v>202603</v>
      </c>
      <c r="B2013" s="8" t="s">
        <v>7</v>
      </c>
      <c r="C2013" s="8" t="s">
        <v>63</v>
      </c>
      <c r="D2013" s="8" t="s">
        <v>158</v>
      </c>
      <c r="E2013" s="8" t="s">
        <v>158</v>
      </c>
      <c r="F2013" s="8" t="s">
        <v>61</v>
      </c>
      <c r="G2013" s="8" t="s">
        <v>125</v>
      </c>
      <c r="H2013" s="8" t="s">
        <v>59</v>
      </c>
      <c r="I2013" s="8" t="s">
        <v>58</v>
      </c>
      <c r="J2013" s="8" t="s">
        <v>57</v>
      </c>
      <c r="K2013" s="8" t="s">
        <v>56</v>
      </c>
      <c r="L2013" s="8" t="s">
        <v>55</v>
      </c>
      <c r="M2013" s="18">
        <v>46054</v>
      </c>
      <c r="N2013" s="18">
        <v>46072</v>
      </c>
      <c r="O2013" s="8" t="s">
        <v>124</v>
      </c>
      <c r="P2013" s="8" t="s">
        <v>32</v>
      </c>
      <c r="Q2013" s="8" t="s">
        <v>160</v>
      </c>
      <c r="R2013" s="8" t="str">
        <f t="shared" si="31"/>
        <v>250000A</v>
      </c>
      <c r="S2013" s="8" t="str">
        <f>IFERROR(VLOOKUP(R2013,'UNSG Projects'!$C$8:$D$305,2,FALSE),0)</f>
        <v>UNSG Transportation Equip</v>
      </c>
      <c r="T2013" s="8" t="s">
        <v>159</v>
      </c>
      <c r="U2013" s="11">
        <v>-101500.2</v>
      </c>
    </row>
    <row r="2014" spans="1:21" ht="30.6" x14ac:dyDescent="0.3">
      <c r="A2014" s="19">
        <v>202603</v>
      </c>
      <c r="B2014" s="8" t="s">
        <v>7</v>
      </c>
      <c r="C2014" s="8" t="s">
        <v>63</v>
      </c>
      <c r="D2014" s="8" t="s">
        <v>158</v>
      </c>
      <c r="E2014" s="8" t="s">
        <v>158</v>
      </c>
      <c r="F2014" s="8" t="s">
        <v>61</v>
      </c>
      <c r="G2014" s="8" t="s">
        <v>125</v>
      </c>
      <c r="H2014" s="8" t="s">
        <v>59</v>
      </c>
      <c r="I2014" s="8" t="s">
        <v>58</v>
      </c>
      <c r="J2014" s="8" t="s">
        <v>57</v>
      </c>
      <c r="K2014" s="8" t="s">
        <v>56</v>
      </c>
      <c r="L2014" s="8" t="s">
        <v>55</v>
      </c>
      <c r="M2014" s="18">
        <v>46054</v>
      </c>
      <c r="N2014" s="18">
        <v>46072</v>
      </c>
      <c r="O2014" s="8" t="s">
        <v>124</v>
      </c>
      <c r="P2014" s="8" t="s">
        <v>32</v>
      </c>
      <c r="Q2014" s="8" t="s">
        <v>157</v>
      </c>
      <c r="R2014" s="8" t="str">
        <f t="shared" si="31"/>
        <v>250000A</v>
      </c>
      <c r="S2014" s="8" t="str">
        <f>IFERROR(VLOOKUP(R2014,'UNSG Projects'!$C$8:$D$305,2,FALSE),0)</f>
        <v>UNSG Transportation Equip</v>
      </c>
      <c r="T2014" s="8" t="s">
        <v>156</v>
      </c>
      <c r="U2014" s="11">
        <v>-54564.92</v>
      </c>
    </row>
    <row r="2015" spans="1:21" ht="30.6" x14ac:dyDescent="0.3">
      <c r="A2015" s="19">
        <v>202603</v>
      </c>
      <c r="B2015" s="8" t="s">
        <v>7</v>
      </c>
      <c r="C2015" s="8" t="s">
        <v>63</v>
      </c>
      <c r="D2015" s="8" t="s">
        <v>136</v>
      </c>
      <c r="E2015" s="8" t="s">
        <v>136</v>
      </c>
      <c r="F2015" s="8" t="s">
        <v>61</v>
      </c>
      <c r="G2015" s="8" t="s">
        <v>125</v>
      </c>
      <c r="H2015" s="8" t="s">
        <v>59</v>
      </c>
      <c r="I2015" s="8" t="s">
        <v>58</v>
      </c>
      <c r="J2015" s="8" t="s">
        <v>147</v>
      </c>
      <c r="K2015" s="8" t="s">
        <v>56</v>
      </c>
      <c r="L2015" s="8" t="s">
        <v>64</v>
      </c>
      <c r="M2015" s="18">
        <v>46082</v>
      </c>
      <c r="N2015" s="18">
        <v>46084</v>
      </c>
      <c r="O2015" s="8" t="s">
        <v>124</v>
      </c>
      <c r="P2015" s="8" t="s">
        <v>32</v>
      </c>
      <c r="Q2015" s="8" t="s">
        <v>155</v>
      </c>
      <c r="R2015" s="8" t="str">
        <f t="shared" si="31"/>
        <v>250000A</v>
      </c>
      <c r="S2015" s="8" t="str">
        <f>IFERROR(VLOOKUP(R2015,'UNSG Projects'!$C$8:$D$305,2,FALSE),0)</f>
        <v>UNSG Transportation Equip</v>
      </c>
      <c r="T2015" s="8" t="s">
        <v>147</v>
      </c>
      <c r="U2015" s="11">
        <v>110943.21</v>
      </c>
    </row>
    <row r="2016" spans="1:21" ht="30.6" x14ac:dyDescent="0.3">
      <c r="A2016" s="19">
        <v>202603</v>
      </c>
      <c r="B2016" s="8" t="s">
        <v>7</v>
      </c>
      <c r="C2016" s="8" t="s">
        <v>63</v>
      </c>
      <c r="D2016" s="8" t="s">
        <v>136</v>
      </c>
      <c r="E2016" s="8" t="s">
        <v>136</v>
      </c>
      <c r="F2016" s="8" t="s">
        <v>61</v>
      </c>
      <c r="G2016" s="8" t="s">
        <v>125</v>
      </c>
      <c r="H2016" s="8" t="s">
        <v>59</v>
      </c>
      <c r="I2016" s="8" t="s">
        <v>58</v>
      </c>
      <c r="J2016" s="8" t="s">
        <v>57</v>
      </c>
      <c r="K2016" s="8" t="s">
        <v>56</v>
      </c>
      <c r="L2016" s="8" t="s">
        <v>55</v>
      </c>
      <c r="M2016" s="18">
        <v>46054</v>
      </c>
      <c r="N2016" s="18">
        <v>46072</v>
      </c>
      <c r="O2016" s="8" t="s">
        <v>124</v>
      </c>
      <c r="P2016" s="8" t="s">
        <v>32</v>
      </c>
      <c r="Q2016" s="8" t="s">
        <v>154</v>
      </c>
      <c r="R2016" s="8" t="str">
        <f t="shared" si="31"/>
        <v>250000A</v>
      </c>
      <c r="S2016" s="8" t="str">
        <f>IFERROR(VLOOKUP(R2016,'UNSG Projects'!$C$8:$D$305,2,FALSE),0)</f>
        <v>UNSG Transportation Equip</v>
      </c>
      <c r="T2016" s="8" t="s">
        <v>153</v>
      </c>
      <c r="U2016" s="11">
        <v>-85866.74</v>
      </c>
    </row>
    <row r="2017" spans="1:21" ht="30.6" x14ac:dyDescent="0.3">
      <c r="A2017" s="19">
        <v>202603</v>
      </c>
      <c r="B2017" s="8" t="s">
        <v>7</v>
      </c>
      <c r="C2017" s="8" t="s">
        <v>63</v>
      </c>
      <c r="D2017" s="8" t="s">
        <v>136</v>
      </c>
      <c r="E2017" s="8" t="s">
        <v>136</v>
      </c>
      <c r="F2017" s="8" t="s">
        <v>61</v>
      </c>
      <c r="G2017" s="8" t="s">
        <v>125</v>
      </c>
      <c r="H2017" s="8" t="s">
        <v>59</v>
      </c>
      <c r="I2017" s="8" t="s">
        <v>58</v>
      </c>
      <c r="J2017" s="8" t="s">
        <v>57</v>
      </c>
      <c r="K2017" s="8" t="s">
        <v>56</v>
      </c>
      <c r="L2017" s="8" t="s">
        <v>55</v>
      </c>
      <c r="M2017" s="18">
        <v>46054</v>
      </c>
      <c r="N2017" s="18">
        <v>46072</v>
      </c>
      <c r="O2017" s="8" t="s">
        <v>124</v>
      </c>
      <c r="P2017" s="8" t="s">
        <v>32</v>
      </c>
      <c r="Q2017" s="8" t="s">
        <v>152</v>
      </c>
      <c r="R2017" s="8" t="str">
        <f t="shared" si="31"/>
        <v>250000A</v>
      </c>
      <c r="S2017" s="8" t="str">
        <f>IFERROR(VLOOKUP(R2017,'UNSG Projects'!$C$8:$D$305,2,FALSE),0)</f>
        <v>UNSG Transportation Equip</v>
      </c>
      <c r="T2017" s="8" t="s">
        <v>151</v>
      </c>
      <c r="U2017" s="11">
        <v>-103494.12</v>
      </c>
    </row>
    <row r="2018" spans="1:21" ht="30.6" x14ac:dyDescent="0.3">
      <c r="A2018" s="19">
        <v>202603</v>
      </c>
      <c r="B2018" s="8" t="s">
        <v>7</v>
      </c>
      <c r="C2018" s="8" t="s">
        <v>63</v>
      </c>
      <c r="D2018" s="8" t="s">
        <v>136</v>
      </c>
      <c r="E2018" s="8" t="s">
        <v>136</v>
      </c>
      <c r="F2018" s="8" t="s">
        <v>61</v>
      </c>
      <c r="G2018" s="8" t="s">
        <v>125</v>
      </c>
      <c r="H2018" s="8" t="s">
        <v>59</v>
      </c>
      <c r="I2018" s="8" t="s">
        <v>58</v>
      </c>
      <c r="J2018" s="8" t="s">
        <v>57</v>
      </c>
      <c r="K2018" s="8" t="s">
        <v>56</v>
      </c>
      <c r="L2018" s="8" t="s">
        <v>55</v>
      </c>
      <c r="M2018" s="18">
        <v>46054</v>
      </c>
      <c r="N2018" s="18">
        <v>46072</v>
      </c>
      <c r="O2018" s="8" t="s">
        <v>124</v>
      </c>
      <c r="P2018" s="8" t="s">
        <v>32</v>
      </c>
      <c r="Q2018" s="8" t="s">
        <v>150</v>
      </c>
      <c r="R2018" s="8" t="str">
        <f t="shared" si="31"/>
        <v>250000A</v>
      </c>
      <c r="S2018" s="8" t="str">
        <f>IFERROR(VLOOKUP(R2018,'UNSG Projects'!$C$8:$D$305,2,FALSE),0)</f>
        <v>UNSG Transportation Equip</v>
      </c>
      <c r="T2018" s="8" t="s">
        <v>149</v>
      </c>
      <c r="U2018" s="11">
        <v>-104029.91</v>
      </c>
    </row>
    <row r="2019" spans="1:21" ht="30.6" x14ac:dyDescent="0.3">
      <c r="A2019" s="19">
        <v>202603</v>
      </c>
      <c r="B2019" s="8" t="s">
        <v>7</v>
      </c>
      <c r="C2019" s="8" t="s">
        <v>63</v>
      </c>
      <c r="D2019" s="8" t="s">
        <v>136</v>
      </c>
      <c r="E2019" s="8" t="s">
        <v>136</v>
      </c>
      <c r="F2019" s="8" t="s">
        <v>61</v>
      </c>
      <c r="G2019" s="8" t="s">
        <v>125</v>
      </c>
      <c r="H2019" s="8" t="s">
        <v>59</v>
      </c>
      <c r="I2019" s="8" t="s">
        <v>58</v>
      </c>
      <c r="J2019" s="8" t="s">
        <v>57</v>
      </c>
      <c r="K2019" s="8" t="s">
        <v>56</v>
      </c>
      <c r="L2019" s="8" t="s">
        <v>55</v>
      </c>
      <c r="M2019" s="18">
        <v>46054</v>
      </c>
      <c r="N2019" s="18">
        <v>46072</v>
      </c>
      <c r="O2019" s="8" t="s">
        <v>124</v>
      </c>
      <c r="P2019" s="8" t="s">
        <v>32</v>
      </c>
      <c r="Q2019" s="8" t="s">
        <v>148</v>
      </c>
      <c r="R2019" s="8" t="str">
        <f t="shared" si="31"/>
        <v>250000A</v>
      </c>
      <c r="S2019" s="8" t="str">
        <f>IFERROR(VLOOKUP(R2019,'UNSG Projects'!$C$8:$D$305,2,FALSE),0)</f>
        <v>UNSG Transportation Equip</v>
      </c>
      <c r="T2019" s="8" t="s">
        <v>147</v>
      </c>
      <c r="U2019" s="11">
        <v>-104285.91</v>
      </c>
    </row>
    <row r="2020" spans="1:21" ht="30.6" x14ac:dyDescent="0.3">
      <c r="A2020" s="19">
        <v>202603</v>
      </c>
      <c r="B2020" s="8" t="s">
        <v>7</v>
      </c>
      <c r="C2020" s="8" t="s">
        <v>63</v>
      </c>
      <c r="D2020" s="8" t="s">
        <v>136</v>
      </c>
      <c r="E2020" s="8" t="s">
        <v>136</v>
      </c>
      <c r="F2020" s="8" t="s">
        <v>61</v>
      </c>
      <c r="G2020" s="8" t="s">
        <v>125</v>
      </c>
      <c r="H2020" s="8" t="s">
        <v>59</v>
      </c>
      <c r="I2020" s="8" t="s">
        <v>58</v>
      </c>
      <c r="J2020" s="8" t="s">
        <v>57</v>
      </c>
      <c r="K2020" s="8" t="s">
        <v>56</v>
      </c>
      <c r="L2020" s="8" t="s">
        <v>55</v>
      </c>
      <c r="M2020" s="18">
        <v>46054</v>
      </c>
      <c r="N2020" s="18">
        <v>46072</v>
      </c>
      <c r="O2020" s="8" t="s">
        <v>124</v>
      </c>
      <c r="P2020" s="8" t="s">
        <v>32</v>
      </c>
      <c r="Q2020" s="8" t="s">
        <v>146</v>
      </c>
      <c r="R2020" s="8" t="str">
        <f t="shared" si="31"/>
        <v>250000A</v>
      </c>
      <c r="S2020" s="8" t="str">
        <f>IFERROR(VLOOKUP(R2020,'UNSG Projects'!$C$8:$D$305,2,FALSE),0)</f>
        <v>UNSG Transportation Equip</v>
      </c>
      <c r="T2020" s="8" t="s">
        <v>145</v>
      </c>
      <c r="U2020" s="11">
        <v>-101204.2</v>
      </c>
    </row>
    <row r="2021" spans="1:21" ht="30.6" x14ac:dyDescent="0.3">
      <c r="A2021" s="19">
        <v>202603</v>
      </c>
      <c r="B2021" s="8" t="s">
        <v>7</v>
      </c>
      <c r="C2021" s="8" t="s">
        <v>63</v>
      </c>
      <c r="D2021" s="8" t="s">
        <v>136</v>
      </c>
      <c r="E2021" s="8" t="s">
        <v>136</v>
      </c>
      <c r="F2021" s="8" t="s">
        <v>61</v>
      </c>
      <c r="G2021" s="8" t="s">
        <v>125</v>
      </c>
      <c r="H2021" s="8" t="s">
        <v>59</v>
      </c>
      <c r="I2021" s="8" t="s">
        <v>58</v>
      </c>
      <c r="J2021" s="8" t="s">
        <v>57</v>
      </c>
      <c r="K2021" s="8" t="s">
        <v>56</v>
      </c>
      <c r="L2021" s="8" t="s">
        <v>55</v>
      </c>
      <c r="M2021" s="18">
        <v>46054</v>
      </c>
      <c r="N2021" s="18">
        <v>46072</v>
      </c>
      <c r="O2021" s="8" t="s">
        <v>124</v>
      </c>
      <c r="P2021" s="8" t="s">
        <v>32</v>
      </c>
      <c r="Q2021" s="8" t="s">
        <v>144</v>
      </c>
      <c r="R2021" s="8" t="str">
        <f t="shared" si="31"/>
        <v>250000A</v>
      </c>
      <c r="S2021" s="8" t="str">
        <f>IFERROR(VLOOKUP(R2021,'UNSG Projects'!$C$8:$D$305,2,FALSE),0)</f>
        <v>UNSG Transportation Equip</v>
      </c>
      <c r="T2021" s="8" t="s">
        <v>143</v>
      </c>
      <c r="U2021" s="11">
        <v>-100830.99</v>
      </c>
    </row>
    <row r="2022" spans="1:21" ht="30.6" x14ac:dyDescent="0.3">
      <c r="A2022" s="19">
        <v>202603</v>
      </c>
      <c r="B2022" s="8" t="s">
        <v>7</v>
      </c>
      <c r="C2022" s="8" t="s">
        <v>63</v>
      </c>
      <c r="D2022" s="8" t="s">
        <v>136</v>
      </c>
      <c r="E2022" s="8" t="s">
        <v>136</v>
      </c>
      <c r="F2022" s="8" t="s">
        <v>61</v>
      </c>
      <c r="G2022" s="8" t="s">
        <v>125</v>
      </c>
      <c r="H2022" s="8" t="s">
        <v>59</v>
      </c>
      <c r="I2022" s="8" t="s">
        <v>58</v>
      </c>
      <c r="J2022" s="8" t="s">
        <v>57</v>
      </c>
      <c r="K2022" s="8" t="s">
        <v>56</v>
      </c>
      <c r="L2022" s="8" t="s">
        <v>55</v>
      </c>
      <c r="M2022" s="18">
        <v>46054</v>
      </c>
      <c r="N2022" s="18">
        <v>46072</v>
      </c>
      <c r="O2022" s="8" t="s">
        <v>124</v>
      </c>
      <c r="P2022" s="8" t="s">
        <v>32</v>
      </c>
      <c r="Q2022" s="8" t="s">
        <v>142</v>
      </c>
      <c r="R2022" s="8" t="str">
        <f t="shared" si="31"/>
        <v>250000A</v>
      </c>
      <c r="S2022" s="8" t="str">
        <f>IFERROR(VLOOKUP(R2022,'UNSG Projects'!$C$8:$D$305,2,FALSE),0)</f>
        <v>UNSG Transportation Equip</v>
      </c>
      <c r="T2022" s="8" t="s">
        <v>141</v>
      </c>
      <c r="U2022" s="11">
        <v>-103457.61</v>
      </c>
    </row>
    <row r="2023" spans="1:21" ht="30.6" x14ac:dyDescent="0.3">
      <c r="A2023" s="19">
        <v>202603</v>
      </c>
      <c r="B2023" s="8" t="s">
        <v>7</v>
      </c>
      <c r="C2023" s="8" t="s">
        <v>63</v>
      </c>
      <c r="D2023" s="8" t="s">
        <v>136</v>
      </c>
      <c r="E2023" s="8" t="s">
        <v>136</v>
      </c>
      <c r="F2023" s="8" t="s">
        <v>61</v>
      </c>
      <c r="G2023" s="8" t="s">
        <v>125</v>
      </c>
      <c r="H2023" s="8" t="s">
        <v>59</v>
      </c>
      <c r="I2023" s="8" t="s">
        <v>58</v>
      </c>
      <c r="J2023" s="8" t="s">
        <v>57</v>
      </c>
      <c r="K2023" s="8" t="s">
        <v>56</v>
      </c>
      <c r="L2023" s="8" t="s">
        <v>55</v>
      </c>
      <c r="M2023" s="18">
        <v>46054</v>
      </c>
      <c r="N2023" s="18">
        <v>46072</v>
      </c>
      <c r="O2023" s="8" t="s">
        <v>124</v>
      </c>
      <c r="P2023" s="8" t="s">
        <v>32</v>
      </c>
      <c r="Q2023" s="8" t="s">
        <v>140</v>
      </c>
      <c r="R2023" s="8" t="str">
        <f t="shared" si="31"/>
        <v>250000A</v>
      </c>
      <c r="S2023" s="8" t="str">
        <f>IFERROR(VLOOKUP(R2023,'UNSG Projects'!$C$8:$D$305,2,FALSE),0)</f>
        <v>UNSG Transportation Equip</v>
      </c>
      <c r="T2023" s="8" t="s">
        <v>139</v>
      </c>
      <c r="U2023" s="11">
        <v>-102148.18</v>
      </c>
    </row>
    <row r="2024" spans="1:21" ht="30.6" x14ac:dyDescent="0.3">
      <c r="A2024" s="19">
        <v>202603</v>
      </c>
      <c r="B2024" s="8" t="s">
        <v>7</v>
      </c>
      <c r="C2024" s="8" t="s">
        <v>63</v>
      </c>
      <c r="D2024" s="8" t="s">
        <v>136</v>
      </c>
      <c r="E2024" s="8" t="s">
        <v>136</v>
      </c>
      <c r="F2024" s="8" t="s">
        <v>61</v>
      </c>
      <c r="G2024" s="8" t="s">
        <v>125</v>
      </c>
      <c r="H2024" s="8" t="s">
        <v>59</v>
      </c>
      <c r="I2024" s="8" t="s">
        <v>58</v>
      </c>
      <c r="J2024" s="8" t="s">
        <v>57</v>
      </c>
      <c r="K2024" s="8" t="s">
        <v>56</v>
      </c>
      <c r="L2024" s="8" t="s">
        <v>55</v>
      </c>
      <c r="M2024" s="18">
        <v>46054</v>
      </c>
      <c r="N2024" s="18">
        <v>46072</v>
      </c>
      <c r="O2024" s="8" t="s">
        <v>124</v>
      </c>
      <c r="P2024" s="8" t="s">
        <v>32</v>
      </c>
      <c r="Q2024" s="8" t="s">
        <v>138</v>
      </c>
      <c r="R2024" s="8" t="str">
        <f t="shared" si="31"/>
        <v>250000A</v>
      </c>
      <c r="S2024" s="8" t="str">
        <f>IFERROR(VLOOKUP(R2024,'UNSG Projects'!$C$8:$D$305,2,FALSE),0)</f>
        <v>UNSG Transportation Equip</v>
      </c>
      <c r="T2024" s="8" t="s">
        <v>137</v>
      </c>
      <c r="U2024" s="11">
        <v>-103007.03999999999</v>
      </c>
    </row>
    <row r="2025" spans="1:21" ht="30.6" x14ac:dyDescent="0.3">
      <c r="A2025" s="19">
        <v>202603</v>
      </c>
      <c r="B2025" s="8" t="s">
        <v>7</v>
      </c>
      <c r="C2025" s="8" t="s">
        <v>63</v>
      </c>
      <c r="D2025" s="8" t="s">
        <v>136</v>
      </c>
      <c r="E2025" s="8" t="s">
        <v>136</v>
      </c>
      <c r="F2025" s="8" t="s">
        <v>61</v>
      </c>
      <c r="G2025" s="8" t="s">
        <v>125</v>
      </c>
      <c r="H2025" s="8" t="s">
        <v>59</v>
      </c>
      <c r="I2025" s="8" t="s">
        <v>58</v>
      </c>
      <c r="J2025" s="8" t="s">
        <v>57</v>
      </c>
      <c r="K2025" s="8" t="s">
        <v>56</v>
      </c>
      <c r="L2025" s="8" t="s">
        <v>55</v>
      </c>
      <c r="M2025" s="18">
        <v>46054</v>
      </c>
      <c r="N2025" s="18">
        <v>46072</v>
      </c>
      <c r="O2025" s="8" t="s">
        <v>124</v>
      </c>
      <c r="P2025" s="8" t="s">
        <v>32</v>
      </c>
      <c r="Q2025" s="8" t="s">
        <v>135</v>
      </c>
      <c r="R2025" s="8" t="str">
        <f t="shared" si="31"/>
        <v>250000A</v>
      </c>
      <c r="S2025" s="8" t="str">
        <f>IFERROR(VLOOKUP(R2025,'UNSG Projects'!$C$8:$D$305,2,FALSE),0)</f>
        <v>UNSG Transportation Equip</v>
      </c>
      <c r="T2025" s="8" t="s">
        <v>134</v>
      </c>
      <c r="U2025" s="11">
        <v>-102645.48</v>
      </c>
    </row>
    <row r="2026" spans="1:21" ht="30.6" x14ac:dyDescent="0.3">
      <c r="A2026" s="19">
        <v>202603</v>
      </c>
      <c r="B2026" s="8" t="s">
        <v>7</v>
      </c>
      <c r="C2026" s="8" t="s">
        <v>63</v>
      </c>
      <c r="D2026" s="8" t="s">
        <v>133</v>
      </c>
      <c r="E2026" s="8" t="s">
        <v>133</v>
      </c>
      <c r="F2026" s="8" t="s">
        <v>61</v>
      </c>
      <c r="G2026" s="8" t="s">
        <v>125</v>
      </c>
      <c r="H2026" s="8" t="s">
        <v>59</v>
      </c>
      <c r="I2026" s="8" t="s">
        <v>58</v>
      </c>
      <c r="J2026" s="8" t="s">
        <v>57</v>
      </c>
      <c r="K2026" s="8" t="s">
        <v>56</v>
      </c>
      <c r="L2026" s="8" t="s">
        <v>55</v>
      </c>
      <c r="M2026" s="18">
        <v>46054</v>
      </c>
      <c r="N2026" s="18">
        <v>46076</v>
      </c>
      <c r="O2026" s="8" t="s">
        <v>124</v>
      </c>
      <c r="P2026" s="8" t="s">
        <v>32</v>
      </c>
      <c r="Q2026" s="8" t="s">
        <v>132</v>
      </c>
      <c r="R2026" s="8" t="str">
        <f t="shared" si="31"/>
        <v>250000A</v>
      </c>
      <c r="S2026" s="8" t="str">
        <f>IFERROR(VLOOKUP(R2026,'UNSG Projects'!$C$8:$D$305,2,FALSE),0)</f>
        <v>UNSG Transportation Equip</v>
      </c>
      <c r="T2026" s="8" t="s">
        <v>131</v>
      </c>
      <c r="U2026" s="11">
        <v>-108010.13</v>
      </c>
    </row>
    <row r="2027" spans="1:21" ht="30.6" x14ac:dyDescent="0.3">
      <c r="A2027" s="19">
        <v>202603</v>
      </c>
      <c r="B2027" s="8" t="s">
        <v>7</v>
      </c>
      <c r="C2027" s="8" t="s">
        <v>63</v>
      </c>
      <c r="D2027" s="8" t="s">
        <v>126</v>
      </c>
      <c r="E2027" s="8" t="s">
        <v>126</v>
      </c>
      <c r="F2027" s="8" t="s">
        <v>61</v>
      </c>
      <c r="G2027" s="8" t="s">
        <v>125</v>
      </c>
      <c r="H2027" s="8" t="s">
        <v>59</v>
      </c>
      <c r="I2027" s="8" t="s">
        <v>58</v>
      </c>
      <c r="J2027" s="8" t="s">
        <v>129</v>
      </c>
      <c r="K2027" s="8" t="s">
        <v>56</v>
      </c>
      <c r="L2027" s="8" t="s">
        <v>64</v>
      </c>
      <c r="M2027" s="18">
        <v>46082</v>
      </c>
      <c r="N2027" s="18">
        <v>46069</v>
      </c>
      <c r="O2027" s="8" t="s">
        <v>124</v>
      </c>
      <c r="P2027" s="8" t="s">
        <v>32</v>
      </c>
      <c r="Q2027" s="8" t="s">
        <v>130</v>
      </c>
      <c r="R2027" s="8" t="str">
        <f t="shared" si="31"/>
        <v>250000A</v>
      </c>
      <c r="S2027" s="8" t="str">
        <f>IFERROR(VLOOKUP(R2027,'UNSG Projects'!$C$8:$D$305,2,FALSE),0)</f>
        <v>UNSG Transportation Equip</v>
      </c>
      <c r="T2027" s="8" t="s">
        <v>129</v>
      </c>
      <c r="U2027" s="11">
        <v>289547.25</v>
      </c>
    </row>
    <row r="2028" spans="1:21" ht="30.6" x14ac:dyDescent="0.3">
      <c r="A2028" s="19">
        <v>202603</v>
      </c>
      <c r="B2028" s="8" t="s">
        <v>7</v>
      </c>
      <c r="C2028" s="8" t="s">
        <v>63</v>
      </c>
      <c r="D2028" s="8" t="s">
        <v>126</v>
      </c>
      <c r="E2028" s="8" t="s">
        <v>126</v>
      </c>
      <c r="F2028" s="8" t="s">
        <v>61</v>
      </c>
      <c r="G2028" s="8" t="s">
        <v>125</v>
      </c>
      <c r="H2028" s="8" t="s">
        <v>59</v>
      </c>
      <c r="I2028" s="8" t="s">
        <v>58</v>
      </c>
      <c r="J2028" s="8" t="s">
        <v>57</v>
      </c>
      <c r="K2028" s="8" t="s">
        <v>56</v>
      </c>
      <c r="L2028" s="8" t="s">
        <v>55</v>
      </c>
      <c r="M2028" s="18">
        <v>45992</v>
      </c>
      <c r="N2028" s="18">
        <v>46013</v>
      </c>
      <c r="O2028" s="8" t="s">
        <v>124</v>
      </c>
      <c r="P2028" s="8" t="s">
        <v>32</v>
      </c>
      <c r="Q2028" s="8" t="s">
        <v>128</v>
      </c>
      <c r="R2028" s="8" t="str">
        <f t="shared" si="31"/>
        <v>250000A</v>
      </c>
      <c r="S2028" s="8" t="str">
        <f>IFERROR(VLOOKUP(R2028,'UNSG Projects'!$C$8:$D$305,2,FALSE),0)</f>
        <v>UNSG Transportation Equip</v>
      </c>
      <c r="T2028" s="8" t="s">
        <v>127</v>
      </c>
      <c r="U2028" s="11">
        <v>-290921.73</v>
      </c>
    </row>
    <row r="2029" spans="1:21" ht="30.6" x14ac:dyDescent="0.3">
      <c r="A2029" s="19">
        <v>202603</v>
      </c>
      <c r="B2029" s="8" t="s">
        <v>7</v>
      </c>
      <c r="C2029" s="8" t="s">
        <v>63</v>
      </c>
      <c r="D2029" s="8" t="s">
        <v>126</v>
      </c>
      <c r="E2029" s="8" t="s">
        <v>126</v>
      </c>
      <c r="F2029" s="8" t="s">
        <v>61</v>
      </c>
      <c r="G2029" s="8" t="s">
        <v>125</v>
      </c>
      <c r="H2029" s="8" t="s">
        <v>59</v>
      </c>
      <c r="I2029" s="8" t="s">
        <v>58</v>
      </c>
      <c r="J2029" s="8" t="s">
        <v>57</v>
      </c>
      <c r="K2029" s="8" t="s">
        <v>56</v>
      </c>
      <c r="L2029" s="8" t="s">
        <v>55</v>
      </c>
      <c r="M2029" s="18">
        <v>46054</v>
      </c>
      <c r="N2029" s="18">
        <v>46070</v>
      </c>
      <c r="O2029" s="8" t="s">
        <v>124</v>
      </c>
      <c r="P2029" s="8" t="s">
        <v>32</v>
      </c>
      <c r="Q2029" s="8" t="s">
        <v>123</v>
      </c>
      <c r="R2029" s="8" t="str">
        <f t="shared" si="31"/>
        <v>250000A</v>
      </c>
      <c r="S2029" s="8" t="str">
        <f>IFERROR(VLOOKUP(R2029,'UNSG Projects'!$C$8:$D$305,2,FALSE),0)</f>
        <v>UNSG Transportation Equip</v>
      </c>
      <c r="T2029" s="8" t="s">
        <v>122</v>
      </c>
      <c r="U2029" s="11">
        <v>-289549.3</v>
      </c>
    </row>
    <row r="2030" spans="1:21" ht="20.399999999999999" x14ac:dyDescent="0.3">
      <c r="A2030" s="19">
        <v>202507</v>
      </c>
      <c r="B2030" s="8" t="s">
        <v>7</v>
      </c>
      <c r="C2030" s="8" t="s">
        <v>63</v>
      </c>
      <c r="D2030" s="8" t="s">
        <v>62</v>
      </c>
      <c r="E2030" s="8" t="s">
        <v>62</v>
      </c>
      <c r="F2030" s="8" t="s">
        <v>61</v>
      </c>
      <c r="G2030" s="8" t="s">
        <v>113</v>
      </c>
      <c r="H2030" s="8" t="s">
        <v>59</v>
      </c>
      <c r="I2030" s="8" t="s">
        <v>58</v>
      </c>
      <c r="J2030" s="8" t="s">
        <v>57</v>
      </c>
      <c r="K2030" s="8" t="s">
        <v>56</v>
      </c>
      <c r="L2030" s="8" t="s">
        <v>55</v>
      </c>
      <c r="M2030" s="18">
        <v>45809</v>
      </c>
      <c r="N2030" s="18">
        <v>45809</v>
      </c>
      <c r="O2030" s="8" t="s">
        <v>104</v>
      </c>
      <c r="P2030" s="8" t="s">
        <v>34</v>
      </c>
      <c r="Q2030" s="8" t="s">
        <v>112</v>
      </c>
      <c r="R2030" s="8" t="str">
        <f t="shared" si="31"/>
        <v>250940A</v>
      </c>
      <c r="S2030" s="8" t="str">
        <f>IFERROR(VLOOKUP(R2030,'UNSG Projects'!$C$8:$D$305,2,FALSE),0)</f>
        <v>Tools,Shop,Gar Eq - New</v>
      </c>
      <c r="T2030" s="8" t="s">
        <v>111</v>
      </c>
      <c r="U2030" s="11">
        <v>-2743.24</v>
      </c>
    </row>
    <row r="2031" spans="1:21" ht="20.399999999999999" x14ac:dyDescent="0.3">
      <c r="A2031" s="19">
        <v>202508</v>
      </c>
      <c r="B2031" s="8" t="s">
        <v>7</v>
      </c>
      <c r="C2031" s="8" t="s">
        <v>63</v>
      </c>
      <c r="D2031" s="8" t="s">
        <v>62</v>
      </c>
      <c r="E2031" s="8" t="s">
        <v>62</v>
      </c>
      <c r="F2031" s="8" t="s">
        <v>61</v>
      </c>
      <c r="G2031" s="8" t="s">
        <v>113</v>
      </c>
      <c r="H2031" s="8" t="s">
        <v>59</v>
      </c>
      <c r="I2031" s="8" t="s">
        <v>58</v>
      </c>
      <c r="J2031" s="8" t="s">
        <v>109</v>
      </c>
      <c r="K2031" s="8" t="s">
        <v>56</v>
      </c>
      <c r="L2031" s="8" t="s">
        <v>64</v>
      </c>
      <c r="M2031" s="18">
        <v>45870</v>
      </c>
      <c r="N2031" s="18">
        <v>45870</v>
      </c>
      <c r="O2031" s="8" t="s">
        <v>104</v>
      </c>
      <c r="P2031" s="8" t="s">
        <v>34</v>
      </c>
      <c r="Q2031" s="8" t="s">
        <v>110</v>
      </c>
      <c r="R2031" s="8" t="str">
        <f t="shared" si="31"/>
        <v>251940A</v>
      </c>
      <c r="S2031" s="8" t="str">
        <f>IFERROR(VLOOKUP(R2031,'UNSG Projects'!$C$8:$D$305,2,FALSE),0)</f>
        <v>Tools,Shop,Gar Eq-New(Flag)</v>
      </c>
      <c r="T2031" s="8" t="s">
        <v>109</v>
      </c>
      <c r="U2031" s="11">
        <v>12787.26</v>
      </c>
    </row>
    <row r="2032" spans="1:21" ht="20.399999999999999" x14ac:dyDescent="0.3">
      <c r="A2032" s="19">
        <v>202508</v>
      </c>
      <c r="B2032" s="8" t="s">
        <v>7</v>
      </c>
      <c r="C2032" s="8" t="s">
        <v>63</v>
      </c>
      <c r="D2032" s="8" t="s">
        <v>62</v>
      </c>
      <c r="E2032" s="8" t="s">
        <v>62</v>
      </c>
      <c r="F2032" s="8" t="s">
        <v>61</v>
      </c>
      <c r="G2032" s="8" t="s">
        <v>108</v>
      </c>
      <c r="H2032" s="8" t="s">
        <v>59</v>
      </c>
      <c r="I2032" s="8" t="s">
        <v>58</v>
      </c>
      <c r="J2032" s="8" t="s">
        <v>118</v>
      </c>
      <c r="K2032" s="8" t="s">
        <v>56</v>
      </c>
      <c r="L2032" s="8" t="s">
        <v>64</v>
      </c>
      <c r="M2032" s="18">
        <v>45870</v>
      </c>
      <c r="N2032" s="18">
        <v>45870</v>
      </c>
      <c r="O2032" s="8" t="s">
        <v>104</v>
      </c>
      <c r="P2032" s="8" t="s">
        <v>34</v>
      </c>
      <c r="Q2032" s="8" t="s">
        <v>119</v>
      </c>
      <c r="R2032" s="8" t="str">
        <f t="shared" si="31"/>
        <v>252940A</v>
      </c>
      <c r="S2032" s="8" t="str">
        <f>IFERROR(VLOOKUP(R2032,'UNSG Projects'!$C$8:$D$305,2,FALSE),0)</f>
        <v>Tool,Shop,Gar Eq-New (King)</v>
      </c>
      <c r="T2032" s="8" t="s">
        <v>118</v>
      </c>
      <c r="U2032" s="11">
        <v>4048.76</v>
      </c>
    </row>
    <row r="2033" spans="1:21" ht="20.399999999999999" x14ac:dyDescent="0.3">
      <c r="A2033" s="19">
        <v>202508</v>
      </c>
      <c r="B2033" s="8" t="s">
        <v>7</v>
      </c>
      <c r="C2033" s="8" t="s">
        <v>63</v>
      </c>
      <c r="D2033" s="8" t="s">
        <v>62</v>
      </c>
      <c r="E2033" s="8" t="s">
        <v>62</v>
      </c>
      <c r="F2033" s="8" t="s">
        <v>61</v>
      </c>
      <c r="G2033" s="8" t="s">
        <v>68</v>
      </c>
      <c r="H2033" s="8" t="s">
        <v>59</v>
      </c>
      <c r="I2033" s="8" t="s">
        <v>58</v>
      </c>
      <c r="J2033" s="8" t="s">
        <v>116</v>
      </c>
      <c r="K2033" s="8" t="s">
        <v>56</v>
      </c>
      <c r="L2033" s="8" t="s">
        <v>64</v>
      </c>
      <c r="M2033" s="18">
        <v>45778</v>
      </c>
      <c r="N2033" s="18">
        <v>45778</v>
      </c>
      <c r="O2033" s="8" t="s">
        <v>104</v>
      </c>
      <c r="P2033" s="8" t="s">
        <v>34</v>
      </c>
      <c r="Q2033" s="8" t="s">
        <v>117</v>
      </c>
      <c r="R2033" s="8" t="str">
        <f t="shared" si="31"/>
        <v>253940A</v>
      </c>
      <c r="S2033" s="8" t="str">
        <f>IFERROR(VLOOKUP(R2033,'UNSG Projects'!$C$8:$D$305,2,FALSE),0)</f>
        <v>Tools,Shop,Gar Eq-New (Pres)</v>
      </c>
      <c r="T2033" s="8" t="s">
        <v>116</v>
      </c>
      <c r="U2033" s="11">
        <v>4783.0600000000004</v>
      </c>
    </row>
    <row r="2034" spans="1:21" ht="20.399999999999999" x14ac:dyDescent="0.3">
      <c r="A2034" s="19">
        <v>202508</v>
      </c>
      <c r="B2034" s="8" t="s">
        <v>7</v>
      </c>
      <c r="C2034" s="8" t="s">
        <v>63</v>
      </c>
      <c r="D2034" s="8" t="s">
        <v>62</v>
      </c>
      <c r="E2034" s="8" t="s">
        <v>62</v>
      </c>
      <c r="F2034" s="8" t="s">
        <v>61</v>
      </c>
      <c r="G2034" s="8" t="s">
        <v>94</v>
      </c>
      <c r="H2034" s="8" t="s">
        <v>59</v>
      </c>
      <c r="I2034" s="8" t="s">
        <v>58</v>
      </c>
      <c r="J2034" s="8" t="s">
        <v>102</v>
      </c>
      <c r="K2034" s="8" t="s">
        <v>56</v>
      </c>
      <c r="L2034" s="8" t="s">
        <v>64</v>
      </c>
      <c r="M2034" s="18">
        <v>45870</v>
      </c>
      <c r="N2034" s="18">
        <v>45870</v>
      </c>
      <c r="O2034" s="8" t="s">
        <v>104</v>
      </c>
      <c r="P2034" s="8" t="s">
        <v>34</v>
      </c>
      <c r="Q2034" s="8" t="s">
        <v>103</v>
      </c>
      <c r="R2034" s="8" t="str">
        <f t="shared" si="31"/>
        <v>257940A</v>
      </c>
      <c r="S2034" s="8" t="str">
        <f>IFERROR(VLOOKUP(R2034,'UNSG Projects'!$C$8:$D$305,2,FALSE),0)</f>
        <v>Tools,Shop,Gar Eq - New SL</v>
      </c>
      <c r="T2034" s="8" t="s">
        <v>102</v>
      </c>
      <c r="U2034" s="11">
        <v>843.84</v>
      </c>
    </row>
    <row r="2035" spans="1:21" ht="20.399999999999999" x14ac:dyDescent="0.3">
      <c r="A2035" s="19">
        <v>202508</v>
      </c>
      <c r="B2035" s="8" t="s">
        <v>7</v>
      </c>
      <c r="C2035" s="8" t="s">
        <v>63</v>
      </c>
      <c r="D2035" s="8" t="s">
        <v>62</v>
      </c>
      <c r="E2035" s="8" t="s">
        <v>62</v>
      </c>
      <c r="F2035" s="8" t="s">
        <v>61</v>
      </c>
      <c r="G2035" s="8" t="s">
        <v>94</v>
      </c>
      <c r="H2035" s="8" t="s">
        <v>59</v>
      </c>
      <c r="I2035" s="8" t="s">
        <v>58</v>
      </c>
      <c r="J2035" s="8" t="s">
        <v>109</v>
      </c>
      <c r="K2035" s="8" t="s">
        <v>56</v>
      </c>
      <c r="L2035" s="8" t="s">
        <v>64</v>
      </c>
      <c r="M2035" s="18">
        <v>45870</v>
      </c>
      <c r="N2035" s="18">
        <v>45870</v>
      </c>
      <c r="O2035" s="8" t="s">
        <v>104</v>
      </c>
      <c r="P2035" s="8" t="s">
        <v>34</v>
      </c>
      <c r="Q2035" s="8" t="s">
        <v>110</v>
      </c>
      <c r="R2035" s="8" t="str">
        <f t="shared" si="31"/>
        <v>251940A</v>
      </c>
      <c r="S2035" s="8" t="str">
        <f>IFERROR(VLOOKUP(R2035,'UNSG Projects'!$C$8:$D$305,2,FALSE),0)</f>
        <v>Tools,Shop,Gar Eq-New(Flag)</v>
      </c>
      <c r="T2035" s="8" t="s">
        <v>109</v>
      </c>
      <c r="U2035" s="11">
        <v>85576.28</v>
      </c>
    </row>
    <row r="2036" spans="1:21" ht="20.399999999999999" x14ac:dyDescent="0.3">
      <c r="A2036" s="19">
        <v>202509</v>
      </c>
      <c r="B2036" s="8" t="s">
        <v>7</v>
      </c>
      <c r="C2036" s="8" t="s">
        <v>63</v>
      </c>
      <c r="D2036" s="8" t="s">
        <v>62</v>
      </c>
      <c r="E2036" s="8" t="s">
        <v>62</v>
      </c>
      <c r="F2036" s="8" t="s">
        <v>61</v>
      </c>
      <c r="G2036" s="8" t="s">
        <v>113</v>
      </c>
      <c r="H2036" s="8" t="s">
        <v>59</v>
      </c>
      <c r="I2036" s="8" t="s">
        <v>58</v>
      </c>
      <c r="J2036" s="8" t="s">
        <v>57</v>
      </c>
      <c r="K2036" s="8" t="s">
        <v>56</v>
      </c>
      <c r="L2036" s="8" t="s">
        <v>55</v>
      </c>
      <c r="M2036" s="18">
        <v>45870</v>
      </c>
      <c r="N2036" s="18">
        <v>45870</v>
      </c>
      <c r="O2036" s="8" t="s">
        <v>104</v>
      </c>
      <c r="P2036" s="8" t="s">
        <v>34</v>
      </c>
      <c r="Q2036" s="8" t="s">
        <v>110</v>
      </c>
      <c r="R2036" s="8" t="str">
        <f t="shared" si="31"/>
        <v>251940A</v>
      </c>
      <c r="S2036" s="8" t="str">
        <f>IFERROR(VLOOKUP(R2036,'UNSG Projects'!$C$8:$D$305,2,FALSE),0)</f>
        <v>Tools,Shop,Gar Eq-New(Flag)</v>
      </c>
      <c r="T2036" s="8" t="s">
        <v>109</v>
      </c>
      <c r="U2036" s="11">
        <v>-12787.26</v>
      </c>
    </row>
    <row r="2037" spans="1:21" ht="20.399999999999999" x14ac:dyDescent="0.3">
      <c r="A2037" s="19">
        <v>202509</v>
      </c>
      <c r="B2037" s="8" t="s">
        <v>7</v>
      </c>
      <c r="C2037" s="8" t="s">
        <v>63</v>
      </c>
      <c r="D2037" s="8" t="s">
        <v>62</v>
      </c>
      <c r="E2037" s="8" t="s">
        <v>62</v>
      </c>
      <c r="F2037" s="8" t="s">
        <v>61</v>
      </c>
      <c r="G2037" s="8" t="s">
        <v>108</v>
      </c>
      <c r="H2037" s="8" t="s">
        <v>59</v>
      </c>
      <c r="I2037" s="8" t="s">
        <v>58</v>
      </c>
      <c r="J2037" s="8" t="s">
        <v>118</v>
      </c>
      <c r="K2037" s="8" t="s">
        <v>56</v>
      </c>
      <c r="L2037" s="8" t="s">
        <v>64</v>
      </c>
      <c r="M2037" s="18">
        <v>45870</v>
      </c>
      <c r="N2037" s="18">
        <v>45870</v>
      </c>
      <c r="O2037" s="8" t="s">
        <v>104</v>
      </c>
      <c r="P2037" s="8" t="s">
        <v>34</v>
      </c>
      <c r="Q2037" s="8" t="s">
        <v>119</v>
      </c>
      <c r="R2037" s="8" t="str">
        <f t="shared" si="31"/>
        <v>252940A</v>
      </c>
      <c r="S2037" s="8" t="str">
        <f>IFERROR(VLOOKUP(R2037,'UNSG Projects'!$C$8:$D$305,2,FALSE),0)</f>
        <v>Tool,Shop,Gar Eq-New (King)</v>
      </c>
      <c r="T2037" s="8" t="s">
        <v>118</v>
      </c>
      <c r="U2037" s="11">
        <v>10030.99</v>
      </c>
    </row>
    <row r="2038" spans="1:21" ht="20.399999999999999" x14ac:dyDescent="0.3">
      <c r="A2038" s="19">
        <v>202509</v>
      </c>
      <c r="B2038" s="8" t="s">
        <v>7</v>
      </c>
      <c r="C2038" s="8" t="s">
        <v>63</v>
      </c>
      <c r="D2038" s="8" t="s">
        <v>62</v>
      </c>
      <c r="E2038" s="8" t="s">
        <v>62</v>
      </c>
      <c r="F2038" s="8" t="s">
        <v>61</v>
      </c>
      <c r="G2038" s="8" t="s">
        <v>108</v>
      </c>
      <c r="H2038" s="8" t="s">
        <v>59</v>
      </c>
      <c r="I2038" s="8" t="s">
        <v>58</v>
      </c>
      <c r="J2038" s="8" t="s">
        <v>57</v>
      </c>
      <c r="K2038" s="8" t="s">
        <v>56</v>
      </c>
      <c r="L2038" s="8" t="s">
        <v>55</v>
      </c>
      <c r="M2038" s="18">
        <v>45870</v>
      </c>
      <c r="N2038" s="18">
        <v>45870</v>
      </c>
      <c r="O2038" s="8" t="s">
        <v>104</v>
      </c>
      <c r="P2038" s="8" t="s">
        <v>34</v>
      </c>
      <c r="Q2038" s="8" t="s">
        <v>119</v>
      </c>
      <c r="R2038" s="8" t="str">
        <f t="shared" si="31"/>
        <v>252940A</v>
      </c>
      <c r="S2038" s="8" t="str">
        <f>IFERROR(VLOOKUP(R2038,'UNSG Projects'!$C$8:$D$305,2,FALSE),0)</f>
        <v>Tool,Shop,Gar Eq-New (King)</v>
      </c>
      <c r="T2038" s="8" t="s">
        <v>118</v>
      </c>
      <c r="U2038" s="11">
        <v>-4048.76</v>
      </c>
    </row>
    <row r="2039" spans="1:21" ht="20.399999999999999" x14ac:dyDescent="0.3">
      <c r="A2039" s="19">
        <v>202509</v>
      </c>
      <c r="B2039" s="8" t="s">
        <v>7</v>
      </c>
      <c r="C2039" s="8" t="s">
        <v>63</v>
      </c>
      <c r="D2039" s="8" t="s">
        <v>62</v>
      </c>
      <c r="E2039" s="8" t="s">
        <v>62</v>
      </c>
      <c r="F2039" s="8" t="s">
        <v>61</v>
      </c>
      <c r="G2039" s="8" t="s">
        <v>68</v>
      </c>
      <c r="H2039" s="8" t="s">
        <v>59</v>
      </c>
      <c r="I2039" s="8" t="s">
        <v>58</v>
      </c>
      <c r="J2039" s="8" t="s">
        <v>57</v>
      </c>
      <c r="K2039" s="8" t="s">
        <v>56</v>
      </c>
      <c r="L2039" s="8" t="s">
        <v>55</v>
      </c>
      <c r="M2039" s="18">
        <v>45778</v>
      </c>
      <c r="N2039" s="18">
        <v>45778</v>
      </c>
      <c r="O2039" s="8" t="s">
        <v>104</v>
      </c>
      <c r="P2039" s="8" t="s">
        <v>34</v>
      </c>
      <c r="Q2039" s="8" t="s">
        <v>117</v>
      </c>
      <c r="R2039" s="8" t="str">
        <f t="shared" si="31"/>
        <v>253940A</v>
      </c>
      <c r="S2039" s="8" t="str">
        <f>IFERROR(VLOOKUP(R2039,'UNSG Projects'!$C$8:$D$305,2,FALSE),0)</f>
        <v>Tools,Shop,Gar Eq-New (Pres)</v>
      </c>
      <c r="T2039" s="8" t="s">
        <v>116</v>
      </c>
      <c r="U2039" s="11">
        <v>-4783.0600000000004</v>
      </c>
    </row>
    <row r="2040" spans="1:21" ht="20.399999999999999" x14ac:dyDescent="0.3">
      <c r="A2040" s="19">
        <v>202509</v>
      </c>
      <c r="B2040" s="8" t="s">
        <v>7</v>
      </c>
      <c r="C2040" s="8" t="s">
        <v>63</v>
      </c>
      <c r="D2040" s="8" t="s">
        <v>62</v>
      </c>
      <c r="E2040" s="8" t="s">
        <v>62</v>
      </c>
      <c r="F2040" s="8" t="s">
        <v>61</v>
      </c>
      <c r="G2040" s="8" t="s">
        <v>94</v>
      </c>
      <c r="H2040" s="8" t="s">
        <v>59</v>
      </c>
      <c r="I2040" s="8" t="s">
        <v>58</v>
      </c>
      <c r="J2040" s="8" t="s">
        <v>57</v>
      </c>
      <c r="K2040" s="8" t="s">
        <v>56</v>
      </c>
      <c r="L2040" s="8" t="s">
        <v>55</v>
      </c>
      <c r="M2040" s="18">
        <v>45870</v>
      </c>
      <c r="N2040" s="18">
        <v>45870</v>
      </c>
      <c r="O2040" s="8" t="s">
        <v>104</v>
      </c>
      <c r="P2040" s="8" t="s">
        <v>34</v>
      </c>
      <c r="Q2040" s="8" t="s">
        <v>110</v>
      </c>
      <c r="R2040" s="8" t="str">
        <f t="shared" si="31"/>
        <v>251940A</v>
      </c>
      <c r="S2040" s="8" t="str">
        <f>IFERROR(VLOOKUP(R2040,'UNSG Projects'!$C$8:$D$305,2,FALSE),0)</f>
        <v>Tools,Shop,Gar Eq-New(Flag)</v>
      </c>
      <c r="T2040" s="8" t="s">
        <v>109</v>
      </c>
      <c r="U2040" s="11">
        <v>-85576.28</v>
      </c>
    </row>
    <row r="2041" spans="1:21" ht="20.399999999999999" x14ac:dyDescent="0.3">
      <c r="A2041" s="19">
        <v>202509</v>
      </c>
      <c r="B2041" s="8" t="s">
        <v>7</v>
      </c>
      <c r="C2041" s="8" t="s">
        <v>63</v>
      </c>
      <c r="D2041" s="8" t="s">
        <v>62</v>
      </c>
      <c r="E2041" s="8" t="s">
        <v>62</v>
      </c>
      <c r="F2041" s="8" t="s">
        <v>61</v>
      </c>
      <c r="G2041" s="8" t="s">
        <v>94</v>
      </c>
      <c r="H2041" s="8" t="s">
        <v>59</v>
      </c>
      <c r="I2041" s="8" t="s">
        <v>58</v>
      </c>
      <c r="J2041" s="8" t="s">
        <v>57</v>
      </c>
      <c r="K2041" s="8" t="s">
        <v>56</v>
      </c>
      <c r="L2041" s="8" t="s">
        <v>55</v>
      </c>
      <c r="M2041" s="18">
        <v>45870</v>
      </c>
      <c r="N2041" s="18">
        <v>45870</v>
      </c>
      <c r="O2041" s="8" t="s">
        <v>104</v>
      </c>
      <c r="P2041" s="8" t="s">
        <v>34</v>
      </c>
      <c r="Q2041" s="8" t="s">
        <v>103</v>
      </c>
      <c r="R2041" s="8" t="str">
        <f t="shared" si="31"/>
        <v>257940A</v>
      </c>
      <c r="S2041" s="8" t="str">
        <f>IFERROR(VLOOKUP(R2041,'UNSG Projects'!$C$8:$D$305,2,FALSE),0)</f>
        <v>Tools,Shop,Gar Eq - New SL</v>
      </c>
      <c r="T2041" s="8" t="s">
        <v>102</v>
      </c>
      <c r="U2041" s="11">
        <v>-843.84</v>
      </c>
    </row>
    <row r="2042" spans="1:21" ht="20.399999999999999" x14ac:dyDescent="0.3">
      <c r="A2042" s="19">
        <v>202510</v>
      </c>
      <c r="B2042" s="8" t="s">
        <v>7</v>
      </c>
      <c r="C2042" s="8" t="s">
        <v>63</v>
      </c>
      <c r="D2042" s="8" t="s">
        <v>62</v>
      </c>
      <c r="E2042" s="8" t="s">
        <v>62</v>
      </c>
      <c r="F2042" s="8" t="s">
        <v>61</v>
      </c>
      <c r="G2042" s="8" t="s">
        <v>101</v>
      </c>
      <c r="H2042" s="8" t="s">
        <v>59</v>
      </c>
      <c r="I2042" s="8" t="s">
        <v>58</v>
      </c>
      <c r="J2042" s="8" t="s">
        <v>120</v>
      </c>
      <c r="K2042" s="8" t="s">
        <v>56</v>
      </c>
      <c r="L2042" s="8" t="s">
        <v>64</v>
      </c>
      <c r="M2042" s="18">
        <v>45931</v>
      </c>
      <c r="N2042" s="18">
        <v>45946</v>
      </c>
      <c r="O2042" s="8" t="s">
        <v>104</v>
      </c>
      <c r="P2042" s="8" t="s">
        <v>34</v>
      </c>
      <c r="Q2042" s="8" t="s">
        <v>121</v>
      </c>
      <c r="R2042" s="8" t="str">
        <f t="shared" si="31"/>
        <v>250960A</v>
      </c>
      <c r="S2042" s="8" t="str">
        <f>IFERROR(VLOOKUP(R2042,'UNSG Projects'!$C$8:$D$305,2,FALSE),0)</f>
        <v>Power Op Eq - New</v>
      </c>
      <c r="T2042" s="8" t="s">
        <v>120</v>
      </c>
      <c r="U2042" s="11">
        <v>30985.62</v>
      </c>
    </row>
    <row r="2043" spans="1:21" ht="20.399999999999999" x14ac:dyDescent="0.3">
      <c r="A2043" s="19">
        <v>202510</v>
      </c>
      <c r="B2043" s="8" t="s">
        <v>7</v>
      </c>
      <c r="C2043" s="8" t="s">
        <v>63</v>
      </c>
      <c r="D2043" s="8" t="s">
        <v>62</v>
      </c>
      <c r="E2043" s="8" t="s">
        <v>62</v>
      </c>
      <c r="F2043" s="8" t="s">
        <v>61</v>
      </c>
      <c r="G2043" s="8" t="s">
        <v>108</v>
      </c>
      <c r="H2043" s="8" t="s">
        <v>59</v>
      </c>
      <c r="I2043" s="8" t="s">
        <v>58</v>
      </c>
      <c r="J2043" s="8" t="s">
        <v>57</v>
      </c>
      <c r="K2043" s="8" t="s">
        <v>56</v>
      </c>
      <c r="L2043" s="8" t="s">
        <v>55</v>
      </c>
      <c r="M2043" s="18">
        <v>45870</v>
      </c>
      <c r="N2043" s="18">
        <v>45870</v>
      </c>
      <c r="O2043" s="8" t="s">
        <v>104</v>
      </c>
      <c r="P2043" s="8" t="s">
        <v>34</v>
      </c>
      <c r="Q2043" s="8" t="s">
        <v>119</v>
      </c>
      <c r="R2043" s="8" t="str">
        <f t="shared" si="31"/>
        <v>252940A</v>
      </c>
      <c r="S2043" s="8" t="str">
        <f>IFERROR(VLOOKUP(R2043,'UNSG Projects'!$C$8:$D$305,2,FALSE),0)</f>
        <v>Tool,Shop,Gar Eq-New (King)</v>
      </c>
      <c r="T2043" s="8" t="s">
        <v>118</v>
      </c>
      <c r="U2043" s="11">
        <v>-10030.99</v>
      </c>
    </row>
    <row r="2044" spans="1:21" ht="20.399999999999999" x14ac:dyDescent="0.3">
      <c r="A2044" s="19">
        <v>202510</v>
      </c>
      <c r="B2044" s="8" t="s">
        <v>7</v>
      </c>
      <c r="C2044" s="8" t="s">
        <v>63</v>
      </c>
      <c r="D2044" s="8" t="s">
        <v>62</v>
      </c>
      <c r="E2044" s="8" t="s">
        <v>62</v>
      </c>
      <c r="F2044" s="8" t="s">
        <v>61</v>
      </c>
      <c r="G2044" s="8" t="s">
        <v>68</v>
      </c>
      <c r="H2044" s="8" t="s">
        <v>59</v>
      </c>
      <c r="I2044" s="8" t="s">
        <v>58</v>
      </c>
      <c r="J2044" s="8" t="s">
        <v>116</v>
      </c>
      <c r="K2044" s="8" t="s">
        <v>56</v>
      </c>
      <c r="L2044" s="8" t="s">
        <v>64</v>
      </c>
      <c r="M2044" s="18">
        <v>45778</v>
      </c>
      <c r="N2044" s="18">
        <v>45778</v>
      </c>
      <c r="O2044" s="8" t="s">
        <v>104</v>
      </c>
      <c r="P2044" s="8" t="s">
        <v>34</v>
      </c>
      <c r="Q2044" s="8" t="s">
        <v>117</v>
      </c>
      <c r="R2044" s="8" t="str">
        <f t="shared" si="31"/>
        <v>253940A</v>
      </c>
      <c r="S2044" s="8" t="str">
        <f>IFERROR(VLOOKUP(R2044,'UNSG Projects'!$C$8:$D$305,2,FALSE),0)</f>
        <v>Tools,Shop,Gar Eq-New (Pres)</v>
      </c>
      <c r="T2044" s="8" t="s">
        <v>116</v>
      </c>
      <c r="U2044" s="11">
        <v>20953.71</v>
      </c>
    </row>
    <row r="2045" spans="1:21" ht="20.399999999999999" x14ac:dyDescent="0.3">
      <c r="A2045" s="19">
        <v>202510</v>
      </c>
      <c r="B2045" s="8" t="s">
        <v>7</v>
      </c>
      <c r="C2045" s="8" t="s">
        <v>63</v>
      </c>
      <c r="D2045" s="8" t="s">
        <v>62</v>
      </c>
      <c r="E2045" s="8" t="s">
        <v>62</v>
      </c>
      <c r="F2045" s="8" t="s">
        <v>61</v>
      </c>
      <c r="G2045" s="8" t="s">
        <v>94</v>
      </c>
      <c r="H2045" s="8" t="s">
        <v>59</v>
      </c>
      <c r="I2045" s="8" t="s">
        <v>58</v>
      </c>
      <c r="J2045" s="8" t="s">
        <v>102</v>
      </c>
      <c r="K2045" s="8" t="s">
        <v>56</v>
      </c>
      <c r="L2045" s="8" t="s">
        <v>64</v>
      </c>
      <c r="M2045" s="18">
        <v>45870</v>
      </c>
      <c r="N2045" s="18">
        <v>45870</v>
      </c>
      <c r="O2045" s="8" t="s">
        <v>104</v>
      </c>
      <c r="P2045" s="8" t="s">
        <v>34</v>
      </c>
      <c r="Q2045" s="8" t="s">
        <v>103</v>
      </c>
      <c r="R2045" s="8" t="str">
        <f t="shared" si="31"/>
        <v>257940A</v>
      </c>
      <c r="S2045" s="8" t="str">
        <f>IFERROR(VLOOKUP(R2045,'UNSG Projects'!$C$8:$D$305,2,FALSE),0)</f>
        <v>Tools,Shop,Gar Eq - New SL</v>
      </c>
      <c r="T2045" s="8" t="s">
        <v>102</v>
      </c>
      <c r="U2045" s="11">
        <v>14880.98</v>
      </c>
    </row>
    <row r="2046" spans="1:21" ht="20.399999999999999" x14ac:dyDescent="0.3">
      <c r="A2046" s="19">
        <v>202511</v>
      </c>
      <c r="B2046" s="8" t="s">
        <v>7</v>
      </c>
      <c r="C2046" s="8" t="s">
        <v>63</v>
      </c>
      <c r="D2046" s="8" t="s">
        <v>62</v>
      </c>
      <c r="E2046" s="8" t="s">
        <v>62</v>
      </c>
      <c r="F2046" s="8" t="s">
        <v>61</v>
      </c>
      <c r="G2046" s="8" t="s">
        <v>74</v>
      </c>
      <c r="H2046" s="8" t="s">
        <v>59</v>
      </c>
      <c r="I2046" s="8" t="s">
        <v>58</v>
      </c>
      <c r="J2046" s="8" t="s">
        <v>114</v>
      </c>
      <c r="K2046" s="8" t="s">
        <v>56</v>
      </c>
      <c r="L2046" s="8" t="s">
        <v>64</v>
      </c>
      <c r="M2046" s="18">
        <v>45962</v>
      </c>
      <c r="N2046" s="18">
        <v>45962</v>
      </c>
      <c r="O2046" s="8" t="s">
        <v>104</v>
      </c>
      <c r="P2046" s="8" t="s">
        <v>34</v>
      </c>
      <c r="Q2046" s="8" t="s">
        <v>115</v>
      </c>
      <c r="R2046" s="8" t="str">
        <f t="shared" si="31"/>
        <v>255940A</v>
      </c>
      <c r="S2046" s="8" t="str">
        <f>IFERROR(VLOOKUP(R2046,'UNSG Projects'!$C$8:$D$305,2,FALSE),0)</f>
        <v>Tools,Shop,Gar Eq-New(Verde)</v>
      </c>
      <c r="T2046" s="8" t="s">
        <v>114</v>
      </c>
      <c r="U2046" s="11">
        <v>8889.18</v>
      </c>
    </row>
    <row r="2047" spans="1:21" ht="20.399999999999999" x14ac:dyDescent="0.3">
      <c r="A2047" s="19">
        <v>202511</v>
      </c>
      <c r="B2047" s="8" t="s">
        <v>7</v>
      </c>
      <c r="C2047" s="8" t="s">
        <v>63</v>
      </c>
      <c r="D2047" s="8" t="s">
        <v>62</v>
      </c>
      <c r="E2047" s="8" t="s">
        <v>62</v>
      </c>
      <c r="F2047" s="8" t="s">
        <v>61</v>
      </c>
      <c r="G2047" s="8" t="s">
        <v>101</v>
      </c>
      <c r="H2047" s="8" t="s">
        <v>59</v>
      </c>
      <c r="I2047" s="8" t="s">
        <v>58</v>
      </c>
      <c r="J2047" s="8" t="s">
        <v>120</v>
      </c>
      <c r="K2047" s="8" t="s">
        <v>56</v>
      </c>
      <c r="L2047" s="8" t="s">
        <v>64</v>
      </c>
      <c r="M2047" s="18">
        <v>45931</v>
      </c>
      <c r="N2047" s="18">
        <v>45946</v>
      </c>
      <c r="O2047" s="8" t="s">
        <v>104</v>
      </c>
      <c r="P2047" s="8" t="s">
        <v>34</v>
      </c>
      <c r="Q2047" s="8" t="s">
        <v>121</v>
      </c>
      <c r="R2047" s="8" t="str">
        <f t="shared" si="31"/>
        <v>250960A</v>
      </c>
      <c r="S2047" s="8" t="str">
        <f>IFERROR(VLOOKUP(R2047,'UNSG Projects'!$C$8:$D$305,2,FALSE),0)</f>
        <v>Power Op Eq - New</v>
      </c>
      <c r="T2047" s="8" t="s">
        <v>120</v>
      </c>
      <c r="U2047" s="11">
        <v>-55.03</v>
      </c>
    </row>
    <row r="2048" spans="1:21" ht="20.399999999999999" x14ac:dyDescent="0.3">
      <c r="A2048" s="19">
        <v>202511</v>
      </c>
      <c r="B2048" s="8" t="s">
        <v>7</v>
      </c>
      <c r="C2048" s="8" t="s">
        <v>63</v>
      </c>
      <c r="D2048" s="8" t="s">
        <v>62</v>
      </c>
      <c r="E2048" s="8" t="s">
        <v>62</v>
      </c>
      <c r="F2048" s="8" t="s">
        <v>61</v>
      </c>
      <c r="G2048" s="8" t="s">
        <v>108</v>
      </c>
      <c r="H2048" s="8" t="s">
        <v>59</v>
      </c>
      <c r="I2048" s="8" t="s">
        <v>58</v>
      </c>
      <c r="J2048" s="8" t="s">
        <v>118</v>
      </c>
      <c r="K2048" s="8" t="s">
        <v>56</v>
      </c>
      <c r="L2048" s="8" t="s">
        <v>64</v>
      </c>
      <c r="M2048" s="18">
        <v>45870</v>
      </c>
      <c r="N2048" s="18">
        <v>45870</v>
      </c>
      <c r="O2048" s="8" t="s">
        <v>104</v>
      </c>
      <c r="P2048" s="8" t="s">
        <v>34</v>
      </c>
      <c r="Q2048" s="8" t="s">
        <v>119</v>
      </c>
      <c r="R2048" s="8" t="str">
        <f t="shared" si="31"/>
        <v>252940A</v>
      </c>
      <c r="S2048" s="8" t="str">
        <f>IFERROR(VLOOKUP(R2048,'UNSG Projects'!$C$8:$D$305,2,FALSE),0)</f>
        <v>Tool,Shop,Gar Eq-New (King)</v>
      </c>
      <c r="T2048" s="8" t="s">
        <v>118</v>
      </c>
      <c r="U2048" s="11">
        <v>1711.04</v>
      </c>
    </row>
    <row r="2049" spans="1:21" ht="20.399999999999999" x14ac:dyDescent="0.3">
      <c r="A2049" s="19">
        <v>202511</v>
      </c>
      <c r="B2049" s="8" t="s">
        <v>7</v>
      </c>
      <c r="C2049" s="8" t="s">
        <v>63</v>
      </c>
      <c r="D2049" s="8" t="s">
        <v>62</v>
      </c>
      <c r="E2049" s="8" t="s">
        <v>62</v>
      </c>
      <c r="F2049" s="8" t="s">
        <v>61</v>
      </c>
      <c r="G2049" s="8" t="s">
        <v>68</v>
      </c>
      <c r="H2049" s="8" t="s">
        <v>59</v>
      </c>
      <c r="I2049" s="8" t="s">
        <v>58</v>
      </c>
      <c r="J2049" s="8" t="s">
        <v>116</v>
      </c>
      <c r="K2049" s="8" t="s">
        <v>56</v>
      </c>
      <c r="L2049" s="8" t="s">
        <v>64</v>
      </c>
      <c r="M2049" s="18">
        <v>45778</v>
      </c>
      <c r="N2049" s="18">
        <v>45778</v>
      </c>
      <c r="O2049" s="8" t="s">
        <v>104</v>
      </c>
      <c r="P2049" s="8" t="s">
        <v>34</v>
      </c>
      <c r="Q2049" s="8" t="s">
        <v>117</v>
      </c>
      <c r="R2049" s="8" t="str">
        <f t="shared" si="31"/>
        <v>253940A</v>
      </c>
      <c r="S2049" s="8" t="str">
        <f>IFERROR(VLOOKUP(R2049,'UNSG Projects'!$C$8:$D$305,2,FALSE),0)</f>
        <v>Tools,Shop,Gar Eq-New (Pres)</v>
      </c>
      <c r="T2049" s="8" t="s">
        <v>116</v>
      </c>
      <c r="U2049" s="11">
        <v>1256.93</v>
      </c>
    </row>
    <row r="2050" spans="1:21" ht="20.399999999999999" x14ac:dyDescent="0.3">
      <c r="A2050" s="19">
        <v>202511</v>
      </c>
      <c r="B2050" s="8" t="s">
        <v>7</v>
      </c>
      <c r="C2050" s="8" t="s">
        <v>63</v>
      </c>
      <c r="D2050" s="8" t="s">
        <v>62</v>
      </c>
      <c r="E2050" s="8" t="s">
        <v>62</v>
      </c>
      <c r="F2050" s="8" t="s">
        <v>61</v>
      </c>
      <c r="G2050" s="8" t="s">
        <v>68</v>
      </c>
      <c r="H2050" s="8" t="s">
        <v>59</v>
      </c>
      <c r="I2050" s="8" t="s">
        <v>58</v>
      </c>
      <c r="J2050" s="8" t="s">
        <v>57</v>
      </c>
      <c r="K2050" s="8" t="s">
        <v>56</v>
      </c>
      <c r="L2050" s="8" t="s">
        <v>55</v>
      </c>
      <c r="M2050" s="18">
        <v>45778</v>
      </c>
      <c r="N2050" s="18">
        <v>45778</v>
      </c>
      <c r="O2050" s="8" t="s">
        <v>104</v>
      </c>
      <c r="P2050" s="8" t="s">
        <v>34</v>
      </c>
      <c r="Q2050" s="8" t="s">
        <v>117</v>
      </c>
      <c r="R2050" s="8" t="str">
        <f t="shared" si="31"/>
        <v>253940A</v>
      </c>
      <c r="S2050" s="8" t="str">
        <f>IFERROR(VLOOKUP(R2050,'UNSG Projects'!$C$8:$D$305,2,FALSE),0)</f>
        <v>Tools,Shop,Gar Eq-New (Pres)</v>
      </c>
      <c r="T2050" s="8" t="s">
        <v>116</v>
      </c>
      <c r="U2050" s="11">
        <v>-20953.71</v>
      </c>
    </row>
    <row r="2051" spans="1:21" ht="20.399999999999999" x14ac:dyDescent="0.3">
      <c r="A2051" s="19">
        <v>202511</v>
      </c>
      <c r="B2051" s="8" t="s">
        <v>7</v>
      </c>
      <c r="C2051" s="8" t="s">
        <v>63</v>
      </c>
      <c r="D2051" s="8" t="s">
        <v>62</v>
      </c>
      <c r="E2051" s="8" t="s">
        <v>62</v>
      </c>
      <c r="F2051" s="8" t="s">
        <v>61</v>
      </c>
      <c r="G2051" s="8" t="s">
        <v>94</v>
      </c>
      <c r="H2051" s="8" t="s">
        <v>59</v>
      </c>
      <c r="I2051" s="8" t="s">
        <v>58</v>
      </c>
      <c r="J2051" s="8" t="s">
        <v>57</v>
      </c>
      <c r="K2051" s="8" t="s">
        <v>56</v>
      </c>
      <c r="L2051" s="8" t="s">
        <v>55</v>
      </c>
      <c r="M2051" s="18">
        <v>45870</v>
      </c>
      <c r="N2051" s="18">
        <v>45870</v>
      </c>
      <c r="O2051" s="8" t="s">
        <v>104</v>
      </c>
      <c r="P2051" s="8" t="s">
        <v>34</v>
      </c>
      <c r="Q2051" s="8" t="s">
        <v>103</v>
      </c>
      <c r="R2051" s="8" t="str">
        <f t="shared" si="31"/>
        <v>257940A</v>
      </c>
      <c r="S2051" s="8" t="str">
        <f>IFERROR(VLOOKUP(R2051,'UNSG Projects'!$C$8:$D$305,2,FALSE),0)</f>
        <v>Tools,Shop,Gar Eq - New SL</v>
      </c>
      <c r="T2051" s="8" t="s">
        <v>102</v>
      </c>
      <c r="U2051" s="11">
        <v>-14880.98</v>
      </c>
    </row>
    <row r="2052" spans="1:21" ht="20.399999999999999" x14ac:dyDescent="0.3">
      <c r="A2052" s="19">
        <v>202512</v>
      </c>
      <c r="B2052" s="8" t="s">
        <v>7</v>
      </c>
      <c r="C2052" s="8" t="s">
        <v>63</v>
      </c>
      <c r="D2052" s="8" t="s">
        <v>62</v>
      </c>
      <c r="E2052" s="8" t="s">
        <v>62</v>
      </c>
      <c r="F2052" s="8" t="s">
        <v>61</v>
      </c>
      <c r="G2052" s="8" t="s">
        <v>74</v>
      </c>
      <c r="H2052" s="8" t="s">
        <v>59</v>
      </c>
      <c r="I2052" s="8" t="s">
        <v>58</v>
      </c>
      <c r="J2052" s="8" t="s">
        <v>57</v>
      </c>
      <c r="K2052" s="8" t="s">
        <v>56</v>
      </c>
      <c r="L2052" s="8" t="s">
        <v>55</v>
      </c>
      <c r="M2052" s="18">
        <v>45962</v>
      </c>
      <c r="N2052" s="18">
        <v>45962</v>
      </c>
      <c r="O2052" s="8" t="s">
        <v>104</v>
      </c>
      <c r="P2052" s="8" t="s">
        <v>34</v>
      </c>
      <c r="Q2052" s="8" t="s">
        <v>115</v>
      </c>
      <c r="R2052" s="8" t="str">
        <f t="shared" si="31"/>
        <v>255940A</v>
      </c>
      <c r="S2052" s="8" t="str">
        <f>IFERROR(VLOOKUP(R2052,'UNSG Projects'!$C$8:$D$305,2,FALSE),0)</f>
        <v>Tools,Shop,Gar Eq-New(Verde)</v>
      </c>
      <c r="T2052" s="8" t="s">
        <v>114</v>
      </c>
      <c r="U2052" s="11">
        <v>-8889.18</v>
      </c>
    </row>
    <row r="2053" spans="1:21" ht="20.399999999999999" x14ac:dyDescent="0.3">
      <c r="A2053" s="19">
        <v>202512</v>
      </c>
      <c r="B2053" s="8" t="s">
        <v>7</v>
      </c>
      <c r="C2053" s="8" t="s">
        <v>63</v>
      </c>
      <c r="D2053" s="8" t="s">
        <v>62</v>
      </c>
      <c r="E2053" s="8" t="s">
        <v>62</v>
      </c>
      <c r="F2053" s="8" t="s">
        <v>61</v>
      </c>
      <c r="G2053" s="8" t="s">
        <v>101</v>
      </c>
      <c r="H2053" s="8" t="s">
        <v>59</v>
      </c>
      <c r="I2053" s="8" t="s">
        <v>58</v>
      </c>
      <c r="J2053" s="8" t="s">
        <v>57</v>
      </c>
      <c r="K2053" s="8" t="s">
        <v>56</v>
      </c>
      <c r="L2053" s="8" t="s">
        <v>55</v>
      </c>
      <c r="M2053" s="18">
        <v>45931</v>
      </c>
      <c r="N2053" s="18">
        <v>45946</v>
      </c>
      <c r="O2053" s="8" t="s">
        <v>104</v>
      </c>
      <c r="P2053" s="8" t="s">
        <v>34</v>
      </c>
      <c r="Q2053" s="8" t="s">
        <v>121</v>
      </c>
      <c r="R2053" s="8" t="str">
        <f t="shared" si="31"/>
        <v>250960A</v>
      </c>
      <c r="S2053" s="8" t="str">
        <f>IFERROR(VLOOKUP(R2053,'UNSG Projects'!$C$8:$D$305,2,FALSE),0)</f>
        <v>Power Op Eq - New</v>
      </c>
      <c r="T2053" s="8" t="s">
        <v>120</v>
      </c>
      <c r="U2053" s="11">
        <v>-30930.59</v>
      </c>
    </row>
    <row r="2054" spans="1:21" ht="20.399999999999999" x14ac:dyDescent="0.3">
      <c r="A2054" s="19">
        <v>202512</v>
      </c>
      <c r="B2054" s="8" t="s">
        <v>7</v>
      </c>
      <c r="C2054" s="8" t="s">
        <v>63</v>
      </c>
      <c r="D2054" s="8" t="s">
        <v>62</v>
      </c>
      <c r="E2054" s="8" t="s">
        <v>62</v>
      </c>
      <c r="F2054" s="8" t="s">
        <v>61</v>
      </c>
      <c r="G2054" s="8" t="s">
        <v>108</v>
      </c>
      <c r="H2054" s="8" t="s">
        <v>59</v>
      </c>
      <c r="I2054" s="8" t="s">
        <v>58</v>
      </c>
      <c r="J2054" s="8" t="s">
        <v>118</v>
      </c>
      <c r="K2054" s="8" t="s">
        <v>56</v>
      </c>
      <c r="L2054" s="8" t="s">
        <v>64</v>
      </c>
      <c r="M2054" s="18">
        <v>45870</v>
      </c>
      <c r="N2054" s="18">
        <v>45870</v>
      </c>
      <c r="O2054" s="8" t="s">
        <v>104</v>
      </c>
      <c r="P2054" s="8" t="s">
        <v>34</v>
      </c>
      <c r="Q2054" s="8" t="s">
        <v>119</v>
      </c>
      <c r="R2054" s="8" t="str">
        <f t="shared" si="31"/>
        <v>252940A</v>
      </c>
      <c r="S2054" s="8" t="str">
        <f>IFERROR(VLOOKUP(R2054,'UNSG Projects'!$C$8:$D$305,2,FALSE),0)</f>
        <v>Tool,Shop,Gar Eq-New (King)</v>
      </c>
      <c r="T2054" s="8" t="s">
        <v>118</v>
      </c>
      <c r="U2054" s="11">
        <v>16600.79</v>
      </c>
    </row>
    <row r="2055" spans="1:21" ht="20.399999999999999" x14ac:dyDescent="0.3">
      <c r="A2055" s="19">
        <v>202512</v>
      </c>
      <c r="B2055" s="8" t="s">
        <v>7</v>
      </c>
      <c r="C2055" s="8" t="s">
        <v>63</v>
      </c>
      <c r="D2055" s="8" t="s">
        <v>62</v>
      </c>
      <c r="E2055" s="8" t="s">
        <v>62</v>
      </c>
      <c r="F2055" s="8" t="s">
        <v>61</v>
      </c>
      <c r="G2055" s="8" t="s">
        <v>108</v>
      </c>
      <c r="H2055" s="8" t="s">
        <v>59</v>
      </c>
      <c r="I2055" s="8" t="s">
        <v>58</v>
      </c>
      <c r="J2055" s="8" t="s">
        <v>57</v>
      </c>
      <c r="K2055" s="8" t="s">
        <v>56</v>
      </c>
      <c r="L2055" s="8" t="s">
        <v>55</v>
      </c>
      <c r="M2055" s="18">
        <v>45870</v>
      </c>
      <c r="N2055" s="18">
        <v>45870</v>
      </c>
      <c r="O2055" s="8" t="s">
        <v>104</v>
      </c>
      <c r="P2055" s="8" t="s">
        <v>34</v>
      </c>
      <c r="Q2055" s="8" t="s">
        <v>119</v>
      </c>
      <c r="R2055" s="8" t="str">
        <f t="shared" si="31"/>
        <v>252940A</v>
      </c>
      <c r="S2055" s="8" t="str">
        <f>IFERROR(VLOOKUP(R2055,'UNSG Projects'!$C$8:$D$305,2,FALSE),0)</f>
        <v>Tool,Shop,Gar Eq-New (King)</v>
      </c>
      <c r="T2055" s="8" t="s">
        <v>118</v>
      </c>
      <c r="U2055" s="11">
        <v>-1711.04</v>
      </c>
    </row>
    <row r="2056" spans="1:21" ht="20.399999999999999" x14ac:dyDescent="0.3">
      <c r="A2056" s="19">
        <v>202512</v>
      </c>
      <c r="B2056" s="8" t="s">
        <v>7</v>
      </c>
      <c r="C2056" s="8" t="s">
        <v>63</v>
      </c>
      <c r="D2056" s="8" t="s">
        <v>62</v>
      </c>
      <c r="E2056" s="8" t="s">
        <v>62</v>
      </c>
      <c r="F2056" s="8" t="s">
        <v>61</v>
      </c>
      <c r="G2056" s="8" t="s">
        <v>68</v>
      </c>
      <c r="H2056" s="8" t="s">
        <v>59</v>
      </c>
      <c r="I2056" s="8" t="s">
        <v>58</v>
      </c>
      <c r="J2056" s="8" t="s">
        <v>116</v>
      </c>
      <c r="K2056" s="8" t="s">
        <v>56</v>
      </c>
      <c r="L2056" s="8" t="s">
        <v>64</v>
      </c>
      <c r="M2056" s="18">
        <v>45778</v>
      </c>
      <c r="N2056" s="18">
        <v>45778</v>
      </c>
      <c r="O2056" s="8" t="s">
        <v>104</v>
      </c>
      <c r="P2056" s="8" t="s">
        <v>34</v>
      </c>
      <c r="Q2056" s="8" t="s">
        <v>117</v>
      </c>
      <c r="R2056" s="8" t="str">
        <f t="shared" si="31"/>
        <v>253940A</v>
      </c>
      <c r="S2056" s="8" t="str">
        <f>IFERROR(VLOOKUP(R2056,'UNSG Projects'!$C$8:$D$305,2,FALSE),0)</f>
        <v>Tools,Shop,Gar Eq-New (Pres)</v>
      </c>
      <c r="T2056" s="8" t="s">
        <v>116</v>
      </c>
      <c r="U2056" s="11">
        <v>2965.2</v>
      </c>
    </row>
    <row r="2057" spans="1:21" ht="20.399999999999999" x14ac:dyDescent="0.3">
      <c r="A2057" s="19">
        <v>202512</v>
      </c>
      <c r="B2057" s="8" t="s">
        <v>7</v>
      </c>
      <c r="C2057" s="8" t="s">
        <v>63</v>
      </c>
      <c r="D2057" s="8" t="s">
        <v>62</v>
      </c>
      <c r="E2057" s="8" t="s">
        <v>62</v>
      </c>
      <c r="F2057" s="8" t="s">
        <v>61</v>
      </c>
      <c r="G2057" s="8" t="s">
        <v>68</v>
      </c>
      <c r="H2057" s="8" t="s">
        <v>59</v>
      </c>
      <c r="I2057" s="8" t="s">
        <v>58</v>
      </c>
      <c r="J2057" s="8" t="s">
        <v>57</v>
      </c>
      <c r="K2057" s="8" t="s">
        <v>56</v>
      </c>
      <c r="L2057" s="8" t="s">
        <v>55</v>
      </c>
      <c r="M2057" s="18">
        <v>45778</v>
      </c>
      <c r="N2057" s="18">
        <v>45778</v>
      </c>
      <c r="O2057" s="8" t="s">
        <v>104</v>
      </c>
      <c r="P2057" s="8" t="s">
        <v>34</v>
      </c>
      <c r="Q2057" s="8" t="s">
        <v>117</v>
      </c>
      <c r="R2057" s="8" t="str">
        <f t="shared" si="31"/>
        <v>253940A</v>
      </c>
      <c r="S2057" s="8" t="str">
        <f>IFERROR(VLOOKUP(R2057,'UNSG Projects'!$C$8:$D$305,2,FALSE),0)</f>
        <v>Tools,Shop,Gar Eq-New (Pres)</v>
      </c>
      <c r="T2057" s="8" t="s">
        <v>116</v>
      </c>
      <c r="U2057" s="11">
        <v>-1256.93</v>
      </c>
    </row>
    <row r="2058" spans="1:21" ht="20.399999999999999" x14ac:dyDescent="0.3">
      <c r="A2058" s="19">
        <v>202601</v>
      </c>
      <c r="B2058" s="8" t="s">
        <v>7</v>
      </c>
      <c r="C2058" s="8" t="s">
        <v>63</v>
      </c>
      <c r="D2058" s="8" t="s">
        <v>62</v>
      </c>
      <c r="E2058" s="8" t="s">
        <v>62</v>
      </c>
      <c r="F2058" s="8" t="s">
        <v>61</v>
      </c>
      <c r="G2058" s="8" t="s">
        <v>74</v>
      </c>
      <c r="H2058" s="8" t="s">
        <v>59</v>
      </c>
      <c r="I2058" s="8" t="s">
        <v>58</v>
      </c>
      <c r="J2058" s="8" t="s">
        <v>114</v>
      </c>
      <c r="K2058" s="8" t="s">
        <v>56</v>
      </c>
      <c r="L2058" s="8" t="s">
        <v>64</v>
      </c>
      <c r="M2058" s="18">
        <v>46023</v>
      </c>
      <c r="N2058" s="18">
        <v>46023</v>
      </c>
      <c r="O2058" s="8" t="s">
        <v>104</v>
      </c>
      <c r="P2058" s="8" t="s">
        <v>34</v>
      </c>
      <c r="Q2058" s="8" t="s">
        <v>115</v>
      </c>
      <c r="R2058" s="8" t="str">
        <f t="shared" ref="R2058:R2099" si="32">RIGHT(Q2058,7)</f>
        <v>255940A</v>
      </c>
      <c r="S2058" s="8" t="str">
        <f>IFERROR(VLOOKUP(R2058,'UNSG Projects'!$C$8:$D$305,2,FALSE),0)</f>
        <v>Tools,Shop,Gar Eq-New(Verde)</v>
      </c>
      <c r="T2058" s="8" t="s">
        <v>114</v>
      </c>
      <c r="U2058" s="11">
        <v>3152.28</v>
      </c>
    </row>
    <row r="2059" spans="1:21" ht="20.399999999999999" x14ac:dyDescent="0.3">
      <c r="A2059" s="19">
        <v>202601</v>
      </c>
      <c r="B2059" s="8" t="s">
        <v>7</v>
      </c>
      <c r="C2059" s="8" t="s">
        <v>63</v>
      </c>
      <c r="D2059" s="8" t="s">
        <v>62</v>
      </c>
      <c r="E2059" s="8" t="s">
        <v>62</v>
      </c>
      <c r="F2059" s="8" t="s">
        <v>61</v>
      </c>
      <c r="G2059" s="8" t="s">
        <v>113</v>
      </c>
      <c r="H2059" s="8" t="s">
        <v>59</v>
      </c>
      <c r="I2059" s="8" t="s">
        <v>58</v>
      </c>
      <c r="J2059" s="8" t="s">
        <v>109</v>
      </c>
      <c r="K2059" s="8" t="s">
        <v>56</v>
      </c>
      <c r="L2059" s="8" t="s">
        <v>64</v>
      </c>
      <c r="M2059" s="18">
        <v>46023</v>
      </c>
      <c r="N2059" s="18">
        <v>46023</v>
      </c>
      <c r="O2059" s="8" t="s">
        <v>104</v>
      </c>
      <c r="P2059" s="8" t="s">
        <v>34</v>
      </c>
      <c r="Q2059" s="8" t="s">
        <v>110</v>
      </c>
      <c r="R2059" s="8" t="str">
        <f t="shared" si="32"/>
        <v>251940A</v>
      </c>
      <c r="S2059" s="8" t="str">
        <f>IFERROR(VLOOKUP(R2059,'UNSG Projects'!$C$8:$D$305,2,FALSE),0)</f>
        <v>Tools,Shop,Gar Eq-New(Flag)</v>
      </c>
      <c r="T2059" s="8" t="s">
        <v>109</v>
      </c>
      <c r="U2059" s="11">
        <v>620.77</v>
      </c>
    </row>
    <row r="2060" spans="1:21" ht="20.399999999999999" x14ac:dyDescent="0.3">
      <c r="A2060" s="19">
        <v>202601</v>
      </c>
      <c r="B2060" s="8" t="s">
        <v>7</v>
      </c>
      <c r="C2060" s="8" t="s">
        <v>63</v>
      </c>
      <c r="D2060" s="8" t="s">
        <v>62</v>
      </c>
      <c r="E2060" s="8" t="s">
        <v>62</v>
      </c>
      <c r="F2060" s="8" t="s">
        <v>61</v>
      </c>
      <c r="G2060" s="8" t="s">
        <v>101</v>
      </c>
      <c r="H2060" s="8" t="s">
        <v>59</v>
      </c>
      <c r="I2060" s="8" t="s">
        <v>58</v>
      </c>
      <c r="J2060" s="8" t="s">
        <v>111</v>
      </c>
      <c r="K2060" s="8" t="s">
        <v>56</v>
      </c>
      <c r="L2060" s="8" t="s">
        <v>64</v>
      </c>
      <c r="M2060" s="18">
        <v>46023</v>
      </c>
      <c r="N2060" s="18">
        <v>46023</v>
      </c>
      <c r="O2060" s="8" t="s">
        <v>104</v>
      </c>
      <c r="P2060" s="8" t="s">
        <v>34</v>
      </c>
      <c r="Q2060" s="8" t="s">
        <v>112</v>
      </c>
      <c r="R2060" s="8" t="str">
        <f t="shared" si="32"/>
        <v>250940A</v>
      </c>
      <c r="S2060" s="8" t="str">
        <f>IFERROR(VLOOKUP(R2060,'UNSG Projects'!$C$8:$D$305,2,FALSE),0)</f>
        <v>Tools,Shop,Gar Eq - New</v>
      </c>
      <c r="T2060" s="8" t="s">
        <v>111</v>
      </c>
      <c r="U2060" s="11">
        <v>1351.61</v>
      </c>
    </row>
    <row r="2061" spans="1:21" ht="20.399999999999999" x14ac:dyDescent="0.3">
      <c r="A2061" s="19">
        <v>202601</v>
      </c>
      <c r="B2061" s="8" t="s">
        <v>7</v>
      </c>
      <c r="C2061" s="8" t="s">
        <v>63</v>
      </c>
      <c r="D2061" s="8" t="s">
        <v>62</v>
      </c>
      <c r="E2061" s="8" t="s">
        <v>62</v>
      </c>
      <c r="F2061" s="8" t="s">
        <v>61</v>
      </c>
      <c r="G2061" s="8" t="s">
        <v>108</v>
      </c>
      <c r="H2061" s="8" t="s">
        <v>59</v>
      </c>
      <c r="I2061" s="8" t="s">
        <v>58</v>
      </c>
      <c r="J2061" s="8" t="s">
        <v>57</v>
      </c>
      <c r="K2061" s="8" t="s">
        <v>56</v>
      </c>
      <c r="L2061" s="8" t="s">
        <v>55</v>
      </c>
      <c r="M2061" s="18">
        <v>45870</v>
      </c>
      <c r="N2061" s="18">
        <v>45870</v>
      </c>
      <c r="O2061" s="8" t="s">
        <v>104</v>
      </c>
      <c r="P2061" s="8" t="s">
        <v>34</v>
      </c>
      <c r="Q2061" s="8" t="s">
        <v>119</v>
      </c>
      <c r="R2061" s="8" t="str">
        <f t="shared" si="32"/>
        <v>252940A</v>
      </c>
      <c r="S2061" s="8" t="str">
        <f>IFERROR(VLOOKUP(R2061,'UNSG Projects'!$C$8:$D$305,2,FALSE),0)</f>
        <v>Tool,Shop,Gar Eq-New (King)</v>
      </c>
      <c r="T2061" s="8" t="s">
        <v>118</v>
      </c>
      <c r="U2061" s="11">
        <v>-16600.79</v>
      </c>
    </row>
    <row r="2062" spans="1:21" ht="20.399999999999999" x14ac:dyDescent="0.3">
      <c r="A2062" s="19">
        <v>202601</v>
      </c>
      <c r="B2062" s="8" t="s">
        <v>7</v>
      </c>
      <c r="C2062" s="8" t="s">
        <v>63</v>
      </c>
      <c r="D2062" s="8" t="s">
        <v>62</v>
      </c>
      <c r="E2062" s="8" t="s">
        <v>62</v>
      </c>
      <c r="F2062" s="8" t="s">
        <v>61</v>
      </c>
      <c r="G2062" s="8" t="s">
        <v>68</v>
      </c>
      <c r="H2062" s="8" t="s">
        <v>59</v>
      </c>
      <c r="I2062" s="8" t="s">
        <v>58</v>
      </c>
      <c r="J2062" s="8" t="s">
        <v>57</v>
      </c>
      <c r="K2062" s="8" t="s">
        <v>56</v>
      </c>
      <c r="L2062" s="8" t="s">
        <v>55</v>
      </c>
      <c r="M2062" s="18">
        <v>45778</v>
      </c>
      <c r="N2062" s="18">
        <v>45778</v>
      </c>
      <c r="O2062" s="8" t="s">
        <v>104</v>
      </c>
      <c r="P2062" s="8" t="s">
        <v>34</v>
      </c>
      <c r="Q2062" s="8" t="s">
        <v>117</v>
      </c>
      <c r="R2062" s="8" t="str">
        <f t="shared" si="32"/>
        <v>253940A</v>
      </c>
      <c r="S2062" s="8" t="str">
        <f>IFERROR(VLOOKUP(R2062,'UNSG Projects'!$C$8:$D$305,2,FALSE),0)</f>
        <v>Tools,Shop,Gar Eq-New (Pres)</v>
      </c>
      <c r="T2062" s="8" t="s">
        <v>116</v>
      </c>
      <c r="U2062" s="11">
        <v>-2965.2</v>
      </c>
    </row>
    <row r="2063" spans="1:21" ht="20.399999999999999" x14ac:dyDescent="0.3">
      <c r="A2063" s="19">
        <v>202601</v>
      </c>
      <c r="B2063" s="8" t="s">
        <v>7</v>
      </c>
      <c r="C2063" s="8" t="s">
        <v>63</v>
      </c>
      <c r="D2063" s="8" t="s">
        <v>62</v>
      </c>
      <c r="E2063" s="8" t="s">
        <v>62</v>
      </c>
      <c r="F2063" s="8" t="s">
        <v>61</v>
      </c>
      <c r="G2063" s="8" t="s">
        <v>94</v>
      </c>
      <c r="H2063" s="8" t="s">
        <v>59</v>
      </c>
      <c r="I2063" s="8" t="s">
        <v>58</v>
      </c>
      <c r="J2063" s="8" t="s">
        <v>109</v>
      </c>
      <c r="K2063" s="8" t="s">
        <v>56</v>
      </c>
      <c r="L2063" s="8" t="s">
        <v>64</v>
      </c>
      <c r="M2063" s="18">
        <v>46023</v>
      </c>
      <c r="N2063" s="18">
        <v>46023</v>
      </c>
      <c r="O2063" s="8" t="s">
        <v>104</v>
      </c>
      <c r="P2063" s="8" t="s">
        <v>34</v>
      </c>
      <c r="Q2063" s="8" t="s">
        <v>110</v>
      </c>
      <c r="R2063" s="8" t="str">
        <f t="shared" si="32"/>
        <v>251940A</v>
      </c>
      <c r="S2063" s="8" t="str">
        <f>IFERROR(VLOOKUP(R2063,'UNSG Projects'!$C$8:$D$305,2,FALSE),0)</f>
        <v>Tools,Shop,Gar Eq-New(Flag)</v>
      </c>
      <c r="T2063" s="8" t="s">
        <v>109</v>
      </c>
      <c r="U2063" s="11">
        <v>4154.3500000000004</v>
      </c>
    </row>
    <row r="2064" spans="1:21" ht="20.399999999999999" x14ac:dyDescent="0.3">
      <c r="A2064" s="19">
        <v>202602</v>
      </c>
      <c r="B2064" s="8" t="s">
        <v>7</v>
      </c>
      <c r="C2064" s="8" t="s">
        <v>63</v>
      </c>
      <c r="D2064" s="8" t="s">
        <v>62</v>
      </c>
      <c r="E2064" s="8" t="s">
        <v>62</v>
      </c>
      <c r="F2064" s="8" t="s">
        <v>61</v>
      </c>
      <c r="G2064" s="8" t="s">
        <v>74</v>
      </c>
      <c r="H2064" s="8" t="s">
        <v>59</v>
      </c>
      <c r="I2064" s="8" t="s">
        <v>58</v>
      </c>
      <c r="J2064" s="8" t="s">
        <v>57</v>
      </c>
      <c r="K2064" s="8" t="s">
        <v>56</v>
      </c>
      <c r="L2064" s="8" t="s">
        <v>55</v>
      </c>
      <c r="M2064" s="18">
        <v>46023</v>
      </c>
      <c r="N2064" s="18">
        <v>46023</v>
      </c>
      <c r="O2064" s="8" t="s">
        <v>104</v>
      </c>
      <c r="P2064" s="8" t="s">
        <v>34</v>
      </c>
      <c r="Q2064" s="8" t="s">
        <v>115</v>
      </c>
      <c r="R2064" s="8" t="str">
        <f t="shared" si="32"/>
        <v>255940A</v>
      </c>
      <c r="S2064" s="8" t="str">
        <f>IFERROR(VLOOKUP(R2064,'UNSG Projects'!$C$8:$D$305,2,FALSE),0)</f>
        <v>Tools,Shop,Gar Eq-New(Verde)</v>
      </c>
      <c r="T2064" s="8" t="s">
        <v>114</v>
      </c>
      <c r="U2064" s="11">
        <v>-3152.28</v>
      </c>
    </row>
    <row r="2065" spans="1:21" ht="20.399999999999999" x14ac:dyDescent="0.3">
      <c r="A2065" s="19">
        <v>202602</v>
      </c>
      <c r="B2065" s="8" t="s">
        <v>7</v>
      </c>
      <c r="C2065" s="8" t="s">
        <v>63</v>
      </c>
      <c r="D2065" s="8" t="s">
        <v>62</v>
      </c>
      <c r="E2065" s="8" t="s">
        <v>62</v>
      </c>
      <c r="F2065" s="8" t="s">
        <v>61</v>
      </c>
      <c r="G2065" s="8" t="s">
        <v>113</v>
      </c>
      <c r="H2065" s="8" t="s">
        <v>59</v>
      </c>
      <c r="I2065" s="8" t="s">
        <v>58</v>
      </c>
      <c r="J2065" s="8" t="s">
        <v>57</v>
      </c>
      <c r="K2065" s="8" t="s">
        <v>56</v>
      </c>
      <c r="L2065" s="8" t="s">
        <v>55</v>
      </c>
      <c r="M2065" s="18">
        <v>46023</v>
      </c>
      <c r="N2065" s="18">
        <v>46023</v>
      </c>
      <c r="O2065" s="8" t="s">
        <v>104</v>
      </c>
      <c r="P2065" s="8" t="s">
        <v>34</v>
      </c>
      <c r="Q2065" s="8" t="s">
        <v>110</v>
      </c>
      <c r="R2065" s="8" t="str">
        <f t="shared" si="32"/>
        <v>251940A</v>
      </c>
      <c r="S2065" s="8" t="str">
        <f>IFERROR(VLOOKUP(R2065,'UNSG Projects'!$C$8:$D$305,2,FALSE),0)</f>
        <v>Tools,Shop,Gar Eq-New(Flag)</v>
      </c>
      <c r="T2065" s="8" t="s">
        <v>109</v>
      </c>
      <c r="U2065" s="11">
        <v>-620.77</v>
      </c>
    </row>
    <row r="2066" spans="1:21" ht="20.399999999999999" x14ac:dyDescent="0.3">
      <c r="A2066" s="19">
        <v>202602</v>
      </c>
      <c r="B2066" s="8" t="s">
        <v>7</v>
      </c>
      <c r="C2066" s="8" t="s">
        <v>63</v>
      </c>
      <c r="D2066" s="8" t="s">
        <v>62</v>
      </c>
      <c r="E2066" s="8" t="s">
        <v>62</v>
      </c>
      <c r="F2066" s="8" t="s">
        <v>61</v>
      </c>
      <c r="G2066" s="8" t="s">
        <v>101</v>
      </c>
      <c r="H2066" s="8" t="s">
        <v>59</v>
      </c>
      <c r="I2066" s="8" t="s">
        <v>58</v>
      </c>
      <c r="J2066" s="8" t="s">
        <v>57</v>
      </c>
      <c r="K2066" s="8" t="s">
        <v>56</v>
      </c>
      <c r="L2066" s="8" t="s">
        <v>55</v>
      </c>
      <c r="M2066" s="18">
        <v>46023</v>
      </c>
      <c r="N2066" s="18">
        <v>46023</v>
      </c>
      <c r="O2066" s="8" t="s">
        <v>104</v>
      </c>
      <c r="P2066" s="8" t="s">
        <v>34</v>
      </c>
      <c r="Q2066" s="8" t="s">
        <v>112</v>
      </c>
      <c r="R2066" s="8" t="str">
        <f t="shared" si="32"/>
        <v>250940A</v>
      </c>
      <c r="S2066" s="8" t="str">
        <f>IFERROR(VLOOKUP(R2066,'UNSG Projects'!$C$8:$D$305,2,FALSE),0)</f>
        <v>Tools,Shop,Gar Eq - New</v>
      </c>
      <c r="T2066" s="8" t="s">
        <v>111</v>
      </c>
      <c r="U2066" s="11">
        <v>-1351.61</v>
      </c>
    </row>
    <row r="2067" spans="1:21" ht="20.399999999999999" x14ac:dyDescent="0.3">
      <c r="A2067" s="19">
        <v>202602</v>
      </c>
      <c r="B2067" s="8" t="s">
        <v>7</v>
      </c>
      <c r="C2067" s="8" t="s">
        <v>63</v>
      </c>
      <c r="D2067" s="8" t="s">
        <v>62</v>
      </c>
      <c r="E2067" s="8" t="s">
        <v>62</v>
      </c>
      <c r="F2067" s="8" t="s">
        <v>61</v>
      </c>
      <c r="G2067" s="8" t="s">
        <v>94</v>
      </c>
      <c r="H2067" s="8" t="s">
        <v>59</v>
      </c>
      <c r="I2067" s="8" t="s">
        <v>58</v>
      </c>
      <c r="J2067" s="8" t="s">
        <v>102</v>
      </c>
      <c r="K2067" s="8" t="s">
        <v>56</v>
      </c>
      <c r="L2067" s="8" t="s">
        <v>64</v>
      </c>
      <c r="M2067" s="18">
        <v>46054</v>
      </c>
      <c r="N2067" s="18">
        <v>46054</v>
      </c>
      <c r="O2067" s="8" t="s">
        <v>104</v>
      </c>
      <c r="P2067" s="8" t="s">
        <v>34</v>
      </c>
      <c r="Q2067" s="8" t="s">
        <v>103</v>
      </c>
      <c r="R2067" s="8" t="str">
        <f t="shared" si="32"/>
        <v>257940A</v>
      </c>
      <c r="S2067" s="8" t="str">
        <f>IFERROR(VLOOKUP(R2067,'UNSG Projects'!$C$8:$D$305,2,FALSE),0)</f>
        <v>Tools,Shop,Gar Eq - New SL</v>
      </c>
      <c r="T2067" s="8" t="s">
        <v>102</v>
      </c>
      <c r="U2067" s="11">
        <v>632.03</v>
      </c>
    </row>
    <row r="2068" spans="1:21" ht="20.399999999999999" x14ac:dyDescent="0.3">
      <c r="A2068" s="19">
        <v>202602</v>
      </c>
      <c r="B2068" s="8" t="s">
        <v>7</v>
      </c>
      <c r="C2068" s="8" t="s">
        <v>63</v>
      </c>
      <c r="D2068" s="8" t="s">
        <v>62</v>
      </c>
      <c r="E2068" s="8" t="s">
        <v>62</v>
      </c>
      <c r="F2068" s="8" t="s">
        <v>61</v>
      </c>
      <c r="G2068" s="8" t="s">
        <v>94</v>
      </c>
      <c r="H2068" s="8" t="s">
        <v>59</v>
      </c>
      <c r="I2068" s="8" t="s">
        <v>58</v>
      </c>
      <c r="J2068" s="8" t="s">
        <v>57</v>
      </c>
      <c r="K2068" s="8" t="s">
        <v>56</v>
      </c>
      <c r="L2068" s="8" t="s">
        <v>55</v>
      </c>
      <c r="M2068" s="18">
        <v>46023</v>
      </c>
      <c r="N2068" s="18">
        <v>46023</v>
      </c>
      <c r="O2068" s="8" t="s">
        <v>104</v>
      </c>
      <c r="P2068" s="8" t="s">
        <v>34</v>
      </c>
      <c r="Q2068" s="8" t="s">
        <v>110</v>
      </c>
      <c r="R2068" s="8" t="str">
        <f t="shared" si="32"/>
        <v>251940A</v>
      </c>
      <c r="S2068" s="8" t="str">
        <f>IFERROR(VLOOKUP(R2068,'UNSG Projects'!$C$8:$D$305,2,FALSE),0)</f>
        <v>Tools,Shop,Gar Eq-New(Flag)</v>
      </c>
      <c r="T2068" s="8" t="s">
        <v>109</v>
      </c>
      <c r="U2068" s="11">
        <v>-4154.3500000000004</v>
      </c>
    </row>
    <row r="2069" spans="1:21" ht="20.399999999999999" x14ac:dyDescent="0.3">
      <c r="A2069" s="19">
        <v>202603</v>
      </c>
      <c r="B2069" s="8" t="s">
        <v>7</v>
      </c>
      <c r="C2069" s="8" t="s">
        <v>63</v>
      </c>
      <c r="D2069" s="8" t="s">
        <v>62</v>
      </c>
      <c r="E2069" s="8" t="s">
        <v>62</v>
      </c>
      <c r="F2069" s="8" t="s">
        <v>61</v>
      </c>
      <c r="G2069" s="8" t="s">
        <v>74</v>
      </c>
      <c r="H2069" s="8" t="s">
        <v>59</v>
      </c>
      <c r="I2069" s="8" t="s">
        <v>58</v>
      </c>
      <c r="J2069" s="8" t="s">
        <v>105</v>
      </c>
      <c r="K2069" s="8" t="s">
        <v>56</v>
      </c>
      <c r="L2069" s="8" t="s">
        <v>64</v>
      </c>
      <c r="M2069" s="18">
        <v>46082</v>
      </c>
      <c r="N2069" s="18">
        <v>46082</v>
      </c>
      <c r="O2069" s="8" t="s">
        <v>104</v>
      </c>
      <c r="P2069" s="8" t="s">
        <v>34</v>
      </c>
      <c r="Q2069" s="8" t="s">
        <v>106</v>
      </c>
      <c r="R2069" s="8" t="str">
        <f t="shared" si="32"/>
        <v>250975A</v>
      </c>
      <c r="S2069" s="8" t="str">
        <f>IFERROR(VLOOKUP(R2069,'UNSG Projects'!$C$8:$D$305,2,FALSE),0)</f>
        <v>SCBA 2025 All Districts</v>
      </c>
      <c r="T2069" s="8" t="s">
        <v>105</v>
      </c>
      <c r="U2069" s="11">
        <v>190575.17</v>
      </c>
    </row>
    <row r="2070" spans="1:21" ht="20.399999999999999" x14ac:dyDescent="0.3">
      <c r="A2070" s="19">
        <v>202603</v>
      </c>
      <c r="B2070" s="8" t="s">
        <v>7</v>
      </c>
      <c r="C2070" s="8" t="s">
        <v>63</v>
      </c>
      <c r="D2070" s="8" t="s">
        <v>62</v>
      </c>
      <c r="E2070" s="8" t="s">
        <v>62</v>
      </c>
      <c r="F2070" s="8" t="s">
        <v>61</v>
      </c>
      <c r="G2070" s="8" t="s">
        <v>101</v>
      </c>
      <c r="H2070" s="8" t="s">
        <v>59</v>
      </c>
      <c r="I2070" s="8" t="s">
        <v>58</v>
      </c>
      <c r="J2070" s="8" t="s">
        <v>105</v>
      </c>
      <c r="K2070" s="8" t="s">
        <v>56</v>
      </c>
      <c r="L2070" s="8" t="s">
        <v>64</v>
      </c>
      <c r="M2070" s="18">
        <v>46082</v>
      </c>
      <c r="N2070" s="18">
        <v>46082</v>
      </c>
      <c r="O2070" s="8" t="s">
        <v>104</v>
      </c>
      <c r="P2070" s="8" t="s">
        <v>34</v>
      </c>
      <c r="Q2070" s="8" t="s">
        <v>106</v>
      </c>
      <c r="R2070" s="8" t="str">
        <f t="shared" si="32"/>
        <v>250975A</v>
      </c>
      <c r="S2070" s="8" t="str">
        <f>IFERROR(VLOOKUP(R2070,'UNSG Projects'!$C$8:$D$305,2,FALSE),0)</f>
        <v>SCBA 2025 All Districts</v>
      </c>
      <c r="T2070" s="8" t="s">
        <v>105</v>
      </c>
      <c r="U2070" s="11">
        <v>170514.63</v>
      </c>
    </row>
    <row r="2071" spans="1:21" ht="20.399999999999999" x14ac:dyDescent="0.3">
      <c r="A2071" s="19">
        <v>202603</v>
      </c>
      <c r="B2071" s="8" t="s">
        <v>7</v>
      </c>
      <c r="C2071" s="8" t="s">
        <v>63</v>
      </c>
      <c r="D2071" s="8" t="s">
        <v>62</v>
      </c>
      <c r="E2071" s="8" t="s">
        <v>62</v>
      </c>
      <c r="F2071" s="8" t="s">
        <v>61</v>
      </c>
      <c r="G2071" s="8" t="s">
        <v>60</v>
      </c>
      <c r="H2071" s="8" t="s">
        <v>59</v>
      </c>
      <c r="I2071" s="8" t="s">
        <v>58</v>
      </c>
      <c r="J2071" s="8" t="s">
        <v>105</v>
      </c>
      <c r="K2071" s="8" t="s">
        <v>56</v>
      </c>
      <c r="L2071" s="8" t="s">
        <v>64</v>
      </c>
      <c r="M2071" s="18">
        <v>46082</v>
      </c>
      <c r="N2071" s="18">
        <v>46082</v>
      </c>
      <c r="O2071" s="8" t="s">
        <v>104</v>
      </c>
      <c r="P2071" s="8" t="s">
        <v>34</v>
      </c>
      <c r="Q2071" s="8" t="s">
        <v>106</v>
      </c>
      <c r="R2071" s="8" t="str">
        <f t="shared" si="32"/>
        <v>250975A</v>
      </c>
      <c r="S2071" s="8" t="str">
        <f>IFERROR(VLOOKUP(R2071,'UNSG Projects'!$C$8:$D$305,2,FALSE),0)</f>
        <v>SCBA 2025 All Districts</v>
      </c>
      <c r="T2071" s="8" t="s">
        <v>105</v>
      </c>
      <c r="U2071" s="11">
        <v>90272.45</v>
      </c>
    </row>
    <row r="2072" spans="1:21" ht="20.399999999999999" x14ac:dyDescent="0.3">
      <c r="A2072" s="19">
        <v>202603</v>
      </c>
      <c r="B2072" s="8" t="s">
        <v>7</v>
      </c>
      <c r="C2072" s="8" t="s">
        <v>63</v>
      </c>
      <c r="D2072" s="8" t="s">
        <v>62</v>
      </c>
      <c r="E2072" s="8" t="s">
        <v>62</v>
      </c>
      <c r="F2072" s="8" t="s">
        <v>61</v>
      </c>
      <c r="G2072" s="8" t="s">
        <v>108</v>
      </c>
      <c r="H2072" s="8" t="s">
        <v>59</v>
      </c>
      <c r="I2072" s="8" t="s">
        <v>58</v>
      </c>
      <c r="J2072" s="8" t="s">
        <v>105</v>
      </c>
      <c r="K2072" s="8" t="s">
        <v>56</v>
      </c>
      <c r="L2072" s="8" t="s">
        <v>64</v>
      </c>
      <c r="M2072" s="18">
        <v>46082</v>
      </c>
      <c r="N2072" s="18">
        <v>46082</v>
      </c>
      <c r="O2072" s="8" t="s">
        <v>104</v>
      </c>
      <c r="P2072" s="8" t="s">
        <v>34</v>
      </c>
      <c r="Q2072" s="8" t="s">
        <v>106</v>
      </c>
      <c r="R2072" s="8" t="str">
        <f t="shared" si="32"/>
        <v>250975A</v>
      </c>
      <c r="S2072" s="8" t="str">
        <f>IFERROR(VLOOKUP(R2072,'UNSG Projects'!$C$8:$D$305,2,FALSE),0)</f>
        <v>SCBA 2025 All Districts</v>
      </c>
      <c r="T2072" s="8" t="s">
        <v>105</v>
      </c>
      <c r="U2072" s="11">
        <v>130393.54</v>
      </c>
    </row>
    <row r="2073" spans="1:21" ht="20.399999999999999" x14ac:dyDescent="0.3">
      <c r="A2073" s="19">
        <v>202603</v>
      </c>
      <c r="B2073" s="8" t="s">
        <v>7</v>
      </c>
      <c r="C2073" s="8" t="s">
        <v>63</v>
      </c>
      <c r="D2073" s="8" t="s">
        <v>62</v>
      </c>
      <c r="E2073" s="8" t="s">
        <v>62</v>
      </c>
      <c r="F2073" s="8" t="s">
        <v>61</v>
      </c>
      <c r="G2073" s="8" t="s">
        <v>68</v>
      </c>
      <c r="H2073" s="8" t="s">
        <v>59</v>
      </c>
      <c r="I2073" s="8" t="s">
        <v>58</v>
      </c>
      <c r="J2073" s="8" t="s">
        <v>105</v>
      </c>
      <c r="K2073" s="8" t="s">
        <v>56</v>
      </c>
      <c r="L2073" s="8" t="s">
        <v>64</v>
      </c>
      <c r="M2073" s="18">
        <v>46082</v>
      </c>
      <c r="N2073" s="18">
        <v>46082</v>
      </c>
      <c r="O2073" s="8" t="s">
        <v>104</v>
      </c>
      <c r="P2073" s="8" t="s">
        <v>34</v>
      </c>
      <c r="Q2073" s="8" t="s">
        <v>106</v>
      </c>
      <c r="R2073" s="8" t="str">
        <f t="shared" si="32"/>
        <v>250975A</v>
      </c>
      <c r="S2073" s="8" t="str">
        <f>IFERROR(VLOOKUP(R2073,'UNSG Projects'!$C$8:$D$305,2,FALSE),0)</f>
        <v>SCBA 2025 All Districts</v>
      </c>
      <c r="T2073" s="8" t="s">
        <v>105</v>
      </c>
      <c r="U2073" s="11">
        <v>230696.25</v>
      </c>
    </row>
    <row r="2074" spans="1:21" ht="20.399999999999999" x14ac:dyDescent="0.3">
      <c r="A2074" s="19">
        <v>202603</v>
      </c>
      <c r="B2074" s="8" t="s">
        <v>7</v>
      </c>
      <c r="C2074" s="8" t="s">
        <v>63</v>
      </c>
      <c r="D2074" s="8" t="s">
        <v>62</v>
      </c>
      <c r="E2074" s="8" t="s">
        <v>62</v>
      </c>
      <c r="F2074" s="8" t="s">
        <v>61</v>
      </c>
      <c r="G2074" s="8" t="s">
        <v>107</v>
      </c>
      <c r="H2074" s="8" t="s">
        <v>59</v>
      </c>
      <c r="I2074" s="8" t="s">
        <v>58</v>
      </c>
      <c r="J2074" s="8" t="s">
        <v>105</v>
      </c>
      <c r="K2074" s="8" t="s">
        <v>56</v>
      </c>
      <c r="L2074" s="8" t="s">
        <v>64</v>
      </c>
      <c r="M2074" s="18">
        <v>46082</v>
      </c>
      <c r="N2074" s="18">
        <v>46082</v>
      </c>
      <c r="O2074" s="8" t="s">
        <v>104</v>
      </c>
      <c r="P2074" s="8" t="s">
        <v>34</v>
      </c>
      <c r="Q2074" s="8" t="s">
        <v>106</v>
      </c>
      <c r="R2074" s="8" t="str">
        <f t="shared" si="32"/>
        <v>250975A</v>
      </c>
      <c r="S2074" s="8" t="str">
        <f>IFERROR(VLOOKUP(R2074,'UNSG Projects'!$C$8:$D$305,2,FALSE),0)</f>
        <v>SCBA 2025 All Districts</v>
      </c>
      <c r="T2074" s="8" t="s">
        <v>105</v>
      </c>
      <c r="U2074" s="11">
        <v>70211.899999999994</v>
      </c>
    </row>
    <row r="2075" spans="1:21" ht="20.399999999999999" x14ac:dyDescent="0.3">
      <c r="A2075" s="19">
        <v>202603</v>
      </c>
      <c r="B2075" s="8" t="s">
        <v>7</v>
      </c>
      <c r="C2075" s="8" t="s">
        <v>63</v>
      </c>
      <c r="D2075" s="8" t="s">
        <v>62</v>
      </c>
      <c r="E2075" s="8" t="s">
        <v>62</v>
      </c>
      <c r="F2075" s="8" t="s">
        <v>61</v>
      </c>
      <c r="G2075" s="8" t="s">
        <v>94</v>
      </c>
      <c r="H2075" s="8" t="s">
        <v>59</v>
      </c>
      <c r="I2075" s="8" t="s">
        <v>58</v>
      </c>
      <c r="J2075" s="8" t="s">
        <v>105</v>
      </c>
      <c r="K2075" s="8" t="s">
        <v>56</v>
      </c>
      <c r="L2075" s="8" t="s">
        <v>64</v>
      </c>
      <c r="M2075" s="18">
        <v>46082</v>
      </c>
      <c r="N2075" s="18">
        <v>46082</v>
      </c>
      <c r="O2075" s="8" t="s">
        <v>104</v>
      </c>
      <c r="P2075" s="8" t="s">
        <v>34</v>
      </c>
      <c r="Q2075" s="8" t="s">
        <v>106</v>
      </c>
      <c r="R2075" s="8" t="str">
        <f t="shared" si="32"/>
        <v>250975A</v>
      </c>
      <c r="S2075" s="8" t="str">
        <f>IFERROR(VLOOKUP(R2075,'UNSG Projects'!$C$8:$D$305,2,FALSE),0)</f>
        <v>SCBA 2025 All Districts</v>
      </c>
      <c r="T2075" s="8" t="s">
        <v>105</v>
      </c>
      <c r="U2075" s="11">
        <v>120363.27</v>
      </c>
    </row>
    <row r="2076" spans="1:21" ht="20.399999999999999" x14ac:dyDescent="0.3">
      <c r="A2076" s="19">
        <v>202603</v>
      </c>
      <c r="B2076" s="8" t="s">
        <v>7</v>
      </c>
      <c r="C2076" s="8" t="s">
        <v>63</v>
      </c>
      <c r="D2076" s="8" t="s">
        <v>62</v>
      </c>
      <c r="E2076" s="8" t="s">
        <v>62</v>
      </c>
      <c r="F2076" s="8" t="s">
        <v>61</v>
      </c>
      <c r="G2076" s="8" t="s">
        <v>94</v>
      </c>
      <c r="H2076" s="8" t="s">
        <v>59</v>
      </c>
      <c r="I2076" s="8" t="s">
        <v>58</v>
      </c>
      <c r="J2076" s="8" t="s">
        <v>57</v>
      </c>
      <c r="K2076" s="8" t="s">
        <v>56</v>
      </c>
      <c r="L2076" s="8" t="s">
        <v>55</v>
      </c>
      <c r="M2076" s="18">
        <v>46054</v>
      </c>
      <c r="N2076" s="18">
        <v>46054</v>
      </c>
      <c r="O2076" s="8" t="s">
        <v>104</v>
      </c>
      <c r="P2076" s="8" t="s">
        <v>34</v>
      </c>
      <c r="Q2076" s="8" t="s">
        <v>103</v>
      </c>
      <c r="R2076" s="8" t="str">
        <f t="shared" si="32"/>
        <v>257940A</v>
      </c>
      <c r="S2076" s="8" t="str">
        <f>IFERROR(VLOOKUP(R2076,'UNSG Projects'!$C$8:$D$305,2,FALSE),0)</f>
        <v>Tools,Shop,Gar Eq - New SL</v>
      </c>
      <c r="T2076" s="8" t="s">
        <v>102</v>
      </c>
      <c r="U2076" s="11">
        <v>-632.03</v>
      </c>
    </row>
    <row r="2077" spans="1:21" ht="30.6" x14ac:dyDescent="0.3">
      <c r="A2077" s="19">
        <v>202507</v>
      </c>
      <c r="B2077" s="8" t="s">
        <v>7</v>
      </c>
      <c r="C2077" s="8" t="s">
        <v>63</v>
      </c>
      <c r="D2077" s="8" t="s">
        <v>62</v>
      </c>
      <c r="E2077" s="8" t="s">
        <v>62</v>
      </c>
      <c r="F2077" s="8" t="s">
        <v>61</v>
      </c>
      <c r="G2077" s="8" t="s">
        <v>101</v>
      </c>
      <c r="H2077" s="8" t="s">
        <v>59</v>
      </c>
      <c r="I2077" s="8" t="s">
        <v>58</v>
      </c>
      <c r="J2077" s="8" t="s">
        <v>99</v>
      </c>
      <c r="K2077" s="8" t="s">
        <v>56</v>
      </c>
      <c r="L2077" s="8" t="s">
        <v>64</v>
      </c>
      <c r="M2077" s="18">
        <v>45778</v>
      </c>
      <c r="N2077" s="18">
        <v>45800</v>
      </c>
      <c r="O2077" s="8" t="s">
        <v>92</v>
      </c>
      <c r="P2077" s="8" t="s">
        <v>36</v>
      </c>
      <c r="Q2077" s="8" t="s">
        <v>100</v>
      </c>
      <c r="R2077" s="8" t="str">
        <f t="shared" si="32"/>
        <v>250960A</v>
      </c>
      <c r="S2077" s="8" t="str">
        <f>IFERROR(VLOOKUP(R2077,'UNSG Projects'!$C$8:$D$305,2,FALSE),0)</f>
        <v>Power Op Eq - New</v>
      </c>
      <c r="T2077" s="8" t="s">
        <v>99</v>
      </c>
      <c r="U2077" s="11">
        <v>1609.72</v>
      </c>
    </row>
    <row r="2078" spans="1:21" ht="30.6" x14ac:dyDescent="0.3">
      <c r="A2078" s="19">
        <v>202507</v>
      </c>
      <c r="B2078" s="8" t="s">
        <v>7</v>
      </c>
      <c r="C2078" s="8" t="s">
        <v>63</v>
      </c>
      <c r="D2078" s="8" t="s">
        <v>62</v>
      </c>
      <c r="E2078" s="8" t="s">
        <v>62</v>
      </c>
      <c r="F2078" s="8" t="s">
        <v>61</v>
      </c>
      <c r="G2078" s="8" t="s">
        <v>94</v>
      </c>
      <c r="H2078" s="8" t="s">
        <v>59</v>
      </c>
      <c r="I2078" s="8" t="s">
        <v>58</v>
      </c>
      <c r="J2078" s="8" t="s">
        <v>90</v>
      </c>
      <c r="K2078" s="8" t="s">
        <v>56</v>
      </c>
      <c r="L2078" s="8" t="s">
        <v>64</v>
      </c>
      <c r="M2078" s="18">
        <v>45778</v>
      </c>
      <c r="N2078" s="18">
        <v>45783</v>
      </c>
      <c r="O2078" s="8" t="s">
        <v>92</v>
      </c>
      <c r="P2078" s="8" t="s">
        <v>36</v>
      </c>
      <c r="Q2078" s="8" t="s">
        <v>91</v>
      </c>
      <c r="R2078" s="8" t="str">
        <f t="shared" si="32"/>
        <v>250960A</v>
      </c>
      <c r="S2078" s="8" t="str">
        <f>IFERROR(VLOOKUP(R2078,'UNSG Projects'!$C$8:$D$305,2,FALSE),0)</f>
        <v>Power Op Eq - New</v>
      </c>
      <c r="T2078" s="8" t="s">
        <v>90</v>
      </c>
      <c r="U2078" s="11">
        <v>-932.46</v>
      </c>
    </row>
    <row r="2079" spans="1:21" ht="30.6" x14ac:dyDescent="0.3">
      <c r="A2079" s="19">
        <v>202508</v>
      </c>
      <c r="B2079" s="8" t="s">
        <v>7</v>
      </c>
      <c r="C2079" s="8" t="s">
        <v>63</v>
      </c>
      <c r="D2079" s="8" t="s">
        <v>62</v>
      </c>
      <c r="E2079" s="8" t="s">
        <v>62</v>
      </c>
      <c r="F2079" s="8" t="s">
        <v>61</v>
      </c>
      <c r="G2079" s="8" t="s">
        <v>101</v>
      </c>
      <c r="H2079" s="8" t="s">
        <v>59</v>
      </c>
      <c r="I2079" s="8" t="s">
        <v>58</v>
      </c>
      <c r="J2079" s="8" t="s">
        <v>57</v>
      </c>
      <c r="K2079" s="8" t="s">
        <v>56</v>
      </c>
      <c r="L2079" s="8" t="s">
        <v>55</v>
      </c>
      <c r="M2079" s="18">
        <v>45778</v>
      </c>
      <c r="N2079" s="18">
        <v>45800</v>
      </c>
      <c r="O2079" s="8" t="s">
        <v>92</v>
      </c>
      <c r="P2079" s="8" t="s">
        <v>36</v>
      </c>
      <c r="Q2079" s="8" t="s">
        <v>100</v>
      </c>
      <c r="R2079" s="8" t="str">
        <f t="shared" si="32"/>
        <v>250960A</v>
      </c>
      <c r="S2079" s="8" t="str">
        <f>IFERROR(VLOOKUP(R2079,'UNSG Projects'!$C$8:$D$305,2,FALSE),0)</f>
        <v>Power Op Eq - New</v>
      </c>
      <c r="T2079" s="8" t="s">
        <v>99</v>
      </c>
      <c r="U2079" s="11">
        <v>-162647.06</v>
      </c>
    </row>
    <row r="2080" spans="1:21" ht="30.6" x14ac:dyDescent="0.3">
      <c r="A2080" s="19">
        <v>202508</v>
      </c>
      <c r="B2080" s="8" t="s">
        <v>7</v>
      </c>
      <c r="C2080" s="8" t="s">
        <v>63</v>
      </c>
      <c r="D2080" s="8" t="s">
        <v>62</v>
      </c>
      <c r="E2080" s="8" t="s">
        <v>62</v>
      </c>
      <c r="F2080" s="8" t="s">
        <v>61</v>
      </c>
      <c r="G2080" s="8" t="s">
        <v>68</v>
      </c>
      <c r="H2080" s="8" t="s">
        <v>59</v>
      </c>
      <c r="I2080" s="8" t="s">
        <v>58</v>
      </c>
      <c r="J2080" s="8" t="s">
        <v>57</v>
      </c>
      <c r="K2080" s="8" t="s">
        <v>56</v>
      </c>
      <c r="L2080" s="8" t="s">
        <v>55</v>
      </c>
      <c r="M2080" s="18">
        <v>45778</v>
      </c>
      <c r="N2080" s="18">
        <v>45783</v>
      </c>
      <c r="O2080" s="8" t="s">
        <v>92</v>
      </c>
      <c r="P2080" s="8" t="s">
        <v>36</v>
      </c>
      <c r="Q2080" s="8" t="s">
        <v>98</v>
      </c>
      <c r="R2080" s="8" t="str">
        <f t="shared" si="32"/>
        <v>250960A</v>
      </c>
      <c r="S2080" s="8" t="str">
        <f>IFERROR(VLOOKUP(R2080,'UNSG Projects'!$C$8:$D$305,2,FALSE),0)</f>
        <v>Power Op Eq - New</v>
      </c>
      <c r="T2080" s="8" t="s">
        <v>97</v>
      </c>
      <c r="U2080" s="11">
        <v>-139887.17000000001</v>
      </c>
    </row>
    <row r="2081" spans="1:21" ht="30.6" x14ac:dyDescent="0.3">
      <c r="A2081" s="19">
        <v>202508</v>
      </c>
      <c r="B2081" s="8" t="s">
        <v>7</v>
      </c>
      <c r="C2081" s="8" t="s">
        <v>63</v>
      </c>
      <c r="D2081" s="8" t="s">
        <v>62</v>
      </c>
      <c r="E2081" s="8" t="s">
        <v>62</v>
      </c>
      <c r="F2081" s="8" t="s">
        <v>61</v>
      </c>
      <c r="G2081" s="8" t="s">
        <v>68</v>
      </c>
      <c r="H2081" s="8" t="s">
        <v>59</v>
      </c>
      <c r="I2081" s="8" t="s">
        <v>58</v>
      </c>
      <c r="J2081" s="8" t="s">
        <v>57</v>
      </c>
      <c r="K2081" s="8" t="s">
        <v>56</v>
      </c>
      <c r="L2081" s="8" t="s">
        <v>55</v>
      </c>
      <c r="M2081" s="18">
        <v>45778</v>
      </c>
      <c r="N2081" s="18">
        <v>45783</v>
      </c>
      <c r="O2081" s="8" t="s">
        <v>92</v>
      </c>
      <c r="P2081" s="8" t="s">
        <v>36</v>
      </c>
      <c r="Q2081" s="8" t="s">
        <v>96</v>
      </c>
      <c r="R2081" s="8" t="str">
        <f t="shared" si="32"/>
        <v>250960A</v>
      </c>
      <c r="S2081" s="8" t="str">
        <f>IFERROR(VLOOKUP(R2081,'UNSG Projects'!$C$8:$D$305,2,FALSE),0)</f>
        <v>Power Op Eq - New</v>
      </c>
      <c r="T2081" s="8" t="s">
        <v>95</v>
      </c>
      <c r="U2081" s="11">
        <v>-145268.53</v>
      </c>
    </row>
    <row r="2082" spans="1:21" ht="30.6" x14ac:dyDescent="0.3">
      <c r="A2082" s="19">
        <v>202508</v>
      </c>
      <c r="B2082" s="8" t="s">
        <v>7</v>
      </c>
      <c r="C2082" s="8" t="s">
        <v>63</v>
      </c>
      <c r="D2082" s="8" t="s">
        <v>62</v>
      </c>
      <c r="E2082" s="8" t="s">
        <v>62</v>
      </c>
      <c r="F2082" s="8" t="s">
        <v>61</v>
      </c>
      <c r="G2082" s="8" t="s">
        <v>94</v>
      </c>
      <c r="H2082" s="8" t="s">
        <v>59</v>
      </c>
      <c r="I2082" s="8" t="s">
        <v>58</v>
      </c>
      <c r="J2082" s="8" t="s">
        <v>93</v>
      </c>
      <c r="K2082" s="8" t="s">
        <v>56</v>
      </c>
      <c r="L2082" s="8" t="s">
        <v>55</v>
      </c>
      <c r="M2082" s="18">
        <v>45778</v>
      </c>
      <c r="N2082" s="18">
        <v>45783</v>
      </c>
      <c r="O2082" s="8" t="s">
        <v>92</v>
      </c>
      <c r="P2082" s="8" t="s">
        <v>36</v>
      </c>
      <c r="Q2082" s="8" t="s">
        <v>91</v>
      </c>
      <c r="R2082" s="8" t="str">
        <f t="shared" si="32"/>
        <v>250960A</v>
      </c>
      <c r="S2082" s="8" t="str">
        <f>IFERROR(VLOOKUP(R2082,'UNSG Projects'!$C$8:$D$305,2,FALSE),0)</f>
        <v>Power Op Eq - New</v>
      </c>
      <c r="T2082" s="8" t="s">
        <v>90</v>
      </c>
      <c r="U2082" s="11">
        <v>932.46</v>
      </c>
    </row>
    <row r="2083" spans="1:21" ht="30.6" x14ac:dyDescent="0.3">
      <c r="A2083" s="19">
        <v>202507</v>
      </c>
      <c r="B2083" s="8" t="s">
        <v>7</v>
      </c>
      <c r="C2083" s="8" t="s">
        <v>63</v>
      </c>
      <c r="D2083" s="8" t="s">
        <v>62</v>
      </c>
      <c r="E2083" s="8" t="s">
        <v>62</v>
      </c>
      <c r="F2083" s="8" t="s">
        <v>61</v>
      </c>
      <c r="G2083" s="8" t="s">
        <v>74</v>
      </c>
      <c r="H2083" s="8" t="s">
        <v>59</v>
      </c>
      <c r="I2083" s="8" t="s">
        <v>58</v>
      </c>
      <c r="J2083" s="8" t="s">
        <v>57</v>
      </c>
      <c r="K2083" s="8" t="s">
        <v>56</v>
      </c>
      <c r="L2083" s="8" t="s">
        <v>55</v>
      </c>
      <c r="M2083" s="18">
        <v>45778</v>
      </c>
      <c r="N2083" s="18">
        <v>45730</v>
      </c>
      <c r="O2083" s="8" t="s">
        <v>67</v>
      </c>
      <c r="P2083" s="8" t="s">
        <v>37</v>
      </c>
      <c r="Q2083" s="8" t="s">
        <v>89</v>
      </c>
      <c r="R2083" s="8" t="str">
        <f t="shared" si="32"/>
        <v>255970A</v>
      </c>
      <c r="S2083" s="8" t="str">
        <f>IFERROR(VLOOKUP(R2083,'UNSG Projects'!$C$8:$D$305,2,FALSE),0)</f>
        <v>Comm Equip - New (Verde)</v>
      </c>
      <c r="T2083" s="8" t="s">
        <v>88</v>
      </c>
      <c r="U2083" s="11">
        <v>-6792.92</v>
      </c>
    </row>
    <row r="2084" spans="1:21" ht="30.6" x14ac:dyDescent="0.3">
      <c r="A2084" s="19">
        <v>202507</v>
      </c>
      <c r="B2084" s="8" t="s">
        <v>7</v>
      </c>
      <c r="C2084" s="8" t="s">
        <v>63</v>
      </c>
      <c r="D2084" s="8" t="s">
        <v>62</v>
      </c>
      <c r="E2084" s="8" t="s">
        <v>62</v>
      </c>
      <c r="F2084" s="8" t="s">
        <v>61</v>
      </c>
      <c r="G2084" s="8" t="s">
        <v>74</v>
      </c>
      <c r="H2084" s="8" t="s">
        <v>59</v>
      </c>
      <c r="I2084" s="8" t="s">
        <v>58</v>
      </c>
      <c r="J2084" s="8" t="s">
        <v>57</v>
      </c>
      <c r="K2084" s="8" t="s">
        <v>56</v>
      </c>
      <c r="L2084" s="8" t="s">
        <v>55</v>
      </c>
      <c r="M2084" s="18">
        <v>45778</v>
      </c>
      <c r="N2084" s="18">
        <v>45730</v>
      </c>
      <c r="O2084" s="8" t="s">
        <v>67</v>
      </c>
      <c r="P2084" s="8" t="s">
        <v>37</v>
      </c>
      <c r="Q2084" s="8" t="s">
        <v>87</v>
      </c>
      <c r="R2084" s="8" t="str">
        <f t="shared" si="32"/>
        <v>255970A</v>
      </c>
      <c r="S2084" s="8" t="str">
        <f>IFERROR(VLOOKUP(R2084,'UNSG Projects'!$C$8:$D$305,2,FALSE),0)</f>
        <v>Comm Equip - New (Verde)</v>
      </c>
      <c r="T2084" s="8" t="s">
        <v>86</v>
      </c>
      <c r="U2084" s="11">
        <v>-6847.59</v>
      </c>
    </row>
    <row r="2085" spans="1:21" ht="30.6" x14ac:dyDescent="0.3">
      <c r="A2085" s="19">
        <v>202507</v>
      </c>
      <c r="B2085" s="8" t="s">
        <v>7</v>
      </c>
      <c r="C2085" s="8" t="s">
        <v>63</v>
      </c>
      <c r="D2085" s="8" t="s">
        <v>62</v>
      </c>
      <c r="E2085" s="8" t="s">
        <v>62</v>
      </c>
      <c r="F2085" s="8" t="s">
        <v>61</v>
      </c>
      <c r="G2085" s="8" t="s">
        <v>74</v>
      </c>
      <c r="H2085" s="8" t="s">
        <v>59</v>
      </c>
      <c r="I2085" s="8" t="s">
        <v>58</v>
      </c>
      <c r="J2085" s="8" t="s">
        <v>57</v>
      </c>
      <c r="K2085" s="8" t="s">
        <v>56</v>
      </c>
      <c r="L2085" s="8" t="s">
        <v>55</v>
      </c>
      <c r="M2085" s="18">
        <v>45778</v>
      </c>
      <c r="N2085" s="18">
        <v>45730</v>
      </c>
      <c r="O2085" s="8" t="s">
        <v>67</v>
      </c>
      <c r="P2085" s="8" t="s">
        <v>37</v>
      </c>
      <c r="Q2085" s="8" t="s">
        <v>85</v>
      </c>
      <c r="R2085" s="8" t="str">
        <f t="shared" si="32"/>
        <v>255970A</v>
      </c>
      <c r="S2085" s="8" t="str">
        <f>IFERROR(VLOOKUP(R2085,'UNSG Projects'!$C$8:$D$305,2,FALSE),0)</f>
        <v>Comm Equip - New (Verde)</v>
      </c>
      <c r="T2085" s="8" t="s">
        <v>84</v>
      </c>
      <c r="U2085" s="11">
        <v>-4132.13</v>
      </c>
    </row>
    <row r="2086" spans="1:21" ht="30.6" x14ac:dyDescent="0.3">
      <c r="A2086" s="19">
        <v>202507</v>
      </c>
      <c r="B2086" s="8" t="s">
        <v>7</v>
      </c>
      <c r="C2086" s="8" t="s">
        <v>63</v>
      </c>
      <c r="D2086" s="8" t="s">
        <v>62</v>
      </c>
      <c r="E2086" s="8" t="s">
        <v>62</v>
      </c>
      <c r="F2086" s="8" t="s">
        <v>61</v>
      </c>
      <c r="G2086" s="8" t="s">
        <v>74</v>
      </c>
      <c r="H2086" s="8" t="s">
        <v>59</v>
      </c>
      <c r="I2086" s="8" t="s">
        <v>58</v>
      </c>
      <c r="J2086" s="8" t="s">
        <v>57</v>
      </c>
      <c r="K2086" s="8" t="s">
        <v>56</v>
      </c>
      <c r="L2086" s="8" t="s">
        <v>55</v>
      </c>
      <c r="M2086" s="18">
        <v>45778</v>
      </c>
      <c r="N2086" s="18">
        <v>45730</v>
      </c>
      <c r="O2086" s="8" t="s">
        <v>67</v>
      </c>
      <c r="P2086" s="8" t="s">
        <v>37</v>
      </c>
      <c r="Q2086" s="8" t="s">
        <v>83</v>
      </c>
      <c r="R2086" s="8" t="str">
        <f t="shared" si="32"/>
        <v>255970A</v>
      </c>
      <c r="S2086" s="8" t="str">
        <f>IFERROR(VLOOKUP(R2086,'UNSG Projects'!$C$8:$D$305,2,FALSE),0)</f>
        <v>Comm Equip - New (Verde)</v>
      </c>
      <c r="T2086" s="8" t="s">
        <v>79</v>
      </c>
      <c r="U2086" s="11">
        <v>-6008.62</v>
      </c>
    </row>
    <row r="2087" spans="1:21" ht="30.6" x14ac:dyDescent="0.3">
      <c r="A2087" s="19">
        <v>202507</v>
      </c>
      <c r="B2087" s="8" t="s">
        <v>7</v>
      </c>
      <c r="C2087" s="8" t="s">
        <v>63</v>
      </c>
      <c r="D2087" s="8" t="s">
        <v>62</v>
      </c>
      <c r="E2087" s="8" t="s">
        <v>62</v>
      </c>
      <c r="F2087" s="8" t="s">
        <v>61</v>
      </c>
      <c r="G2087" s="8" t="s">
        <v>74</v>
      </c>
      <c r="H2087" s="8" t="s">
        <v>59</v>
      </c>
      <c r="I2087" s="8" t="s">
        <v>58</v>
      </c>
      <c r="J2087" s="8" t="s">
        <v>57</v>
      </c>
      <c r="K2087" s="8" t="s">
        <v>56</v>
      </c>
      <c r="L2087" s="8" t="s">
        <v>55</v>
      </c>
      <c r="M2087" s="18">
        <v>45778</v>
      </c>
      <c r="N2087" s="18">
        <v>45730</v>
      </c>
      <c r="O2087" s="8" t="s">
        <v>67</v>
      </c>
      <c r="P2087" s="8" t="s">
        <v>37</v>
      </c>
      <c r="Q2087" s="8" t="s">
        <v>82</v>
      </c>
      <c r="R2087" s="8" t="str">
        <f t="shared" si="32"/>
        <v>255970A</v>
      </c>
      <c r="S2087" s="8" t="str">
        <f>IFERROR(VLOOKUP(R2087,'UNSG Projects'!$C$8:$D$305,2,FALSE),0)</f>
        <v>Comm Equip - New (Verde)</v>
      </c>
      <c r="T2087" s="8" t="s">
        <v>79</v>
      </c>
      <c r="U2087" s="11">
        <v>-6008.62</v>
      </c>
    </row>
    <row r="2088" spans="1:21" ht="30.6" x14ac:dyDescent="0.3">
      <c r="A2088" s="19">
        <v>202507</v>
      </c>
      <c r="B2088" s="8" t="s">
        <v>7</v>
      </c>
      <c r="C2088" s="8" t="s">
        <v>63</v>
      </c>
      <c r="D2088" s="8" t="s">
        <v>62</v>
      </c>
      <c r="E2088" s="8" t="s">
        <v>62</v>
      </c>
      <c r="F2088" s="8" t="s">
        <v>61</v>
      </c>
      <c r="G2088" s="8" t="s">
        <v>74</v>
      </c>
      <c r="H2088" s="8" t="s">
        <v>59</v>
      </c>
      <c r="I2088" s="8" t="s">
        <v>58</v>
      </c>
      <c r="J2088" s="8" t="s">
        <v>57</v>
      </c>
      <c r="K2088" s="8" t="s">
        <v>56</v>
      </c>
      <c r="L2088" s="8" t="s">
        <v>55</v>
      </c>
      <c r="M2088" s="18">
        <v>45778</v>
      </c>
      <c r="N2088" s="18">
        <v>45730</v>
      </c>
      <c r="O2088" s="8" t="s">
        <v>67</v>
      </c>
      <c r="P2088" s="8" t="s">
        <v>37</v>
      </c>
      <c r="Q2088" s="8" t="s">
        <v>81</v>
      </c>
      <c r="R2088" s="8" t="str">
        <f t="shared" si="32"/>
        <v>255970A</v>
      </c>
      <c r="S2088" s="8" t="str">
        <f>IFERROR(VLOOKUP(R2088,'UNSG Projects'!$C$8:$D$305,2,FALSE),0)</f>
        <v>Comm Equip - New (Verde)</v>
      </c>
      <c r="T2088" s="8" t="s">
        <v>79</v>
      </c>
      <c r="U2088" s="11">
        <v>-6008.62</v>
      </c>
    </row>
    <row r="2089" spans="1:21" ht="30.6" x14ac:dyDescent="0.3">
      <c r="A2089" s="19">
        <v>202507</v>
      </c>
      <c r="B2089" s="8" t="s">
        <v>7</v>
      </c>
      <c r="C2089" s="8" t="s">
        <v>63</v>
      </c>
      <c r="D2089" s="8" t="s">
        <v>62</v>
      </c>
      <c r="E2089" s="8" t="s">
        <v>62</v>
      </c>
      <c r="F2089" s="8" t="s">
        <v>61</v>
      </c>
      <c r="G2089" s="8" t="s">
        <v>74</v>
      </c>
      <c r="H2089" s="8" t="s">
        <v>59</v>
      </c>
      <c r="I2089" s="8" t="s">
        <v>58</v>
      </c>
      <c r="J2089" s="8" t="s">
        <v>57</v>
      </c>
      <c r="K2089" s="8" t="s">
        <v>56</v>
      </c>
      <c r="L2089" s="8" t="s">
        <v>55</v>
      </c>
      <c r="M2089" s="18">
        <v>45778</v>
      </c>
      <c r="N2089" s="18">
        <v>45730</v>
      </c>
      <c r="O2089" s="8" t="s">
        <v>67</v>
      </c>
      <c r="P2089" s="8" t="s">
        <v>37</v>
      </c>
      <c r="Q2089" s="8" t="s">
        <v>80</v>
      </c>
      <c r="R2089" s="8" t="str">
        <f t="shared" si="32"/>
        <v>255970A</v>
      </c>
      <c r="S2089" s="8" t="str">
        <f>IFERROR(VLOOKUP(R2089,'UNSG Projects'!$C$8:$D$305,2,FALSE),0)</f>
        <v>Comm Equip - New (Verde)</v>
      </c>
      <c r="T2089" s="8" t="s">
        <v>79</v>
      </c>
      <c r="U2089" s="11">
        <v>-6061.62</v>
      </c>
    </row>
    <row r="2090" spans="1:21" ht="30.6" x14ac:dyDescent="0.3">
      <c r="A2090" s="19">
        <v>202508</v>
      </c>
      <c r="B2090" s="8" t="s">
        <v>7</v>
      </c>
      <c r="C2090" s="8" t="s">
        <v>63</v>
      </c>
      <c r="D2090" s="8" t="s">
        <v>62</v>
      </c>
      <c r="E2090" s="8" t="s">
        <v>62</v>
      </c>
      <c r="F2090" s="8" t="s">
        <v>61</v>
      </c>
      <c r="G2090" s="8" t="s">
        <v>71</v>
      </c>
      <c r="H2090" s="8" t="s">
        <v>59</v>
      </c>
      <c r="I2090" s="8" t="s">
        <v>58</v>
      </c>
      <c r="J2090" s="8" t="s">
        <v>77</v>
      </c>
      <c r="K2090" s="8" t="s">
        <v>56</v>
      </c>
      <c r="L2090" s="8" t="s">
        <v>64</v>
      </c>
      <c r="M2090" s="18">
        <v>45748</v>
      </c>
      <c r="N2090" s="18">
        <v>45748</v>
      </c>
      <c r="O2090" s="8" t="s">
        <v>67</v>
      </c>
      <c r="P2090" s="8" t="s">
        <v>37</v>
      </c>
      <c r="Q2090" s="8" t="s">
        <v>78</v>
      </c>
      <c r="R2090" s="8" t="str">
        <f t="shared" si="32"/>
        <v>251970A</v>
      </c>
      <c r="S2090" s="8" t="str">
        <f>IFERROR(VLOOKUP(R2090,'UNSG Projects'!$C$8:$D$305,2,FALSE),0)</f>
        <v>Comm Equip - New (Flag)</v>
      </c>
      <c r="T2090" s="8" t="s">
        <v>77</v>
      </c>
      <c r="U2090" s="11">
        <v>2705.95</v>
      </c>
    </row>
    <row r="2091" spans="1:21" ht="30.6" x14ac:dyDescent="0.3">
      <c r="A2091" s="19">
        <v>202508</v>
      </c>
      <c r="B2091" s="8" t="s">
        <v>7</v>
      </c>
      <c r="C2091" s="8" t="s">
        <v>63</v>
      </c>
      <c r="D2091" s="8" t="s">
        <v>62</v>
      </c>
      <c r="E2091" s="8" t="s">
        <v>62</v>
      </c>
      <c r="F2091" s="8" t="s">
        <v>61</v>
      </c>
      <c r="G2091" s="8" t="s">
        <v>68</v>
      </c>
      <c r="H2091" s="8" t="s">
        <v>59</v>
      </c>
      <c r="I2091" s="8" t="s">
        <v>58</v>
      </c>
      <c r="J2091" s="8" t="s">
        <v>65</v>
      </c>
      <c r="K2091" s="8" t="s">
        <v>56</v>
      </c>
      <c r="L2091" s="8" t="s">
        <v>64</v>
      </c>
      <c r="M2091" s="18">
        <v>45870</v>
      </c>
      <c r="N2091" s="18">
        <v>45880</v>
      </c>
      <c r="O2091" s="8" t="s">
        <v>67</v>
      </c>
      <c r="P2091" s="8" t="s">
        <v>37</v>
      </c>
      <c r="Q2091" s="8" t="s">
        <v>66</v>
      </c>
      <c r="R2091" s="8" t="str">
        <f t="shared" si="32"/>
        <v>253970A</v>
      </c>
      <c r="S2091" s="8" t="str">
        <f>IFERROR(VLOOKUP(R2091,'UNSG Projects'!$C$8:$D$305,2,FALSE),0)</f>
        <v>Comm Equip - New (Pres)</v>
      </c>
      <c r="T2091" s="8" t="s">
        <v>65</v>
      </c>
      <c r="U2091" s="11">
        <v>5957.82</v>
      </c>
    </row>
    <row r="2092" spans="1:21" ht="30.6" x14ac:dyDescent="0.3">
      <c r="A2092" s="19">
        <v>202509</v>
      </c>
      <c r="B2092" s="8" t="s">
        <v>7</v>
      </c>
      <c r="C2092" s="8" t="s">
        <v>63</v>
      </c>
      <c r="D2092" s="8" t="s">
        <v>62</v>
      </c>
      <c r="E2092" s="8" t="s">
        <v>62</v>
      </c>
      <c r="F2092" s="8" t="s">
        <v>61</v>
      </c>
      <c r="G2092" s="8" t="s">
        <v>71</v>
      </c>
      <c r="H2092" s="8" t="s">
        <v>59</v>
      </c>
      <c r="I2092" s="8" t="s">
        <v>58</v>
      </c>
      <c r="J2092" s="8" t="s">
        <v>69</v>
      </c>
      <c r="K2092" s="8" t="s">
        <v>56</v>
      </c>
      <c r="L2092" s="8" t="s">
        <v>64</v>
      </c>
      <c r="M2092" s="18">
        <v>45901</v>
      </c>
      <c r="N2092" s="18">
        <v>45901</v>
      </c>
      <c r="O2092" s="8" t="s">
        <v>67</v>
      </c>
      <c r="P2092" s="8" t="s">
        <v>37</v>
      </c>
      <c r="Q2092" s="8" t="s">
        <v>70</v>
      </c>
      <c r="R2092" s="8" t="str">
        <f t="shared" si="32"/>
        <v>250970A</v>
      </c>
      <c r="S2092" s="8" t="str">
        <f>IFERROR(VLOOKUP(R2092,'UNSG Projects'!$C$8:$D$305,2,FALSE),0)</f>
        <v>Comm Equip - New</v>
      </c>
      <c r="T2092" s="8" t="s">
        <v>69</v>
      </c>
      <c r="U2092" s="11">
        <v>148904.41</v>
      </c>
    </row>
    <row r="2093" spans="1:21" ht="30.6" x14ac:dyDescent="0.3">
      <c r="A2093" s="19">
        <v>202509</v>
      </c>
      <c r="B2093" s="8" t="s">
        <v>7</v>
      </c>
      <c r="C2093" s="8" t="s">
        <v>63</v>
      </c>
      <c r="D2093" s="8" t="s">
        <v>62</v>
      </c>
      <c r="E2093" s="8" t="s">
        <v>62</v>
      </c>
      <c r="F2093" s="8" t="s">
        <v>61</v>
      </c>
      <c r="G2093" s="8" t="s">
        <v>71</v>
      </c>
      <c r="H2093" s="8" t="s">
        <v>59</v>
      </c>
      <c r="I2093" s="8" t="s">
        <v>58</v>
      </c>
      <c r="J2093" s="8" t="s">
        <v>57</v>
      </c>
      <c r="K2093" s="8" t="s">
        <v>56</v>
      </c>
      <c r="L2093" s="8" t="s">
        <v>55</v>
      </c>
      <c r="M2093" s="18">
        <v>45748</v>
      </c>
      <c r="N2093" s="18">
        <v>45748</v>
      </c>
      <c r="O2093" s="8" t="s">
        <v>67</v>
      </c>
      <c r="P2093" s="8" t="s">
        <v>37</v>
      </c>
      <c r="Q2093" s="8" t="s">
        <v>78</v>
      </c>
      <c r="R2093" s="8" t="str">
        <f t="shared" si="32"/>
        <v>251970A</v>
      </c>
      <c r="S2093" s="8" t="str">
        <f>IFERROR(VLOOKUP(R2093,'UNSG Projects'!$C$8:$D$305,2,FALSE),0)</f>
        <v>Comm Equip - New (Flag)</v>
      </c>
      <c r="T2093" s="8" t="s">
        <v>77</v>
      </c>
      <c r="U2093" s="11">
        <v>-2705.95</v>
      </c>
    </row>
    <row r="2094" spans="1:21" ht="30.6" x14ac:dyDescent="0.3">
      <c r="A2094" s="19">
        <v>202509</v>
      </c>
      <c r="B2094" s="8" t="s">
        <v>7</v>
      </c>
      <c r="C2094" s="8" t="s">
        <v>63</v>
      </c>
      <c r="D2094" s="8" t="s">
        <v>62</v>
      </c>
      <c r="E2094" s="8" t="s">
        <v>62</v>
      </c>
      <c r="F2094" s="8" t="s">
        <v>61</v>
      </c>
      <c r="G2094" s="8" t="s">
        <v>68</v>
      </c>
      <c r="H2094" s="8" t="s">
        <v>59</v>
      </c>
      <c r="I2094" s="8" t="s">
        <v>58</v>
      </c>
      <c r="J2094" s="8" t="s">
        <v>57</v>
      </c>
      <c r="K2094" s="8" t="s">
        <v>56</v>
      </c>
      <c r="L2094" s="8" t="s">
        <v>55</v>
      </c>
      <c r="M2094" s="18">
        <v>45778</v>
      </c>
      <c r="N2094" s="18">
        <v>45779</v>
      </c>
      <c r="O2094" s="8" t="s">
        <v>67</v>
      </c>
      <c r="P2094" s="8" t="s">
        <v>37</v>
      </c>
      <c r="Q2094" s="8" t="s">
        <v>76</v>
      </c>
      <c r="R2094" s="8" t="str">
        <f t="shared" si="32"/>
        <v>253900A</v>
      </c>
      <c r="S2094" s="8" t="str">
        <f>IFERROR(VLOOKUP(R2094,'UNSG Projects'!$C$8:$D$305,2,FALSE),0)</f>
        <v>Struct &amp; Improv - New (Pres)</v>
      </c>
      <c r="T2094" s="8" t="s">
        <v>75</v>
      </c>
      <c r="U2094" s="11">
        <v>-9568.18</v>
      </c>
    </row>
    <row r="2095" spans="1:21" ht="30.6" x14ac:dyDescent="0.3">
      <c r="A2095" s="19">
        <v>202510</v>
      </c>
      <c r="B2095" s="8" t="s">
        <v>7</v>
      </c>
      <c r="C2095" s="8" t="s">
        <v>63</v>
      </c>
      <c r="D2095" s="8" t="s">
        <v>62</v>
      </c>
      <c r="E2095" s="8" t="s">
        <v>62</v>
      </c>
      <c r="F2095" s="8" t="s">
        <v>61</v>
      </c>
      <c r="G2095" s="8" t="s">
        <v>74</v>
      </c>
      <c r="H2095" s="8" t="s">
        <v>59</v>
      </c>
      <c r="I2095" s="8" t="s">
        <v>58</v>
      </c>
      <c r="J2095" s="8" t="s">
        <v>57</v>
      </c>
      <c r="K2095" s="8" t="s">
        <v>56</v>
      </c>
      <c r="L2095" s="8" t="s">
        <v>55</v>
      </c>
      <c r="M2095" s="18">
        <v>45292</v>
      </c>
      <c r="N2095" s="18">
        <v>45292</v>
      </c>
      <c r="O2095" s="8" t="s">
        <v>67</v>
      </c>
      <c r="P2095" s="8" t="s">
        <v>37</v>
      </c>
      <c r="Q2095" s="8" t="s">
        <v>73</v>
      </c>
      <c r="R2095" s="8" t="str">
        <f t="shared" si="32"/>
        <v>255970A</v>
      </c>
      <c r="S2095" s="8" t="str">
        <f>IFERROR(VLOOKUP(R2095,'UNSG Projects'!$C$8:$D$305,2,FALSE),0)</f>
        <v>Comm Equip - New (Verde)</v>
      </c>
      <c r="T2095" s="8" t="s">
        <v>72</v>
      </c>
      <c r="U2095" s="11">
        <v>-2075.5</v>
      </c>
    </row>
    <row r="2096" spans="1:21" ht="30.6" x14ac:dyDescent="0.3">
      <c r="A2096" s="19">
        <v>202510</v>
      </c>
      <c r="B2096" s="8" t="s">
        <v>7</v>
      </c>
      <c r="C2096" s="8" t="s">
        <v>63</v>
      </c>
      <c r="D2096" s="8" t="s">
        <v>62</v>
      </c>
      <c r="E2096" s="8" t="s">
        <v>62</v>
      </c>
      <c r="F2096" s="8" t="s">
        <v>61</v>
      </c>
      <c r="G2096" s="8" t="s">
        <v>71</v>
      </c>
      <c r="H2096" s="8" t="s">
        <v>59</v>
      </c>
      <c r="I2096" s="8" t="s">
        <v>58</v>
      </c>
      <c r="J2096" s="8" t="s">
        <v>57</v>
      </c>
      <c r="K2096" s="8" t="s">
        <v>56</v>
      </c>
      <c r="L2096" s="8" t="s">
        <v>55</v>
      </c>
      <c r="M2096" s="18">
        <v>45901</v>
      </c>
      <c r="N2096" s="18">
        <v>45901</v>
      </c>
      <c r="O2096" s="8" t="s">
        <v>67</v>
      </c>
      <c r="P2096" s="8" t="s">
        <v>37</v>
      </c>
      <c r="Q2096" s="8" t="s">
        <v>70</v>
      </c>
      <c r="R2096" s="8" t="str">
        <f t="shared" si="32"/>
        <v>250970A</v>
      </c>
      <c r="S2096" s="8" t="str">
        <f>IFERROR(VLOOKUP(R2096,'UNSG Projects'!$C$8:$D$305,2,FALSE),0)</f>
        <v>Comm Equip - New</v>
      </c>
      <c r="T2096" s="8" t="s">
        <v>69</v>
      </c>
      <c r="U2096" s="11">
        <v>-148904.41</v>
      </c>
    </row>
    <row r="2097" spans="1:21" ht="30.6" x14ac:dyDescent="0.3">
      <c r="A2097" s="19">
        <v>202511</v>
      </c>
      <c r="B2097" s="8" t="s">
        <v>7</v>
      </c>
      <c r="C2097" s="8" t="s">
        <v>63</v>
      </c>
      <c r="D2097" s="8" t="s">
        <v>62</v>
      </c>
      <c r="E2097" s="8" t="s">
        <v>62</v>
      </c>
      <c r="F2097" s="8" t="s">
        <v>61</v>
      </c>
      <c r="G2097" s="8" t="s">
        <v>68</v>
      </c>
      <c r="H2097" s="8" t="s">
        <v>59</v>
      </c>
      <c r="I2097" s="8" t="s">
        <v>58</v>
      </c>
      <c r="J2097" s="8" t="s">
        <v>57</v>
      </c>
      <c r="K2097" s="8" t="s">
        <v>56</v>
      </c>
      <c r="L2097" s="8" t="s">
        <v>55</v>
      </c>
      <c r="M2097" s="18">
        <v>45870</v>
      </c>
      <c r="N2097" s="18">
        <v>45880</v>
      </c>
      <c r="O2097" s="8" t="s">
        <v>67</v>
      </c>
      <c r="P2097" s="8" t="s">
        <v>37</v>
      </c>
      <c r="Q2097" s="8" t="s">
        <v>66</v>
      </c>
      <c r="R2097" s="8" t="str">
        <f t="shared" si="32"/>
        <v>253970A</v>
      </c>
      <c r="S2097" s="8" t="str">
        <f>IFERROR(VLOOKUP(R2097,'UNSG Projects'!$C$8:$D$305,2,FALSE),0)</f>
        <v>Comm Equip - New (Pres)</v>
      </c>
      <c r="T2097" s="8" t="s">
        <v>65</v>
      </c>
      <c r="U2097" s="11">
        <v>-5957.82</v>
      </c>
    </row>
    <row r="2098" spans="1:21" ht="30.6" x14ac:dyDescent="0.3">
      <c r="A2098" s="19">
        <v>202602</v>
      </c>
      <c r="B2098" s="8" t="s">
        <v>7</v>
      </c>
      <c r="C2098" s="8" t="s">
        <v>63</v>
      </c>
      <c r="D2098" s="8" t="s">
        <v>62</v>
      </c>
      <c r="E2098" s="8" t="s">
        <v>62</v>
      </c>
      <c r="F2098" s="8" t="s">
        <v>61</v>
      </c>
      <c r="G2098" s="8" t="s">
        <v>60</v>
      </c>
      <c r="H2098" s="8" t="s">
        <v>59</v>
      </c>
      <c r="I2098" s="8" t="s">
        <v>58</v>
      </c>
      <c r="J2098" s="8" t="s">
        <v>52</v>
      </c>
      <c r="K2098" s="8" t="s">
        <v>56</v>
      </c>
      <c r="L2098" s="8" t="s">
        <v>64</v>
      </c>
      <c r="M2098" s="18">
        <v>46054</v>
      </c>
      <c r="N2098" s="18">
        <v>46027</v>
      </c>
      <c r="O2098" s="8" t="s">
        <v>54</v>
      </c>
      <c r="P2098" s="8" t="s">
        <v>38</v>
      </c>
      <c r="Q2098" s="8" t="s">
        <v>53</v>
      </c>
      <c r="R2098" s="8" t="str">
        <f t="shared" si="32"/>
        <v>250938A</v>
      </c>
      <c r="S2098" s="8" t="str">
        <f>IFERROR(VLOOKUP(R2098,'UNSG Projects'!$C$8:$D$305,2,FALSE),0)</f>
        <v>UNSG Misc. Equipment</v>
      </c>
      <c r="T2098" s="8" t="s">
        <v>52</v>
      </c>
      <c r="U2098" s="11">
        <v>1849.64</v>
      </c>
    </row>
    <row r="2099" spans="1:21" ht="30.6" x14ac:dyDescent="0.3">
      <c r="A2099" s="19">
        <v>202603</v>
      </c>
      <c r="B2099" s="8" t="s">
        <v>7</v>
      </c>
      <c r="C2099" s="8" t="s">
        <v>63</v>
      </c>
      <c r="D2099" s="8" t="s">
        <v>62</v>
      </c>
      <c r="E2099" s="8" t="s">
        <v>62</v>
      </c>
      <c r="F2099" s="8" t="s">
        <v>61</v>
      </c>
      <c r="G2099" s="8" t="s">
        <v>60</v>
      </c>
      <c r="H2099" s="8" t="s">
        <v>59</v>
      </c>
      <c r="I2099" s="8" t="s">
        <v>58</v>
      </c>
      <c r="J2099" s="8" t="s">
        <v>57</v>
      </c>
      <c r="K2099" s="8" t="s">
        <v>56</v>
      </c>
      <c r="L2099" s="8" t="s">
        <v>55</v>
      </c>
      <c r="M2099" s="18">
        <v>46054</v>
      </c>
      <c r="N2099" s="18">
        <v>46027</v>
      </c>
      <c r="O2099" s="8" t="s">
        <v>54</v>
      </c>
      <c r="P2099" s="8" t="s">
        <v>38</v>
      </c>
      <c r="Q2099" s="8" t="s">
        <v>53</v>
      </c>
      <c r="R2099" s="8" t="str">
        <f t="shared" si="32"/>
        <v>250938A</v>
      </c>
      <c r="S2099" s="8" t="str">
        <f>IFERROR(VLOOKUP(R2099,'UNSG Projects'!$C$8:$D$305,2,FALSE),0)</f>
        <v>UNSG Misc. Equipment</v>
      </c>
      <c r="T2099" s="8" t="s">
        <v>52</v>
      </c>
      <c r="U2099" s="11">
        <v>-1849.64</v>
      </c>
    </row>
    <row r="2100" spans="1:21" ht="20.399999999999999" x14ac:dyDescent="0.3">
      <c r="A2100" s="17" t="s">
        <v>51</v>
      </c>
      <c r="B2100" s="13"/>
      <c r="C2100" s="13"/>
      <c r="D2100" s="13"/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6">
        <v>25189485</v>
      </c>
    </row>
  </sheetData>
  <autoFilter ref="A8:U2100" xr:uid="{E9C3B290-D8BC-4469-ABC7-F1362F153C1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516C-9D12-42BB-9534-B59F2DA7B3C1}">
  <dimension ref="A1:F91"/>
  <sheetViews>
    <sheetView topLeftCell="A85" workbookViewId="0">
      <selection activeCell="F91" sqref="F91"/>
    </sheetView>
  </sheetViews>
  <sheetFormatPr defaultRowHeight="14.4" x14ac:dyDescent="0.3"/>
  <cols>
    <col min="1" max="1" width="14.109375" bestFit="1" customWidth="1"/>
    <col min="2" max="2" width="32.88671875" bestFit="1" customWidth="1"/>
    <col min="3" max="3" width="34.109375" bestFit="1" customWidth="1"/>
    <col min="4" max="4" width="18.88671875" bestFit="1" customWidth="1"/>
    <col min="5" max="5" width="15.44140625" bestFit="1" customWidth="1"/>
    <col min="6" max="6" width="17" bestFit="1" customWidth="1"/>
  </cols>
  <sheetData>
    <row r="1" spans="1:6" x14ac:dyDescent="0.3">
      <c r="A1" s="37" t="s">
        <v>1405</v>
      </c>
    </row>
    <row r="2" spans="1:6" x14ac:dyDescent="0.3">
      <c r="A2" s="37" t="s">
        <v>1406</v>
      </c>
    </row>
    <row r="3" spans="1:6" x14ac:dyDescent="0.3">
      <c r="A3" s="40" t="s">
        <v>1407</v>
      </c>
      <c r="E3" s="74" t="s">
        <v>1531</v>
      </c>
      <c r="F3" s="74"/>
    </row>
    <row r="4" spans="1:6" x14ac:dyDescent="0.3">
      <c r="E4" s="61" t="s">
        <v>1532</v>
      </c>
      <c r="F4" s="61" t="s">
        <v>1533</v>
      </c>
    </row>
    <row r="5" spans="1:6" x14ac:dyDescent="0.3">
      <c r="A5" s="34" t="s">
        <v>1366</v>
      </c>
      <c r="B5" s="34" t="s">
        <v>1314</v>
      </c>
      <c r="C5" s="34" t="s">
        <v>9</v>
      </c>
      <c r="D5" t="s">
        <v>1367</v>
      </c>
      <c r="E5" s="38" t="s">
        <v>1529</v>
      </c>
      <c r="F5" s="38" t="s">
        <v>1530</v>
      </c>
    </row>
    <row r="6" spans="1:6" x14ac:dyDescent="0.3">
      <c r="A6" t="s">
        <v>7</v>
      </c>
      <c r="B6" t="s">
        <v>1312</v>
      </c>
      <c r="C6" t="s">
        <v>21</v>
      </c>
      <c r="D6" s="35">
        <v>-540684.70000000007</v>
      </c>
      <c r="E6" s="57"/>
      <c r="F6" s="58">
        <f>D6+E6</f>
        <v>-540684.70000000007</v>
      </c>
    </row>
    <row r="7" spans="1:6" x14ac:dyDescent="0.3">
      <c r="C7" t="s">
        <v>22</v>
      </c>
      <c r="D7" s="35">
        <v>-166259.77999999994</v>
      </c>
      <c r="E7" s="57"/>
      <c r="F7" s="58">
        <f t="shared" ref="F7:F70" si="0">D7+E7</f>
        <v>-166259.77999999994</v>
      </c>
    </row>
    <row r="8" spans="1:6" x14ac:dyDescent="0.3">
      <c r="C8" t="s">
        <v>31</v>
      </c>
      <c r="D8" s="35">
        <v>-512925.23000000004</v>
      </c>
      <c r="E8" s="57">
        <f>GETPIVOTDATA("posting_amount",'J338 MAR-26 Retirements'!$A$6,"company_id",32,"asset_description","FLAGA - Flagstaff Admin","utility_account_description","G391 - Office Furniture and Equip","sub_account_description","CP")+GETPIVOTDATA("posting_amount",'J338 MAR-26 Retirements'!$A$6,"company_id",32,"asset_description","FLAGA - Flagstaff Admin","utility_account_description","G391 - Office Furniture and Equip","sub_account_description","OE")</f>
        <v>-77015.070000000007</v>
      </c>
      <c r="F8" s="58">
        <f t="shared" si="0"/>
        <v>-589940.30000000005</v>
      </c>
    </row>
    <row r="9" spans="1:6" x14ac:dyDescent="0.3">
      <c r="C9" t="s">
        <v>33</v>
      </c>
      <c r="D9" s="35">
        <v>-15445.15</v>
      </c>
      <c r="E9" s="57"/>
      <c r="F9" s="58">
        <f t="shared" si="0"/>
        <v>-15445.15</v>
      </c>
    </row>
    <row r="10" spans="1:6" x14ac:dyDescent="0.3">
      <c r="C10" t="s">
        <v>34</v>
      </c>
      <c r="D10" s="35">
        <v>-169821.77000000002</v>
      </c>
      <c r="E10" s="57"/>
      <c r="F10" s="58">
        <f t="shared" si="0"/>
        <v>-169821.77000000002</v>
      </c>
    </row>
    <row r="11" spans="1:6" x14ac:dyDescent="0.3">
      <c r="C11" t="s">
        <v>37</v>
      </c>
      <c r="D11" s="35">
        <v>-43800.279999999992</v>
      </c>
      <c r="E11" s="57">
        <f>GETPIVOTDATA("posting_amount",'J338 MAR-26 Retirements'!$A$6,"company_id",32,"asset_description","SCWHG - Santa Cruz Warehouse &amp; Engineering Gas","utility_account_description","G397 - Communication Equipment","sub_account_description","XX")</f>
        <v>-8284.09</v>
      </c>
      <c r="F11" s="58">
        <f t="shared" si="0"/>
        <v>-52084.369999999995</v>
      </c>
    </row>
    <row r="12" spans="1:6" x14ac:dyDescent="0.3">
      <c r="A12" t="s">
        <v>1368</v>
      </c>
      <c r="D12" s="35">
        <v>-1448936.91</v>
      </c>
      <c r="E12" s="59">
        <f>SUM(E6:E11)</f>
        <v>-85299.16</v>
      </c>
      <c r="F12" s="60">
        <f t="shared" si="0"/>
        <v>-1534236.0699999998</v>
      </c>
    </row>
    <row r="13" spans="1:6" x14ac:dyDescent="0.3">
      <c r="A13" t="s">
        <v>847</v>
      </c>
      <c r="B13" t="s">
        <v>848</v>
      </c>
      <c r="C13" t="s">
        <v>15</v>
      </c>
      <c r="D13" s="35">
        <v>-1705.52</v>
      </c>
      <c r="E13" s="57"/>
      <c r="F13" s="58">
        <f t="shared" si="0"/>
        <v>-1705.52</v>
      </c>
    </row>
    <row r="14" spans="1:6" x14ac:dyDescent="0.3">
      <c r="A14" t="s">
        <v>1369</v>
      </c>
      <c r="D14" s="35">
        <v>-1705.52</v>
      </c>
      <c r="E14" s="59"/>
      <c r="F14" s="60">
        <f t="shared" si="0"/>
        <v>-1705.52</v>
      </c>
    </row>
    <row r="15" spans="1:6" x14ac:dyDescent="0.3">
      <c r="A15" t="s">
        <v>853</v>
      </c>
      <c r="B15" t="s">
        <v>854</v>
      </c>
      <c r="C15" t="s">
        <v>30</v>
      </c>
      <c r="D15" s="35">
        <v>-666.02</v>
      </c>
      <c r="E15" s="57"/>
      <c r="F15" s="58">
        <f t="shared" si="0"/>
        <v>-666.02</v>
      </c>
    </row>
    <row r="16" spans="1:6" x14ac:dyDescent="0.3">
      <c r="A16" t="s">
        <v>1370</v>
      </c>
      <c r="D16" s="35">
        <v>-666.02</v>
      </c>
      <c r="E16" s="59"/>
      <c r="F16" s="60">
        <f t="shared" si="0"/>
        <v>-666.02</v>
      </c>
    </row>
    <row r="17" spans="1:6" x14ac:dyDescent="0.3">
      <c r="A17" t="s">
        <v>907</v>
      </c>
      <c r="B17" t="s">
        <v>908</v>
      </c>
      <c r="C17" t="s">
        <v>17</v>
      </c>
      <c r="D17" s="35">
        <v>-5734.19</v>
      </c>
      <c r="E17" s="57"/>
      <c r="F17" s="58">
        <f t="shared" si="0"/>
        <v>-5734.19</v>
      </c>
    </row>
    <row r="18" spans="1:6" x14ac:dyDescent="0.3">
      <c r="C18" t="s">
        <v>20</v>
      </c>
      <c r="D18" s="35">
        <v>-2885.2799999999997</v>
      </c>
      <c r="E18" s="57"/>
      <c r="F18" s="58">
        <f t="shared" si="0"/>
        <v>-2885.2799999999997</v>
      </c>
    </row>
    <row r="19" spans="1:6" x14ac:dyDescent="0.3">
      <c r="A19" t="s">
        <v>1371</v>
      </c>
      <c r="D19" s="35">
        <v>-8619.4699999999993</v>
      </c>
      <c r="E19" s="59"/>
      <c r="F19" s="60">
        <f t="shared" si="0"/>
        <v>-8619.4699999999993</v>
      </c>
    </row>
    <row r="20" spans="1:6" x14ac:dyDescent="0.3">
      <c r="A20" t="s">
        <v>930</v>
      </c>
      <c r="B20" t="s">
        <v>931</v>
      </c>
      <c r="C20" t="s">
        <v>18</v>
      </c>
      <c r="D20" s="35">
        <v>-4463.1299999999992</v>
      </c>
      <c r="E20" s="57"/>
      <c r="F20" s="58">
        <f t="shared" si="0"/>
        <v>-4463.1299999999992</v>
      </c>
    </row>
    <row r="21" spans="1:6" x14ac:dyDescent="0.3">
      <c r="A21" t="s">
        <v>1372</v>
      </c>
      <c r="D21" s="35">
        <v>-4463.1299999999992</v>
      </c>
      <c r="E21" s="59"/>
      <c r="F21" s="60">
        <f t="shared" si="0"/>
        <v>-4463.1299999999992</v>
      </c>
    </row>
    <row r="22" spans="1:6" x14ac:dyDescent="0.3">
      <c r="A22" t="s">
        <v>932</v>
      </c>
      <c r="B22" t="s">
        <v>933</v>
      </c>
      <c r="C22" t="s">
        <v>19</v>
      </c>
      <c r="D22" s="35">
        <v>-528.05999999999995</v>
      </c>
      <c r="E22" s="57"/>
      <c r="F22" s="58">
        <f t="shared" si="0"/>
        <v>-528.05999999999995</v>
      </c>
    </row>
    <row r="23" spans="1:6" x14ac:dyDescent="0.3">
      <c r="A23" t="s">
        <v>1373</v>
      </c>
      <c r="D23" s="35">
        <v>-528.05999999999995</v>
      </c>
      <c r="E23" s="59"/>
      <c r="F23" s="60">
        <f t="shared" si="0"/>
        <v>-528.05999999999995</v>
      </c>
    </row>
    <row r="24" spans="1:6" x14ac:dyDescent="0.3">
      <c r="A24" t="s">
        <v>319</v>
      </c>
      <c r="B24" t="s">
        <v>318</v>
      </c>
      <c r="C24" t="s">
        <v>20</v>
      </c>
      <c r="D24" s="35">
        <v>-11064.56</v>
      </c>
      <c r="E24" s="57"/>
      <c r="F24" s="58">
        <f t="shared" si="0"/>
        <v>-11064.56</v>
      </c>
    </row>
    <row r="25" spans="1:6" x14ac:dyDescent="0.3">
      <c r="A25" t="s">
        <v>1374</v>
      </c>
      <c r="D25" s="35">
        <v>-11064.56</v>
      </c>
      <c r="E25" s="59"/>
      <c r="F25" s="60">
        <f t="shared" si="0"/>
        <v>-11064.56</v>
      </c>
    </row>
    <row r="26" spans="1:6" x14ac:dyDescent="0.3">
      <c r="A26" t="s">
        <v>940</v>
      </c>
      <c r="B26" t="s">
        <v>941</v>
      </c>
      <c r="C26" t="s">
        <v>17</v>
      </c>
      <c r="D26" s="35">
        <v>-2529.92</v>
      </c>
      <c r="E26" s="57"/>
      <c r="F26" s="58">
        <f t="shared" si="0"/>
        <v>-2529.92</v>
      </c>
    </row>
    <row r="27" spans="1:6" x14ac:dyDescent="0.3">
      <c r="A27" t="s">
        <v>1375</v>
      </c>
      <c r="D27" s="35">
        <v>-2529.92</v>
      </c>
      <c r="E27" s="59"/>
      <c r="F27" s="60">
        <f t="shared" si="0"/>
        <v>-2529.92</v>
      </c>
    </row>
    <row r="28" spans="1:6" x14ac:dyDescent="0.3">
      <c r="A28" t="s">
        <v>944</v>
      </c>
      <c r="B28" t="s">
        <v>945</v>
      </c>
      <c r="C28" t="s">
        <v>30</v>
      </c>
      <c r="D28" s="35">
        <v>-15985.69</v>
      </c>
      <c r="E28" s="57"/>
      <c r="F28" s="58">
        <f t="shared" si="0"/>
        <v>-15985.69</v>
      </c>
    </row>
    <row r="29" spans="1:6" x14ac:dyDescent="0.3">
      <c r="A29" t="s">
        <v>1376</v>
      </c>
      <c r="D29" s="35">
        <v>-15985.69</v>
      </c>
      <c r="E29" s="59"/>
      <c r="F29" s="60">
        <f t="shared" si="0"/>
        <v>-15985.69</v>
      </c>
    </row>
    <row r="30" spans="1:6" x14ac:dyDescent="0.3">
      <c r="A30" t="s">
        <v>975</v>
      </c>
      <c r="B30" t="s">
        <v>976</v>
      </c>
      <c r="C30" t="s">
        <v>17</v>
      </c>
      <c r="D30" s="35">
        <v>-32670.469999999998</v>
      </c>
      <c r="E30" s="57"/>
      <c r="F30" s="58">
        <f t="shared" si="0"/>
        <v>-32670.469999999998</v>
      </c>
    </row>
    <row r="31" spans="1:6" x14ac:dyDescent="0.3">
      <c r="C31" t="s">
        <v>20</v>
      </c>
      <c r="D31" s="35">
        <v>-65.12</v>
      </c>
      <c r="E31" s="57"/>
      <c r="F31" s="58">
        <f t="shared" si="0"/>
        <v>-65.12</v>
      </c>
    </row>
    <row r="32" spans="1:6" x14ac:dyDescent="0.3">
      <c r="A32" t="s">
        <v>1377</v>
      </c>
      <c r="D32" s="35">
        <v>-32735.589999999997</v>
      </c>
      <c r="E32" s="59"/>
      <c r="F32" s="60">
        <f t="shared" si="0"/>
        <v>-32735.589999999997</v>
      </c>
    </row>
    <row r="33" spans="1:6" x14ac:dyDescent="0.3">
      <c r="A33" t="s">
        <v>317</v>
      </c>
      <c r="B33" t="s">
        <v>316</v>
      </c>
      <c r="C33" t="s">
        <v>20</v>
      </c>
      <c r="D33" s="35">
        <v>-99008.37</v>
      </c>
      <c r="E33" s="57"/>
      <c r="F33" s="58">
        <f t="shared" si="0"/>
        <v>-99008.37</v>
      </c>
    </row>
    <row r="34" spans="1:6" x14ac:dyDescent="0.3">
      <c r="A34" t="s">
        <v>1378</v>
      </c>
      <c r="D34" s="35">
        <v>-99008.37</v>
      </c>
      <c r="E34" s="59"/>
      <c r="F34" s="60">
        <f t="shared" si="0"/>
        <v>-99008.37</v>
      </c>
    </row>
    <row r="35" spans="1:6" x14ac:dyDescent="0.3">
      <c r="A35" t="s">
        <v>1002</v>
      </c>
      <c r="B35" t="s">
        <v>1003</v>
      </c>
      <c r="C35" t="s">
        <v>17</v>
      </c>
      <c r="D35" s="35">
        <v>-3332.98</v>
      </c>
      <c r="E35" s="57"/>
      <c r="F35" s="58">
        <f t="shared" si="0"/>
        <v>-3332.98</v>
      </c>
    </row>
    <row r="36" spans="1:6" x14ac:dyDescent="0.3">
      <c r="A36" t="s">
        <v>1379</v>
      </c>
      <c r="D36" s="35">
        <v>-3332.98</v>
      </c>
      <c r="E36" s="59"/>
      <c r="F36" s="60">
        <f t="shared" si="0"/>
        <v>-3332.98</v>
      </c>
    </row>
    <row r="37" spans="1:6" x14ac:dyDescent="0.3">
      <c r="A37" t="s">
        <v>301</v>
      </c>
      <c r="B37" t="s">
        <v>300</v>
      </c>
      <c r="C37" t="s">
        <v>17</v>
      </c>
      <c r="D37" s="35">
        <v>-874408.83999999985</v>
      </c>
      <c r="E37" s="57"/>
      <c r="F37" s="58">
        <f t="shared" si="0"/>
        <v>-874408.83999999985</v>
      </c>
    </row>
    <row r="38" spans="1:6" x14ac:dyDescent="0.3">
      <c r="C38" t="s">
        <v>20</v>
      </c>
      <c r="D38" s="35">
        <v>-331033.05</v>
      </c>
      <c r="E38" s="57"/>
      <c r="F38" s="58">
        <f t="shared" si="0"/>
        <v>-331033.05</v>
      </c>
    </row>
    <row r="39" spans="1:6" x14ac:dyDescent="0.3">
      <c r="A39" t="s">
        <v>1380</v>
      </c>
      <c r="D39" s="35">
        <v>-1205441.8899999999</v>
      </c>
      <c r="E39" s="59"/>
      <c r="F39" s="60">
        <f t="shared" si="0"/>
        <v>-1205441.8899999999</v>
      </c>
    </row>
    <row r="40" spans="1:6" x14ac:dyDescent="0.3">
      <c r="A40" t="s">
        <v>1010</v>
      </c>
      <c r="B40" t="s">
        <v>1011</v>
      </c>
      <c r="C40" t="s">
        <v>17</v>
      </c>
      <c r="D40" s="35">
        <v>-116992.88</v>
      </c>
      <c r="E40" s="57"/>
      <c r="F40" s="58">
        <f t="shared" si="0"/>
        <v>-116992.88</v>
      </c>
    </row>
    <row r="41" spans="1:6" x14ac:dyDescent="0.3">
      <c r="C41" t="s">
        <v>20</v>
      </c>
      <c r="D41" s="35">
        <v>-601.5</v>
      </c>
      <c r="E41" s="57"/>
      <c r="F41" s="58">
        <f t="shared" si="0"/>
        <v>-601.5</v>
      </c>
    </row>
    <row r="42" spans="1:6" x14ac:dyDescent="0.3">
      <c r="A42" t="s">
        <v>1381</v>
      </c>
      <c r="D42" s="35">
        <v>-117594.38</v>
      </c>
      <c r="E42" s="59"/>
      <c r="F42" s="60">
        <f t="shared" si="0"/>
        <v>-117594.38</v>
      </c>
    </row>
    <row r="43" spans="1:6" x14ac:dyDescent="0.3">
      <c r="A43" t="s">
        <v>1050</v>
      </c>
      <c r="B43" t="s">
        <v>1051</v>
      </c>
      <c r="C43" t="s">
        <v>17</v>
      </c>
      <c r="D43" s="35">
        <v>-34466.979999999996</v>
      </c>
      <c r="E43" s="57"/>
      <c r="F43" s="58">
        <f t="shared" si="0"/>
        <v>-34466.979999999996</v>
      </c>
    </row>
    <row r="44" spans="1:6" x14ac:dyDescent="0.3">
      <c r="C44" t="s">
        <v>20</v>
      </c>
      <c r="D44" s="35">
        <v>-645.79999999999995</v>
      </c>
      <c r="E44" s="57"/>
      <c r="F44" s="58">
        <f t="shared" si="0"/>
        <v>-645.79999999999995</v>
      </c>
    </row>
    <row r="45" spans="1:6" x14ac:dyDescent="0.3">
      <c r="A45" t="s">
        <v>1382</v>
      </c>
      <c r="D45" s="35">
        <v>-35112.78</v>
      </c>
      <c r="E45" s="59"/>
      <c r="F45" s="60">
        <f t="shared" si="0"/>
        <v>-35112.78</v>
      </c>
    </row>
    <row r="46" spans="1:6" x14ac:dyDescent="0.3">
      <c r="A46" t="s">
        <v>321</v>
      </c>
      <c r="B46" t="s">
        <v>320</v>
      </c>
      <c r="C46" t="s">
        <v>20</v>
      </c>
      <c r="D46" s="35">
        <v>-730.56999999999994</v>
      </c>
      <c r="E46" s="57"/>
      <c r="F46" s="58">
        <f t="shared" si="0"/>
        <v>-730.56999999999994</v>
      </c>
    </row>
    <row r="47" spans="1:6" x14ac:dyDescent="0.3">
      <c r="A47" t="s">
        <v>1383</v>
      </c>
      <c r="D47" s="35">
        <v>-730.56999999999994</v>
      </c>
      <c r="E47" s="59"/>
      <c r="F47" s="60">
        <f t="shared" si="0"/>
        <v>-730.56999999999994</v>
      </c>
    </row>
    <row r="48" spans="1:6" x14ac:dyDescent="0.3">
      <c r="A48" t="s">
        <v>373</v>
      </c>
      <c r="B48" t="s">
        <v>372</v>
      </c>
      <c r="C48" t="s">
        <v>20</v>
      </c>
      <c r="D48" s="35">
        <v>-2345.56</v>
      </c>
      <c r="E48" s="57"/>
      <c r="F48" s="58">
        <f t="shared" si="0"/>
        <v>-2345.56</v>
      </c>
    </row>
    <row r="49" spans="1:6" x14ac:dyDescent="0.3">
      <c r="A49" t="s">
        <v>1384</v>
      </c>
      <c r="D49" s="35">
        <v>-2345.56</v>
      </c>
      <c r="E49" s="59"/>
      <c r="F49" s="60">
        <f t="shared" si="0"/>
        <v>-2345.56</v>
      </c>
    </row>
    <row r="50" spans="1:6" x14ac:dyDescent="0.3">
      <c r="A50" t="s">
        <v>315</v>
      </c>
      <c r="B50" t="s">
        <v>314</v>
      </c>
      <c r="C50" t="s">
        <v>20</v>
      </c>
      <c r="D50" s="35">
        <v>-93481.75</v>
      </c>
      <c r="E50" s="57"/>
      <c r="F50" s="58">
        <f t="shared" si="0"/>
        <v>-93481.75</v>
      </c>
    </row>
    <row r="51" spans="1:6" x14ac:dyDescent="0.3">
      <c r="A51" t="s">
        <v>1385</v>
      </c>
      <c r="D51" s="35">
        <v>-93481.75</v>
      </c>
      <c r="E51" s="59"/>
      <c r="F51" s="60">
        <f t="shared" si="0"/>
        <v>-93481.75</v>
      </c>
    </row>
    <row r="52" spans="1:6" x14ac:dyDescent="0.3">
      <c r="A52" t="s">
        <v>232</v>
      </c>
      <c r="B52" t="s">
        <v>231</v>
      </c>
      <c r="C52" t="s">
        <v>25</v>
      </c>
      <c r="D52" s="35">
        <v>-28695.3</v>
      </c>
      <c r="E52" s="57"/>
      <c r="F52" s="58">
        <f t="shared" si="0"/>
        <v>-28695.3</v>
      </c>
    </row>
    <row r="53" spans="1:6" x14ac:dyDescent="0.3">
      <c r="A53" t="s">
        <v>1386</v>
      </c>
      <c r="D53" s="35">
        <v>-28695.3</v>
      </c>
      <c r="E53" s="59"/>
      <c r="F53" s="60">
        <f t="shared" si="0"/>
        <v>-28695.3</v>
      </c>
    </row>
    <row r="54" spans="1:6" x14ac:dyDescent="0.3">
      <c r="A54" t="s">
        <v>1079</v>
      </c>
      <c r="B54" t="s">
        <v>1080</v>
      </c>
      <c r="C54" t="s">
        <v>17</v>
      </c>
      <c r="D54" s="35">
        <v>-38683.629999999997</v>
      </c>
      <c r="E54" s="57"/>
      <c r="F54" s="58">
        <f t="shared" si="0"/>
        <v>-38683.629999999997</v>
      </c>
    </row>
    <row r="55" spans="1:6" x14ac:dyDescent="0.3">
      <c r="C55" t="s">
        <v>20</v>
      </c>
      <c r="D55" s="35">
        <v>-2691.53</v>
      </c>
      <c r="E55" s="57"/>
      <c r="F55" s="58">
        <f t="shared" si="0"/>
        <v>-2691.53</v>
      </c>
    </row>
    <row r="56" spans="1:6" x14ac:dyDescent="0.3">
      <c r="A56" t="s">
        <v>1387</v>
      </c>
      <c r="D56" s="35">
        <v>-41375.159999999996</v>
      </c>
      <c r="E56" s="59"/>
      <c r="F56" s="60">
        <f t="shared" si="0"/>
        <v>-41375.159999999996</v>
      </c>
    </row>
    <row r="57" spans="1:6" x14ac:dyDescent="0.3">
      <c r="A57" t="s">
        <v>1085</v>
      </c>
      <c r="B57" t="s">
        <v>1086</v>
      </c>
      <c r="C57" t="s">
        <v>17</v>
      </c>
      <c r="D57" s="35">
        <v>-23842.910000000003</v>
      </c>
      <c r="E57" s="57"/>
      <c r="F57" s="58">
        <f t="shared" si="0"/>
        <v>-23842.910000000003</v>
      </c>
    </row>
    <row r="58" spans="1:6" x14ac:dyDescent="0.3">
      <c r="C58" t="s">
        <v>20</v>
      </c>
      <c r="D58" s="35">
        <v>-7112.75</v>
      </c>
      <c r="E58" s="57"/>
      <c r="F58" s="58">
        <f t="shared" si="0"/>
        <v>-7112.75</v>
      </c>
    </row>
    <row r="59" spans="1:6" x14ac:dyDescent="0.3">
      <c r="A59" t="s">
        <v>1388</v>
      </c>
      <c r="D59" s="35">
        <v>-30955.660000000003</v>
      </c>
      <c r="E59" s="59"/>
      <c r="F59" s="60">
        <f t="shared" si="0"/>
        <v>-30955.660000000003</v>
      </c>
    </row>
    <row r="60" spans="1:6" x14ac:dyDescent="0.3">
      <c r="A60" t="s">
        <v>1107</v>
      </c>
      <c r="B60" t="s">
        <v>1108</v>
      </c>
      <c r="C60" t="s">
        <v>30</v>
      </c>
      <c r="D60" s="35">
        <v>-290708.32</v>
      </c>
      <c r="E60" s="57"/>
      <c r="F60" s="58">
        <f t="shared" si="0"/>
        <v>-290708.32</v>
      </c>
    </row>
    <row r="61" spans="1:6" x14ac:dyDescent="0.3">
      <c r="A61" t="s">
        <v>1389</v>
      </c>
      <c r="D61" s="35">
        <v>-290708.32</v>
      </c>
      <c r="E61" s="59"/>
      <c r="F61" s="60">
        <f t="shared" si="0"/>
        <v>-290708.32</v>
      </c>
    </row>
    <row r="62" spans="1:6" x14ac:dyDescent="0.3">
      <c r="A62" t="s">
        <v>1135</v>
      </c>
      <c r="B62" t="s">
        <v>1136</v>
      </c>
      <c r="C62" t="s">
        <v>17</v>
      </c>
      <c r="D62" s="35">
        <v>-7969.3600000000006</v>
      </c>
      <c r="E62" s="57"/>
      <c r="F62" s="58">
        <f t="shared" si="0"/>
        <v>-7969.3600000000006</v>
      </c>
    </row>
    <row r="63" spans="1:6" x14ac:dyDescent="0.3">
      <c r="A63" t="s">
        <v>1390</v>
      </c>
      <c r="D63" s="35">
        <v>-7969.3600000000006</v>
      </c>
      <c r="E63" s="59"/>
      <c r="F63" s="60">
        <f t="shared" si="0"/>
        <v>-7969.3600000000006</v>
      </c>
    </row>
    <row r="64" spans="1:6" x14ac:dyDescent="0.3">
      <c r="A64" t="s">
        <v>1150</v>
      </c>
      <c r="B64" t="s">
        <v>1151</v>
      </c>
      <c r="C64" t="s">
        <v>18</v>
      </c>
      <c r="D64" s="35">
        <v>-3643.4100000000003</v>
      </c>
      <c r="E64" s="57"/>
      <c r="F64" s="58">
        <f t="shared" si="0"/>
        <v>-3643.4100000000003</v>
      </c>
    </row>
    <row r="65" spans="1:6" x14ac:dyDescent="0.3">
      <c r="A65" t="s">
        <v>1391</v>
      </c>
      <c r="D65" s="35">
        <v>-3643.4100000000003</v>
      </c>
      <c r="E65" s="59"/>
      <c r="F65" s="60">
        <f t="shared" si="0"/>
        <v>-3643.4100000000003</v>
      </c>
    </row>
    <row r="66" spans="1:6" x14ac:dyDescent="0.3">
      <c r="A66" t="s">
        <v>309</v>
      </c>
      <c r="B66" t="s">
        <v>308</v>
      </c>
      <c r="C66" t="s">
        <v>20</v>
      </c>
      <c r="D66" s="35">
        <v>-18964.739999999998</v>
      </c>
      <c r="E66" s="57"/>
      <c r="F66" s="58">
        <f t="shared" si="0"/>
        <v>-18964.739999999998</v>
      </c>
    </row>
    <row r="67" spans="1:6" x14ac:dyDescent="0.3">
      <c r="A67" t="s">
        <v>1392</v>
      </c>
      <c r="D67" s="35">
        <v>-18964.739999999998</v>
      </c>
      <c r="E67" s="59"/>
      <c r="F67" s="60">
        <f t="shared" si="0"/>
        <v>-18964.739999999998</v>
      </c>
    </row>
    <row r="68" spans="1:6" x14ac:dyDescent="0.3">
      <c r="A68" t="s">
        <v>230</v>
      </c>
      <c r="B68" t="s">
        <v>229</v>
      </c>
      <c r="C68" t="s">
        <v>25</v>
      </c>
      <c r="D68" s="35">
        <v>-24789.25</v>
      </c>
      <c r="E68" s="57"/>
      <c r="F68" s="58">
        <f t="shared" si="0"/>
        <v>-24789.25</v>
      </c>
    </row>
    <row r="69" spans="1:6" x14ac:dyDescent="0.3">
      <c r="A69" t="s">
        <v>1393</v>
      </c>
      <c r="D69" s="35">
        <v>-24789.25</v>
      </c>
      <c r="E69" s="59"/>
      <c r="F69" s="60">
        <f t="shared" si="0"/>
        <v>-24789.25</v>
      </c>
    </row>
    <row r="70" spans="1:6" x14ac:dyDescent="0.3">
      <c r="A70" t="s">
        <v>1192</v>
      </c>
      <c r="B70" t="s">
        <v>1193</v>
      </c>
      <c r="C70" t="s">
        <v>17</v>
      </c>
      <c r="D70" s="35">
        <v>-35700.229999999996</v>
      </c>
      <c r="E70" s="57"/>
      <c r="F70" s="58">
        <f t="shared" si="0"/>
        <v>-35700.229999999996</v>
      </c>
    </row>
    <row r="71" spans="1:6" x14ac:dyDescent="0.3">
      <c r="A71" t="s">
        <v>1394</v>
      </c>
      <c r="D71" s="35">
        <v>-35700.229999999996</v>
      </c>
      <c r="E71" s="59"/>
      <c r="F71" s="60">
        <f t="shared" ref="F71:F90" si="1">D71+E71</f>
        <v>-35700.229999999996</v>
      </c>
    </row>
    <row r="72" spans="1:6" x14ac:dyDescent="0.3">
      <c r="A72" t="s">
        <v>1195</v>
      </c>
      <c r="B72" t="s">
        <v>1196</v>
      </c>
      <c r="C72" t="s">
        <v>17</v>
      </c>
      <c r="D72" s="35">
        <v>-667.98</v>
      </c>
      <c r="E72" s="57"/>
      <c r="F72" s="58">
        <f t="shared" si="1"/>
        <v>-667.98</v>
      </c>
    </row>
    <row r="73" spans="1:6" x14ac:dyDescent="0.3">
      <c r="A73" t="s">
        <v>1395</v>
      </c>
      <c r="D73" s="35">
        <v>-667.98</v>
      </c>
      <c r="E73" s="59"/>
      <c r="F73" s="60">
        <f t="shared" si="1"/>
        <v>-667.98</v>
      </c>
    </row>
    <row r="74" spans="1:6" x14ac:dyDescent="0.3">
      <c r="A74" t="s">
        <v>1203</v>
      </c>
      <c r="B74" t="s">
        <v>1204</v>
      </c>
      <c r="C74" t="s">
        <v>18</v>
      </c>
      <c r="D74" s="35">
        <v>-2581.34</v>
      </c>
      <c r="E74" s="57"/>
      <c r="F74" s="58">
        <f t="shared" si="1"/>
        <v>-2581.34</v>
      </c>
    </row>
    <row r="75" spans="1:6" x14ac:dyDescent="0.3">
      <c r="A75" t="s">
        <v>1396</v>
      </c>
      <c r="D75" s="35">
        <v>-2581.34</v>
      </c>
      <c r="E75" s="59"/>
      <c r="F75" s="60">
        <f t="shared" si="1"/>
        <v>-2581.34</v>
      </c>
    </row>
    <row r="76" spans="1:6" x14ac:dyDescent="0.3">
      <c r="A76" t="s">
        <v>313</v>
      </c>
      <c r="B76" t="s">
        <v>312</v>
      </c>
      <c r="C76" t="s">
        <v>20</v>
      </c>
      <c r="D76" s="35">
        <v>-12954.47</v>
      </c>
      <c r="E76" s="57"/>
      <c r="F76" s="58">
        <f t="shared" si="1"/>
        <v>-12954.47</v>
      </c>
    </row>
    <row r="77" spans="1:6" x14ac:dyDescent="0.3">
      <c r="A77" t="s">
        <v>1397</v>
      </c>
      <c r="D77" s="35">
        <v>-12954.47</v>
      </c>
      <c r="E77" s="59"/>
      <c r="F77" s="60">
        <f t="shared" si="1"/>
        <v>-12954.47</v>
      </c>
    </row>
    <row r="78" spans="1:6" x14ac:dyDescent="0.3">
      <c r="A78" t="s">
        <v>1211</v>
      </c>
      <c r="B78" t="s">
        <v>1212</v>
      </c>
      <c r="C78" t="s">
        <v>17</v>
      </c>
      <c r="D78" s="35">
        <v>-91.51</v>
      </c>
      <c r="E78" s="57"/>
      <c r="F78" s="58">
        <f t="shared" si="1"/>
        <v>-91.51</v>
      </c>
    </row>
    <row r="79" spans="1:6" x14ac:dyDescent="0.3">
      <c r="A79" t="s">
        <v>1398</v>
      </c>
      <c r="D79" s="35">
        <v>-91.51</v>
      </c>
      <c r="E79" s="59"/>
      <c r="F79" s="60">
        <f t="shared" si="1"/>
        <v>-91.51</v>
      </c>
    </row>
    <row r="80" spans="1:6" x14ac:dyDescent="0.3">
      <c r="A80" t="s">
        <v>1247</v>
      </c>
      <c r="B80" t="s">
        <v>1248</v>
      </c>
      <c r="C80" t="s">
        <v>17</v>
      </c>
      <c r="D80" s="35">
        <v>-1725.09</v>
      </c>
      <c r="E80" s="57"/>
      <c r="F80" s="58">
        <f t="shared" si="1"/>
        <v>-1725.09</v>
      </c>
    </row>
    <row r="81" spans="1:6" x14ac:dyDescent="0.3">
      <c r="A81" t="s">
        <v>1399</v>
      </c>
      <c r="D81" s="35">
        <v>-1725.09</v>
      </c>
      <c r="E81" s="59"/>
      <c r="F81" s="60">
        <f t="shared" si="1"/>
        <v>-1725.09</v>
      </c>
    </row>
    <row r="82" spans="1:6" x14ac:dyDescent="0.3">
      <c r="A82" t="s">
        <v>311</v>
      </c>
      <c r="B82" t="s">
        <v>310</v>
      </c>
      <c r="C82" t="s">
        <v>20</v>
      </c>
      <c r="D82" s="35">
        <v>-47919.54</v>
      </c>
      <c r="E82" s="57"/>
      <c r="F82" s="58">
        <f t="shared" si="1"/>
        <v>-47919.54</v>
      </c>
    </row>
    <row r="83" spans="1:6" x14ac:dyDescent="0.3">
      <c r="A83" t="s">
        <v>1400</v>
      </c>
      <c r="D83" s="35">
        <v>-47919.54</v>
      </c>
      <c r="E83" s="59"/>
      <c r="F83" s="60">
        <f t="shared" si="1"/>
        <v>-47919.54</v>
      </c>
    </row>
    <row r="84" spans="1:6" x14ac:dyDescent="0.3">
      <c r="A84" t="s">
        <v>431</v>
      </c>
      <c r="B84" t="s">
        <v>430</v>
      </c>
      <c r="C84" t="s">
        <v>25</v>
      </c>
      <c r="D84" s="35">
        <v>-25358.68</v>
      </c>
      <c r="E84" s="57"/>
      <c r="F84" s="58">
        <f t="shared" si="1"/>
        <v>-25358.68</v>
      </c>
    </row>
    <row r="85" spans="1:6" x14ac:dyDescent="0.3">
      <c r="A85" t="s">
        <v>1401</v>
      </c>
      <c r="D85" s="35">
        <v>-25358.68</v>
      </c>
      <c r="E85" s="59"/>
      <c r="F85" s="60">
        <f t="shared" si="1"/>
        <v>-25358.68</v>
      </c>
    </row>
    <row r="86" spans="1:6" x14ac:dyDescent="0.3">
      <c r="A86" t="s">
        <v>1268</v>
      </c>
      <c r="B86" t="s">
        <v>1269</v>
      </c>
      <c r="C86" t="s">
        <v>30</v>
      </c>
      <c r="D86" s="35">
        <v>-6140.56</v>
      </c>
      <c r="E86" s="57"/>
      <c r="F86" s="58">
        <f t="shared" si="1"/>
        <v>-6140.56</v>
      </c>
    </row>
    <row r="87" spans="1:6" x14ac:dyDescent="0.3">
      <c r="A87" t="s">
        <v>1402</v>
      </c>
      <c r="D87" s="35">
        <v>-6140.56</v>
      </c>
      <c r="E87" s="59"/>
      <c r="F87" s="60">
        <f t="shared" si="1"/>
        <v>-6140.56</v>
      </c>
    </row>
    <row r="88" spans="1:6" x14ac:dyDescent="0.3">
      <c r="A88" t="s">
        <v>1302</v>
      </c>
      <c r="B88" t="s">
        <v>1303</v>
      </c>
      <c r="C88" t="s">
        <v>32</v>
      </c>
      <c r="D88" s="35">
        <v>-564458.05000000005</v>
      </c>
      <c r="E88" s="57"/>
      <c r="F88" s="58">
        <f t="shared" si="1"/>
        <v>-564458.05000000005</v>
      </c>
    </row>
    <row r="89" spans="1:6" x14ac:dyDescent="0.3">
      <c r="C89" t="s">
        <v>36</v>
      </c>
      <c r="D89" s="35">
        <v>-195627.82</v>
      </c>
      <c r="E89" s="57"/>
      <c r="F89" s="58">
        <f t="shared" si="1"/>
        <v>-195627.82</v>
      </c>
    </row>
    <row r="90" spans="1:6" x14ac:dyDescent="0.3">
      <c r="A90" t="s">
        <v>1403</v>
      </c>
      <c r="D90" s="35">
        <v>-760085.87000000011</v>
      </c>
      <c r="E90" s="59"/>
      <c r="F90" s="60">
        <f t="shared" si="1"/>
        <v>-760085.87000000011</v>
      </c>
    </row>
    <row r="91" spans="1:6" x14ac:dyDescent="0.3">
      <c r="A91" t="s">
        <v>51</v>
      </c>
      <c r="D91" s="35">
        <v>-4424609.6199999992</v>
      </c>
      <c r="E91" s="62">
        <f>E90+E87+E85+E83+E81+E79+E77+E75+E73+E71+E69+E67+E65+E63+E61+E59+E56+E53+E51+E49+E47+E45+E42+E39+E36+E34+E32+E29+E27+E25+E23+E21+E19+E16+E14+E12</f>
        <v>-85299.16</v>
      </c>
      <c r="F91" s="62">
        <f>F90+F87+F85+F83+F81+F79+F77+F75+F73+F71+F69+F67+F65+F63+F61+F59+F56+F53+F51+F49+F47+F45+F42+F39+F36+F34+F32+F29+F27+F25+F23+F21+F19+F16+F14+F12</f>
        <v>-4509908.78</v>
      </c>
    </row>
  </sheetData>
  <mergeCells count="1">
    <mergeCell ref="E3:F3"/>
  </mergeCell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5211-AE90-4714-A2B9-E5D64C01E07A}">
  <dimension ref="A1:U463"/>
  <sheetViews>
    <sheetView showGridLines="0" topLeftCell="A239" workbookViewId="0">
      <selection activeCell="W307" sqref="W307"/>
    </sheetView>
  </sheetViews>
  <sheetFormatPr defaultRowHeight="14.4" x14ac:dyDescent="0.3"/>
  <cols>
    <col min="1" max="1" width="6.33203125" customWidth="1"/>
    <col min="2" max="2" width="18" customWidth="1"/>
    <col min="3" max="3" width="13.33203125" customWidth="1"/>
    <col min="4" max="4" width="5.6640625" customWidth="1"/>
    <col min="5" max="5" width="6.6640625" customWidth="1"/>
    <col min="6" max="6" width="6.44140625" customWidth="1"/>
    <col min="7" max="7" width="7.109375" customWidth="1"/>
    <col min="8" max="8" width="14.44140625" customWidth="1"/>
    <col min="9" max="9" width="15.44140625" customWidth="1"/>
    <col min="10" max="10" width="8.88671875" customWidth="1"/>
    <col min="11" max="11" width="8.6640625" customWidth="1"/>
    <col min="12" max="12" width="13.88671875" customWidth="1"/>
    <col min="13" max="14" width="8.88671875" customWidth="1"/>
    <col min="15" max="15" width="6.88671875" customWidth="1"/>
    <col min="16" max="16" width="11.88671875" customWidth="1"/>
    <col min="17" max="19" width="16" customWidth="1"/>
    <col min="20" max="20" width="16.109375" customWidth="1"/>
    <col min="21" max="21" width="11.33203125" customWidth="1"/>
    <col min="22" max="22" width="0.6640625" customWidth="1"/>
  </cols>
  <sheetData>
    <row r="1" spans="1:21" ht="15" customHeight="1" x14ac:dyDescent="0.3">
      <c r="A1" s="20" t="s">
        <v>811</v>
      </c>
      <c r="B1" s="20"/>
      <c r="C1" s="20"/>
      <c r="D1" s="20"/>
      <c r="E1" s="20"/>
      <c r="F1" s="20"/>
      <c r="G1" s="20"/>
      <c r="H1" s="20"/>
    </row>
    <row r="2" spans="1:21" x14ac:dyDescent="0.3">
      <c r="A2" s="21" t="s">
        <v>2</v>
      </c>
    </row>
    <row r="3" spans="1:21" ht="15" customHeight="1" x14ac:dyDescent="0.3">
      <c r="A3" s="21"/>
      <c r="B3" s="22" t="s">
        <v>809</v>
      </c>
    </row>
    <row r="4" spans="1:21" ht="22.5" customHeight="1" x14ac:dyDescent="0.3">
      <c r="A4" s="23" t="s">
        <v>4</v>
      </c>
      <c r="B4" s="22" t="s">
        <v>808</v>
      </c>
    </row>
    <row r="5" spans="1:21" ht="15" customHeight="1" x14ac:dyDescent="0.3">
      <c r="A5" s="23" t="s">
        <v>4</v>
      </c>
      <c r="B5" s="22" t="s">
        <v>807</v>
      </c>
    </row>
    <row r="6" spans="1:21" ht="15" customHeight="1" x14ac:dyDescent="0.3">
      <c r="A6" s="23" t="s">
        <v>4</v>
      </c>
      <c r="B6" s="22" t="s">
        <v>1364</v>
      </c>
    </row>
    <row r="7" spans="1:21" ht="15" customHeight="1" x14ac:dyDescent="0.3">
      <c r="A7" s="23" t="s">
        <v>4</v>
      </c>
      <c r="B7" s="22" t="s">
        <v>1365</v>
      </c>
    </row>
    <row r="8" spans="1:21" x14ac:dyDescent="0.3">
      <c r="A8" s="1" t="s">
        <v>2</v>
      </c>
    </row>
    <row r="9" spans="1:21" ht="30.6" x14ac:dyDescent="0.3">
      <c r="A9" s="6" t="s">
        <v>805</v>
      </c>
      <c r="B9" s="6" t="s">
        <v>6</v>
      </c>
      <c r="C9" s="6" t="s">
        <v>804</v>
      </c>
      <c r="D9" s="6" t="s">
        <v>803</v>
      </c>
      <c r="E9" s="6" t="s">
        <v>802</v>
      </c>
      <c r="F9" s="6" t="s">
        <v>801</v>
      </c>
      <c r="G9" s="6" t="s">
        <v>800</v>
      </c>
      <c r="H9" s="6" t="s">
        <v>799</v>
      </c>
      <c r="I9" s="6" t="s">
        <v>798</v>
      </c>
      <c r="J9" s="6" t="s">
        <v>797</v>
      </c>
      <c r="K9" s="6" t="s">
        <v>796</v>
      </c>
      <c r="L9" s="6" t="s">
        <v>795</v>
      </c>
      <c r="M9" s="6" t="s">
        <v>794</v>
      </c>
      <c r="N9" s="6" t="s">
        <v>793</v>
      </c>
      <c r="O9" s="6" t="s">
        <v>792</v>
      </c>
      <c r="P9" s="6" t="s">
        <v>9</v>
      </c>
      <c r="Q9" s="6" t="s">
        <v>791</v>
      </c>
      <c r="R9" s="33" t="s">
        <v>1313</v>
      </c>
      <c r="S9" s="33" t="s">
        <v>1314</v>
      </c>
      <c r="T9" s="6" t="s">
        <v>790</v>
      </c>
      <c r="U9" s="7" t="s">
        <v>11</v>
      </c>
    </row>
    <row r="10" spans="1:21" ht="20.399999999999999" x14ac:dyDescent="0.3">
      <c r="A10" s="19">
        <v>202602</v>
      </c>
      <c r="B10" s="8" t="s">
        <v>7</v>
      </c>
      <c r="C10" s="8" t="s">
        <v>645</v>
      </c>
      <c r="D10" s="8" t="s">
        <v>632</v>
      </c>
      <c r="E10" s="8" t="s">
        <v>632</v>
      </c>
      <c r="F10" s="8" t="s">
        <v>61</v>
      </c>
      <c r="G10" s="8" t="s">
        <v>125</v>
      </c>
      <c r="H10" s="8" t="s">
        <v>787</v>
      </c>
      <c r="I10" s="8" t="s">
        <v>786</v>
      </c>
      <c r="J10" s="8" t="s">
        <v>1318</v>
      </c>
      <c r="K10" s="8" t="s">
        <v>1318</v>
      </c>
      <c r="L10" s="8" t="s">
        <v>1318</v>
      </c>
      <c r="M10" s="18">
        <v>42320</v>
      </c>
      <c r="N10" s="18">
        <v>42320</v>
      </c>
      <c r="O10" s="8" t="s">
        <v>631</v>
      </c>
      <c r="P10" s="8" t="s">
        <v>15</v>
      </c>
      <c r="Q10" s="8" t="s">
        <v>634</v>
      </c>
      <c r="R10" s="8" t="str">
        <f>RIGHT(Q10,7)</f>
        <v>250010A</v>
      </c>
      <c r="S10" s="8" t="str">
        <f>IFERROR(VLOOKUP(R10,'UNSG Projects'!$C$8:$D$305,2,FALSE),0)</f>
        <v>Dist Land Rghts Facilities</v>
      </c>
      <c r="T10" s="8" t="s">
        <v>633</v>
      </c>
      <c r="U10" s="11">
        <v>-1705.52</v>
      </c>
    </row>
    <row r="11" spans="1:21" ht="20.399999999999999" x14ac:dyDescent="0.3">
      <c r="A11" s="19">
        <v>202507</v>
      </c>
      <c r="B11" s="8" t="s">
        <v>7</v>
      </c>
      <c r="C11" s="8" t="s">
        <v>645</v>
      </c>
      <c r="D11" s="8" t="s">
        <v>62</v>
      </c>
      <c r="E11" s="8" t="s">
        <v>62</v>
      </c>
      <c r="F11" s="8" t="s">
        <v>61</v>
      </c>
      <c r="G11" s="8" t="s">
        <v>125</v>
      </c>
      <c r="H11" s="8" t="s">
        <v>764</v>
      </c>
      <c r="I11" s="8" t="s">
        <v>763</v>
      </c>
      <c r="J11" s="8" t="s">
        <v>1335</v>
      </c>
      <c r="K11" s="8" t="s">
        <v>1318</v>
      </c>
      <c r="L11" s="8" t="s">
        <v>1318</v>
      </c>
      <c r="M11" s="18">
        <v>35612</v>
      </c>
      <c r="N11" s="18">
        <v>35612</v>
      </c>
      <c r="O11" s="8" t="s">
        <v>454</v>
      </c>
      <c r="P11" s="8" t="s">
        <v>17</v>
      </c>
      <c r="Q11" s="8" t="s">
        <v>301</v>
      </c>
      <c r="R11" s="8" t="str">
        <f t="shared" ref="R11:R74" si="0">RIGHT(Q11,7)</f>
        <v>252402S</v>
      </c>
      <c r="S11" s="8" t="str">
        <f>IFERROR(VLOOKUP(R11,'UNSG Projects'!$C$8:$D$305,2,FALSE),0)</f>
        <v>Drisco Pipe Replacement</v>
      </c>
      <c r="T11" s="8" t="s">
        <v>300</v>
      </c>
      <c r="U11" s="11">
        <v>-22122.79</v>
      </c>
    </row>
    <row r="12" spans="1:21" ht="20.399999999999999" x14ac:dyDescent="0.3">
      <c r="A12" s="19">
        <v>202507</v>
      </c>
      <c r="B12" s="8" t="s">
        <v>7</v>
      </c>
      <c r="C12" s="8" t="s">
        <v>645</v>
      </c>
      <c r="D12" s="8" t="s">
        <v>62</v>
      </c>
      <c r="E12" s="8" t="s">
        <v>62</v>
      </c>
      <c r="F12" s="8" t="s">
        <v>61</v>
      </c>
      <c r="G12" s="8" t="s">
        <v>125</v>
      </c>
      <c r="H12" s="8" t="s">
        <v>764</v>
      </c>
      <c r="I12" s="8" t="s">
        <v>763</v>
      </c>
      <c r="J12" s="8" t="s">
        <v>1335</v>
      </c>
      <c r="K12" s="8" t="s">
        <v>1318</v>
      </c>
      <c r="L12" s="8" t="s">
        <v>1318</v>
      </c>
      <c r="M12" s="18">
        <v>35612</v>
      </c>
      <c r="N12" s="18">
        <v>35612</v>
      </c>
      <c r="O12" s="8" t="s">
        <v>454</v>
      </c>
      <c r="P12" s="8" t="s">
        <v>17</v>
      </c>
      <c r="Q12" s="8" t="s">
        <v>623</v>
      </c>
      <c r="R12" s="8" t="str">
        <f t="shared" si="0"/>
        <v>252100A</v>
      </c>
      <c r="S12" s="8" t="str">
        <f>IFERROR(VLOOKUP(R12,'UNSG Projects'!$C$8:$D$305,2,FALSE),0)</f>
        <v>Mains - Blanket - King</v>
      </c>
      <c r="T12" s="8" t="s">
        <v>622</v>
      </c>
      <c r="U12" s="11">
        <v>-358.26</v>
      </c>
    </row>
    <row r="13" spans="1:21" ht="20.399999999999999" x14ac:dyDescent="0.3">
      <c r="A13" s="19">
        <v>202507</v>
      </c>
      <c r="B13" s="8" t="s">
        <v>7</v>
      </c>
      <c r="C13" s="8" t="s">
        <v>645</v>
      </c>
      <c r="D13" s="8" t="s">
        <v>62</v>
      </c>
      <c r="E13" s="8" t="s">
        <v>62</v>
      </c>
      <c r="F13" s="8" t="s">
        <v>61</v>
      </c>
      <c r="G13" s="8" t="s">
        <v>125</v>
      </c>
      <c r="H13" s="8" t="s">
        <v>764</v>
      </c>
      <c r="I13" s="8" t="s">
        <v>763</v>
      </c>
      <c r="J13" s="8" t="s">
        <v>1335</v>
      </c>
      <c r="K13" s="8" t="s">
        <v>1318</v>
      </c>
      <c r="L13" s="8" t="s">
        <v>1318</v>
      </c>
      <c r="M13" s="18">
        <v>35612</v>
      </c>
      <c r="N13" s="18">
        <v>35612</v>
      </c>
      <c r="O13" s="8" t="s">
        <v>454</v>
      </c>
      <c r="P13" s="8" t="s">
        <v>17</v>
      </c>
      <c r="Q13" s="8" t="s">
        <v>609</v>
      </c>
      <c r="R13" s="8" t="str">
        <f t="shared" si="0"/>
        <v>252100A</v>
      </c>
      <c r="S13" s="8" t="str">
        <f>IFERROR(VLOOKUP(R13,'UNSG Projects'!$C$8:$D$305,2,FALSE),0)</f>
        <v>Mains - Blanket - King</v>
      </c>
      <c r="T13" s="8" t="s">
        <v>608</v>
      </c>
      <c r="U13" s="11">
        <v>-303.85000000000002</v>
      </c>
    </row>
    <row r="14" spans="1:21" ht="20.399999999999999" x14ac:dyDescent="0.3">
      <c r="A14" s="19">
        <v>202507</v>
      </c>
      <c r="B14" s="8" t="s">
        <v>7</v>
      </c>
      <c r="C14" s="8" t="s">
        <v>645</v>
      </c>
      <c r="D14" s="8" t="s">
        <v>62</v>
      </c>
      <c r="E14" s="8" t="s">
        <v>62</v>
      </c>
      <c r="F14" s="8" t="s">
        <v>61</v>
      </c>
      <c r="G14" s="8" t="s">
        <v>125</v>
      </c>
      <c r="H14" s="8" t="s">
        <v>764</v>
      </c>
      <c r="I14" s="8" t="s">
        <v>763</v>
      </c>
      <c r="J14" s="8" t="s">
        <v>1335</v>
      </c>
      <c r="K14" s="8" t="s">
        <v>1318</v>
      </c>
      <c r="L14" s="8" t="s">
        <v>1318</v>
      </c>
      <c r="M14" s="18">
        <v>35612</v>
      </c>
      <c r="N14" s="18">
        <v>35612</v>
      </c>
      <c r="O14" s="8" t="s">
        <v>454</v>
      </c>
      <c r="P14" s="8" t="s">
        <v>17</v>
      </c>
      <c r="Q14" s="8" t="s">
        <v>607</v>
      </c>
      <c r="R14" s="8" t="str">
        <f t="shared" si="0"/>
        <v>252100A</v>
      </c>
      <c r="S14" s="8" t="str">
        <f>IFERROR(VLOOKUP(R14,'UNSG Projects'!$C$8:$D$305,2,FALSE),0)</f>
        <v>Mains - Blanket - King</v>
      </c>
      <c r="T14" s="8" t="s">
        <v>606</v>
      </c>
      <c r="U14" s="11">
        <v>-310.13</v>
      </c>
    </row>
    <row r="15" spans="1:21" ht="20.399999999999999" x14ac:dyDescent="0.3">
      <c r="A15" s="19">
        <v>202507</v>
      </c>
      <c r="B15" s="8" t="s">
        <v>7</v>
      </c>
      <c r="C15" s="8" t="s">
        <v>645</v>
      </c>
      <c r="D15" s="8" t="s">
        <v>62</v>
      </c>
      <c r="E15" s="8" t="s">
        <v>62</v>
      </c>
      <c r="F15" s="8" t="s">
        <v>61</v>
      </c>
      <c r="G15" s="8" t="s">
        <v>125</v>
      </c>
      <c r="H15" s="8" t="s">
        <v>764</v>
      </c>
      <c r="I15" s="8" t="s">
        <v>763</v>
      </c>
      <c r="J15" s="8" t="s">
        <v>1335</v>
      </c>
      <c r="K15" s="8" t="s">
        <v>1318</v>
      </c>
      <c r="L15" s="8" t="s">
        <v>1318</v>
      </c>
      <c r="M15" s="18">
        <v>35612</v>
      </c>
      <c r="N15" s="18">
        <v>35612</v>
      </c>
      <c r="O15" s="8" t="s">
        <v>454</v>
      </c>
      <c r="P15" s="8" t="s">
        <v>17</v>
      </c>
      <c r="Q15" s="8" t="s">
        <v>605</v>
      </c>
      <c r="R15" s="8" t="str">
        <f t="shared" si="0"/>
        <v>252100A</v>
      </c>
      <c r="S15" s="8" t="str">
        <f>IFERROR(VLOOKUP(R15,'UNSG Projects'!$C$8:$D$305,2,FALSE),0)</f>
        <v>Mains - Blanket - King</v>
      </c>
      <c r="T15" s="8" t="s">
        <v>604</v>
      </c>
      <c r="U15" s="11">
        <v>-365.68</v>
      </c>
    </row>
    <row r="16" spans="1:21" ht="20.399999999999999" x14ac:dyDescent="0.3">
      <c r="A16" s="19">
        <v>202507</v>
      </c>
      <c r="B16" s="8" t="s">
        <v>7</v>
      </c>
      <c r="C16" s="8" t="s">
        <v>645</v>
      </c>
      <c r="D16" s="8" t="s">
        <v>62</v>
      </c>
      <c r="E16" s="8" t="s">
        <v>62</v>
      </c>
      <c r="F16" s="8" t="s">
        <v>61</v>
      </c>
      <c r="G16" s="8" t="s">
        <v>125</v>
      </c>
      <c r="H16" s="8" t="s">
        <v>764</v>
      </c>
      <c r="I16" s="8" t="s">
        <v>763</v>
      </c>
      <c r="J16" s="8" t="s">
        <v>1335</v>
      </c>
      <c r="K16" s="8" t="s">
        <v>1318</v>
      </c>
      <c r="L16" s="8" t="s">
        <v>1318</v>
      </c>
      <c r="M16" s="18">
        <v>35612</v>
      </c>
      <c r="N16" s="18">
        <v>35612</v>
      </c>
      <c r="O16" s="8" t="s">
        <v>454</v>
      </c>
      <c r="P16" s="8" t="s">
        <v>17</v>
      </c>
      <c r="Q16" s="8" t="s">
        <v>617</v>
      </c>
      <c r="R16" s="8" t="str">
        <f t="shared" si="0"/>
        <v>255100A</v>
      </c>
      <c r="S16" s="8" t="str">
        <f>IFERROR(VLOOKUP(R16,'UNSG Projects'!$C$8:$D$305,2,FALSE),0)</f>
        <v>Mains - Blanket - Verde</v>
      </c>
      <c r="T16" s="8" t="s">
        <v>616</v>
      </c>
      <c r="U16" s="11">
        <v>-1808.26</v>
      </c>
    </row>
    <row r="17" spans="1:21" ht="20.399999999999999" x14ac:dyDescent="0.3">
      <c r="A17" s="19">
        <v>202507</v>
      </c>
      <c r="B17" s="8" t="s">
        <v>7</v>
      </c>
      <c r="C17" s="8" t="s">
        <v>645</v>
      </c>
      <c r="D17" s="8" t="s">
        <v>62</v>
      </c>
      <c r="E17" s="8" t="s">
        <v>62</v>
      </c>
      <c r="F17" s="8" t="s">
        <v>61</v>
      </c>
      <c r="G17" s="8" t="s">
        <v>125</v>
      </c>
      <c r="H17" s="8" t="s">
        <v>762</v>
      </c>
      <c r="I17" s="8" t="s">
        <v>761</v>
      </c>
      <c r="J17" s="8" t="s">
        <v>1335</v>
      </c>
      <c r="K17" s="8" t="s">
        <v>1318</v>
      </c>
      <c r="L17" s="8" t="s">
        <v>1318</v>
      </c>
      <c r="M17" s="18">
        <v>18810</v>
      </c>
      <c r="N17" s="18">
        <v>18810</v>
      </c>
      <c r="O17" s="8" t="s">
        <v>454</v>
      </c>
      <c r="P17" s="8" t="s">
        <v>17</v>
      </c>
      <c r="Q17" s="8" t="s">
        <v>619</v>
      </c>
      <c r="R17" s="8" t="str">
        <f t="shared" si="0"/>
        <v>251500B</v>
      </c>
      <c r="S17" s="8" t="str">
        <f>IFERROR(VLOOKUP(R17,'UNSG Projects'!$C$8:$D$305,2,FALSE),0)</f>
        <v>PI Mains - Flagstaff</v>
      </c>
      <c r="T17" s="8" t="s">
        <v>618</v>
      </c>
      <c r="U17" s="11">
        <v>-612.20000000000005</v>
      </c>
    </row>
    <row r="18" spans="1:21" ht="20.399999999999999" x14ac:dyDescent="0.3">
      <c r="A18" s="19">
        <v>202507</v>
      </c>
      <c r="B18" s="8" t="s">
        <v>7</v>
      </c>
      <c r="C18" s="8" t="s">
        <v>645</v>
      </c>
      <c r="D18" s="8" t="s">
        <v>62</v>
      </c>
      <c r="E18" s="8" t="s">
        <v>62</v>
      </c>
      <c r="F18" s="8" t="s">
        <v>61</v>
      </c>
      <c r="G18" s="8" t="s">
        <v>125</v>
      </c>
      <c r="H18" s="8" t="s">
        <v>762</v>
      </c>
      <c r="I18" s="8" t="s">
        <v>761</v>
      </c>
      <c r="J18" s="8" t="s">
        <v>1335</v>
      </c>
      <c r="K18" s="8" t="s">
        <v>1318</v>
      </c>
      <c r="L18" s="8" t="s">
        <v>1318</v>
      </c>
      <c r="M18" s="18">
        <v>18810</v>
      </c>
      <c r="N18" s="18">
        <v>18810</v>
      </c>
      <c r="O18" s="8" t="s">
        <v>454</v>
      </c>
      <c r="P18" s="8" t="s">
        <v>17</v>
      </c>
      <c r="Q18" s="8" t="s">
        <v>603</v>
      </c>
      <c r="R18" s="8" t="str">
        <f t="shared" si="0"/>
        <v>252100A</v>
      </c>
      <c r="S18" s="8" t="str">
        <f>IFERROR(VLOOKUP(R18,'UNSG Projects'!$C$8:$D$305,2,FALSE),0)</f>
        <v>Mains - Blanket - King</v>
      </c>
      <c r="T18" s="8" t="s">
        <v>602</v>
      </c>
      <c r="U18" s="11">
        <v>-45.35</v>
      </c>
    </row>
    <row r="19" spans="1:21" ht="20.399999999999999" x14ac:dyDescent="0.3">
      <c r="A19" s="19">
        <v>202507</v>
      </c>
      <c r="B19" s="8" t="s">
        <v>7</v>
      </c>
      <c r="C19" s="8" t="s">
        <v>645</v>
      </c>
      <c r="D19" s="8" t="s">
        <v>62</v>
      </c>
      <c r="E19" s="8" t="s">
        <v>62</v>
      </c>
      <c r="F19" s="8" t="s">
        <v>61</v>
      </c>
      <c r="G19" s="8" t="s">
        <v>125</v>
      </c>
      <c r="H19" s="8" t="s">
        <v>762</v>
      </c>
      <c r="I19" s="8" t="s">
        <v>761</v>
      </c>
      <c r="J19" s="8" t="s">
        <v>1335</v>
      </c>
      <c r="K19" s="8" t="s">
        <v>1318</v>
      </c>
      <c r="L19" s="8" t="s">
        <v>1318</v>
      </c>
      <c r="M19" s="18">
        <v>18810</v>
      </c>
      <c r="N19" s="18">
        <v>18810</v>
      </c>
      <c r="O19" s="8" t="s">
        <v>454</v>
      </c>
      <c r="P19" s="8" t="s">
        <v>17</v>
      </c>
      <c r="Q19" s="8" t="s">
        <v>613</v>
      </c>
      <c r="R19" s="8" t="str">
        <f t="shared" si="0"/>
        <v>252100A</v>
      </c>
      <c r="S19" s="8" t="str">
        <f>IFERROR(VLOOKUP(R19,'UNSG Projects'!$C$8:$D$305,2,FALSE),0)</f>
        <v>Mains - Blanket - King</v>
      </c>
      <c r="T19" s="8" t="s">
        <v>612</v>
      </c>
      <c r="U19" s="11">
        <v>-164.2</v>
      </c>
    </row>
    <row r="20" spans="1:21" ht="20.399999999999999" x14ac:dyDescent="0.3">
      <c r="A20" s="19">
        <v>202507</v>
      </c>
      <c r="B20" s="8" t="s">
        <v>7</v>
      </c>
      <c r="C20" s="8" t="s">
        <v>645</v>
      </c>
      <c r="D20" s="8" t="s">
        <v>62</v>
      </c>
      <c r="E20" s="8" t="s">
        <v>62</v>
      </c>
      <c r="F20" s="8" t="s">
        <v>61</v>
      </c>
      <c r="G20" s="8" t="s">
        <v>125</v>
      </c>
      <c r="H20" s="8" t="s">
        <v>762</v>
      </c>
      <c r="I20" s="8" t="s">
        <v>761</v>
      </c>
      <c r="J20" s="8" t="s">
        <v>1335</v>
      </c>
      <c r="K20" s="8" t="s">
        <v>1318</v>
      </c>
      <c r="L20" s="8" t="s">
        <v>1318</v>
      </c>
      <c r="M20" s="18">
        <v>18810</v>
      </c>
      <c r="N20" s="18">
        <v>18810</v>
      </c>
      <c r="O20" s="8" t="s">
        <v>454</v>
      </c>
      <c r="P20" s="8" t="s">
        <v>17</v>
      </c>
      <c r="Q20" s="8" t="s">
        <v>615</v>
      </c>
      <c r="R20" s="8" t="str">
        <f t="shared" si="0"/>
        <v>257100A</v>
      </c>
      <c r="S20" s="8" t="str">
        <f>IFERROR(VLOOKUP(R20,'UNSG Projects'!$C$8:$D$305,2,FALSE),0)</f>
        <v>Mains - Blanket - SL</v>
      </c>
      <c r="T20" s="8" t="s">
        <v>614</v>
      </c>
      <c r="U20" s="11">
        <v>-1491.23</v>
      </c>
    </row>
    <row r="21" spans="1:21" ht="20.399999999999999" x14ac:dyDescent="0.3">
      <c r="A21" s="19">
        <v>202507</v>
      </c>
      <c r="B21" s="8" t="s">
        <v>7</v>
      </c>
      <c r="C21" s="8" t="s">
        <v>645</v>
      </c>
      <c r="D21" s="8" t="s">
        <v>62</v>
      </c>
      <c r="E21" s="8" t="s">
        <v>62</v>
      </c>
      <c r="F21" s="8" t="s">
        <v>61</v>
      </c>
      <c r="G21" s="8" t="s">
        <v>125</v>
      </c>
      <c r="H21" s="8" t="s">
        <v>762</v>
      </c>
      <c r="I21" s="8" t="s">
        <v>761</v>
      </c>
      <c r="J21" s="8" t="s">
        <v>1335</v>
      </c>
      <c r="K21" s="8" t="s">
        <v>1318</v>
      </c>
      <c r="L21" s="8" t="s">
        <v>1318</v>
      </c>
      <c r="M21" s="18">
        <v>18810</v>
      </c>
      <c r="N21" s="18">
        <v>18810</v>
      </c>
      <c r="O21" s="8" t="s">
        <v>454</v>
      </c>
      <c r="P21" s="8" t="s">
        <v>17</v>
      </c>
      <c r="Q21" s="8" t="s">
        <v>621</v>
      </c>
      <c r="R21" s="8" t="str">
        <f t="shared" si="0"/>
        <v>253100A</v>
      </c>
      <c r="S21" s="8" t="str">
        <f>IFERROR(VLOOKUP(R21,'UNSG Projects'!$C$8:$D$305,2,FALSE),0)</f>
        <v>Mains - Blanket - Pres</v>
      </c>
      <c r="T21" s="8" t="s">
        <v>620</v>
      </c>
      <c r="U21" s="11">
        <v>-356.38</v>
      </c>
    </row>
    <row r="22" spans="1:21" ht="20.399999999999999" x14ac:dyDescent="0.3">
      <c r="A22" s="19">
        <v>202507</v>
      </c>
      <c r="B22" s="8" t="s">
        <v>7</v>
      </c>
      <c r="C22" s="8" t="s">
        <v>645</v>
      </c>
      <c r="D22" s="8" t="s">
        <v>62</v>
      </c>
      <c r="E22" s="8" t="s">
        <v>62</v>
      </c>
      <c r="F22" s="8" t="s">
        <v>61</v>
      </c>
      <c r="G22" s="8" t="s">
        <v>125</v>
      </c>
      <c r="H22" s="8" t="s">
        <v>762</v>
      </c>
      <c r="I22" s="8" t="s">
        <v>761</v>
      </c>
      <c r="J22" s="8" t="s">
        <v>1335</v>
      </c>
      <c r="K22" s="8" t="s">
        <v>1318</v>
      </c>
      <c r="L22" s="8" t="s">
        <v>1318</v>
      </c>
      <c r="M22" s="18">
        <v>18810</v>
      </c>
      <c r="N22" s="18">
        <v>18810</v>
      </c>
      <c r="O22" s="8" t="s">
        <v>454</v>
      </c>
      <c r="P22" s="8" t="s">
        <v>17</v>
      </c>
      <c r="Q22" s="8" t="s">
        <v>413</v>
      </c>
      <c r="R22" s="8" t="str">
        <f t="shared" si="0"/>
        <v>253500B</v>
      </c>
      <c r="S22" s="8" t="str">
        <f>IFERROR(VLOOKUP(R22,'UNSG Projects'!$C$8:$D$305,2,FALSE),0)</f>
        <v>PI Mains - Prescott</v>
      </c>
      <c r="T22" s="8" t="s">
        <v>412</v>
      </c>
      <c r="U22" s="11">
        <v>-4518.67</v>
      </c>
    </row>
    <row r="23" spans="1:21" ht="20.399999999999999" x14ac:dyDescent="0.3">
      <c r="A23" s="19">
        <v>202507</v>
      </c>
      <c r="B23" s="8" t="s">
        <v>7</v>
      </c>
      <c r="C23" s="8" t="s">
        <v>645</v>
      </c>
      <c r="D23" s="8" t="s">
        <v>62</v>
      </c>
      <c r="E23" s="8" t="s">
        <v>62</v>
      </c>
      <c r="F23" s="8" t="s">
        <v>61</v>
      </c>
      <c r="G23" s="8" t="s">
        <v>125</v>
      </c>
      <c r="H23" s="8" t="s">
        <v>762</v>
      </c>
      <c r="I23" s="8" t="s">
        <v>761</v>
      </c>
      <c r="J23" s="8" t="s">
        <v>1335</v>
      </c>
      <c r="K23" s="8" t="s">
        <v>1318</v>
      </c>
      <c r="L23" s="8" t="s">
        <v>1318</v>
      </c>
      <c r="M23" s="18">
        <v>18810</v>
      </c>
      <c r="N23" s="18">
        <v>18810</v>
      </c>
      <c r="O23" s="8" t="s">
        <v>454</v>
      </c>
      <c r="P23" s="8" t="s">
        <v>17</v>
      </c>
      <c r="Q23" s="8" t="s">
        <v>597</v>
      </c>
      <c r="R23" s="8" t="str">
        <f t="shared" si="0"/>
        <v>253500B</v>
      </c>
      <c r="S23" s="8" t="str">
        <f>IFERROR(VLOOKUP(R23,'UNSG Projects'!$C$8:$D$305,2,FALSE),0)</f>
        <v>PI Mains - Prescott</v>
      </c>
      <c r="T23" s="8" t="s">
        <v>596</v>
      </c>
      <c r="U23" s="11">
        <v>-754.08</v>
      </c>
    </row>
    <row r="24" spans="1:21" ht="20.399999999999999" x14ac:dyDescent="0.3">
      <c r="A24" s="19">
        <v>202508</v>
      </c>
      <c r="B24" s="8" t="s">
        <v>7</v>
      </c>
      <c r="C24" s="8" t="s">
        <v>645</v>
      </c>
      <c r="D24" s="8" t="s">
        <v>62</v>
      </c>
      <c r="E24" s="8" t="s">
        <v>62</v>
      </c>
      <c r="F24" s="8" t="s">
        <v>61</v>
      </c>
      <c r="G24" s="8" t="s">
        <v>125</v>
      </c>
      <c r="H24" s="8" t="s">
        <v>764</v>
      </c>
      <c r="I24" s="8" t="s">
        <v>763</v>
      </c>
      <c r="J24" s="8" t="s">
        <v>1335</v>
      </c>
      <c r="K24" s="8" t="s">
        <v>1318</v>
      </c>
      <c r="L24" s="8" t="s">
        <v>1318</v>
      </c>
      <c r="M24" s="18">
        <v>35612</v>
      </c>
      <c r="N24" s="18">
        <v>35612</v>
      </c>
      <c r="O24" s="8" t="s">
        <v>454</v>
      </c>
      <c r="P24" s="8" t="s">
        <v>17</v>
      </c>
      <c r="Q24" s="8" t="s">
        <v>1349</v>
      </c>
      <c r="R24" s="8" t="str">
        <f t="shared" si="0"/>
        <v>251100A</v>
      </c>
      <c r="S24" s="8" t="str">
        <f>IFERROR(VLOOKUP(R24,'UNSG Projects'!$C$8:$D$305,2,FALSE),0)</f>
        <v>Mains - Blanket - Flag</v>
      </c>
      <c r="T24" s="8" t="s">
        <v>1348</v>
      </c>
      <c r="U24" s="11">
        <v>-145.93</v>
      </c>
    </row>
    <row r="25" spans="1:21" ht="20.399999999999999" x14ac:dyDescent="0.3">
      <c r="A25" s="19">
        <v>202508</v>
      </c>
      <c r="B25" s="8" t="s">
        <v>7</v>
      </c>
      <c r="C25" s="8" t="s">
        <v>645</v>
      </c>
      <c r="D25" s="8" t="s">
        <v>62</v>
      </c>
      <c r="E25" s="8" t="s">
        <v>62</v>
      </c>
      <c r="F25" s="8" t="s">
        <v>61</v>
      </c>
      <c r="G25" s="8" t="s">
        <v>125</v>
      </c>
      <c r="H25" s="8" t="s">
        <v>764</v>
      </c>
      <c r="I25" s="8" t="s">
        <v>763</v>
      </c>
      <c r="J25" s="8" t="s">
        <v>1335</v>
      </c>
      <c r="K25" s="8" t="s">
        <v>1318</v>
      </c>
      <c r="L25" s="8" t="s">
        <v>1318</v>
      </c>
      <c r="M25" s="18">
        <v>35612</v>
      </c>
      <c r="N25" s="18">
        <v>35612</v>
      </c>
      <c r="O25" s="8" t="s">
        <v>454</v>
      </c>
      <c r="P25" s="8" t="s">
        <v>17</v>
      </c>
      <c r="Q25" s="8" t="s">
        <v>403</v>
      </c>
      <c r="R25" s="8" t="str">
        <f t="shared" si="0"/>
        <v>252100A</v>
      </c>
      <c r="S25" s="8" t="str">
        <f>IFERROR(VLOOKUP(R25,'UNSG Projects'!$C$8:$D$305,2,FALSE),0)</f>
        <v>Mains - Blanket - King</v>
      </c>
      <c r="T25" s="8" t="s">
        <v>402</v>
      </c>
      <c r="U25" s="11">
        <v>-563.37</v>
      </c>
    </row>
    <row r="26" spans="1:21" ht="20.399999999999999" x14ac:dyDescent="0.3">
      <c r="A26" s="19">
        <v>202508</v>
      </c>
      <c r="B26" s="8" t="s">
        <v>7</v>
      </c>
      <c r="C26" s="8" t="s">
        <v>645</v>
      </c>
      <c r="D26" s="8" t="s">
        <v>62</v>
      </c>
      <c r="E26" s="8" t="s">
        <v>62</v>
      </c>
      <c r="F26" s="8" t="s">
        <v>61</v>
      </c>
      <c r="G26" s="8" t="s">
        <v>125</v>
      </c>
      <c r="H26" s="8" t="s">
        <v>764</v>
      </c>
      <c r="I26" s="8" t="s">
        <v>763</v>
      </c>
      <c r="J26" s="8" t="s">
        <v>1335</v>
      </c>
      <c r="K26" s="8" t="s">
        <v>1318</v>
      </c>
      <c r="L26" s="8" t="s">
        <v>1318</v>
      </c>
      <c r="M26" s="18">
        <v>35612</v>
      </c>
      <c r="N26" s="18">
        <v>35612</v>
      </c>
      <c r="O26" s="8" t="s">
        <v>454</v>
      </c>
      <c r="P26" s="8" t="s">
        <v>17</v>
      </c>
      <c r="Q26" s="8" t="s">
        <v>591</v>
      </c>
      <c r="R26" s="8" t="str">
        <f t="shared" si="0"/>
        <v>252100A</v>
      </c>
      <c r="S26" s="8" t="str">
        <f>IFERROR(VLOOKUP(R26,'UNSG Projects'!$C$8:$D$305,2,FALSE),0)</f>
        <v>Mains - Blanket - King</v>
      </c>
      <c r="T26" s="8" t="s">
        <v>590</v>
      </c>
      <c r="U26" s="11">
        <v>-354.08</v>
      </c>
    </row>
    <row r="27" spans="1:21" ht="20.399999999999999" x14ac:dyDescent="0.3">
      <c r="A27" s="19">
        <v>202508</v>
      </c>
      <c r="B27" s="8" t="s">
        <v>7</v>
      </c>
      <c r="C27" s="8" t="s">
        <v>645</v>
      </c>
      <c r="D27" s="8" t="s">
        <v>62</v>
      </c>
      <c r="E27" s="8" t="s">
        <v>62</v>
      </c>
      <c r="F27" s="8" t="s">
        <v>61</v>
      </c>
      <c r="G27" s="8" t="s">
        <v>125</v>
      </c>
      <c r="H27" s="8" t="s">
        <v>764</v>
      </c>
      <c r="I27" s="8" t="s">
        <v>763</v>
      </c>
      <c r="J27" s="8" t="s">
        <v>1335</v>
      </c>
      <c r="K27" s="8" t="s">
        <v>1318</v>
      </c>
      <c r="L27" s="8" t="s">
        <v>1318</v>
      </c>
      <c r="M27" s="18">
        <v>35612</v>
      </c>
      <c r="N27" s="18">
        <v>35612</v>
      </c>
      <c r="O27" s="8" t="s">
        <v>454</v>
      </c>
      <c r="P27" s="8" t="s">
        <v>17</v>
      </c>
      <c r="Q27" s="8" t="s">
        <v>589</v>
      </c>
      <c r="R27" s="8" t="str">
        <f t="shared" si="0"/>
        <v>252100A</v>
      </c>
      <c r="S27" s="8" t="str">
        <f>IFERROR(VLOOKUP(R27,'UNSG Projects'!$C$8:$D$305,2,FALSE),0)</f>
        <v>Mains - Blanket - King</v>
      </c>
      <c r="T27" s="8" t="s">
        <v>588</v>
      </c>
      <c r="U27" s="11">
        <v>-695.98</v>
      </c>
    </row>
    <row r="28" spans="1:21" ht="20.399999999999999" x14ac:dyDescent="0.3">
      <c r="A28" s="19">
        <v>202508</v>
      </c>
      <c r="B28" s="8" t="s">
        <v>7</v>
      </c>
      <c r="C28" s="8" t="s">
        <v>645</v>
      </c>
      <c r="D28" s="8" t="s">
        <v>62</v>
      </c>
      <c r="E28" s="8" t="s">
        <v>62</v>
      </c>
      <c r="F28" s="8" t="s">
        <v>61</v>
      </c>
      <c r="G28" s="8" t="s">
        <v>125</v>
      </c>
      <c r="H28" s="8" t="s">
        <v>764</v>
      </c>
      <c r="I28" s="8" t="s">
        <v>763</v>
      </c>
      <c r="J28" s="8" t="s">
        <v>1335</v>
      </c>
      <c r="K28" s="8" t="s">
        <v>1318</v>
      </c>
      <c r="L28" s="8" t="s">
        <v>1318</v>
      </c>
      <c r="M28" s="18">
        <v>35612</v>
      </c>
      <c r="N28" s="18">
        <v>35612</v>
      </c>
      <c r="O28" s="8" t="s">
        <v>454</v>
      </c>
      <c r="P28" s="8" t="s">
        <v>17</v>
      </c>
      <c r="Q28" s="8" t="s">
        <v>587</v>
      </c>
      <c r="R28" s="8" t="str">
        <f t="shared" si="0"/>
        <v>252100A</v>
      </c>
      <c r="S28" s="8" t="str">
        <f>IFERROR(VLOOKUP(R28,'UNSG Projects'!$C$8:$D$305,2,FALSE),0)</f>
        <v>Mains - Blanket - King</v>
      </c>
      <c r="T28" s="8" t="s">
        <v>586</v>
      </c>
      <c r="U28" s="11">
        <v>-598.19000000000005</v>
      </c>
    </row>
    <row r="29" spans="1:21" ht="20.399999999999999" x14ac:dyDescent="0.3">
      <c r="A29" s="19">
        <v>202508</v>
      </c>
      <c r="B29" s="8" t="s">
        <v>7</v>
      </c>
      <c r="C29" s="8" t="s">
        <v>645</v>
      </c>
      <c r="D29" s="8" t="s">
        <v>62</v>
      </c>
      <c r="E29" s="8" t="s">
        <v>62</v>
      </c>
      <c r="F29" s="8" t="s">
        <v>61</v>
      </c>
      <c r="G29" s="8" t="s">
        <v>125</v>
      </c>
      <c r="H29" s="8" t="s">
        <v>764</v>
      </c>
      <c r="I29" s="8" t="s">
        <v>763</v>
      </c>
      <c r="J29" s="8" t="s">
        <v>1335</v>
      </c>
      <c r="K29" s="8" t="s">
        <v>1318</v>
      </c>
      <c r="L29" s="8" t="s">
        <v>1318</v>
      </c>
      <c r="M29" s="18">
        <v>35612</v>
      </c>
      <c r="N29" s="18">
        <v>35612</v>
      </c>
      <c r="O29" s="8" t="s">
        <v>454</v>
      </c>
      <c r="P29" s="8" t="s">
        <v>17</v>
      </c>
      <c r="Q29" s="8" t="s">
        <v>581</v>
      </c>
      <c r="R29" s="8" t="str">
        <f t="shared" si="0"/>
        <v>253401A</v>
      </c>
      <c r="S29" s="8" t="str">
        <f>IFERROR(VLOOKUP(R29,'UNSG Projects'!$C$8:$D$305,2,FALSE),0)</f>
        <v>Mains - Chino Valley</v>
      </c>
      <c r="T29" s="8" t="s">
        <v>580</v>
      </c>
      <c r="U29" s="11">
        <v>-38683.629999999997</v>
      </c>
    </row>
    <row r="30" spans="1:21" ht="20.399999999999999" x14ac:dyDescent="0.3">
      <c r="A30" s="19">
        <v>202508</v>
      </c>
      <c r="B30" s="8" t="s">
        <v>7</v>
      </c>
      <c r="C30" s="8" t="s">
        <v>645</v>
      </c>
      <c r="D30" s="8" t="s">
        <v>62</v>
      </c>
      <c r="E30" s="8" t="s">
        <v>62</v>
      </c>
      <c r="F30" s="8" t="s">
        <v>61</v>
      </c>
      <c r="G30" s="8" t="s">
        <v>125</v>
      </c>
      <c r="H30" s="8" t="s">
        <v>764</v>
      </c>
      <c r="I30" s="8" t="s">
        <v>763</v>
      </c>
      <c r="J30" s="8" t="s">
        <v>1335</v>
      </c>
      <c r="K30" s="8" t="s">
        <v>1318</v>
      </c>
      <c r="L30" s="8" t="s">
        <v>1318</v>
      </c>
      <c r="M30" s="18">
        <v>35612</v>
      </c>
      <c r="N30" s="18">
        <v>35612</v>
      </c>
      <c r="O30" s="8" t="s">
        <v>454</v>
      </c>
      <c r="P30" s="8" t="s">
        <v>17</v>
      </c>
      <c r="Q30" s="8" t="s">
        <v>593</v>
      </c>
      <c r="R30" s="8" t="str">
        <f t="shared" si="0"/>
        <v>253100A</v>
      </c>
      <c r="S30" s="8" t="str">
        <f>IFERROR(VLOOKUP(R30,'UNSG Projects'!$C$8:$D$305,2,FALSE),0)</f>
        <v>Mains - Blanket - Pres</v>
      </c>
      <c r="T30" s="8" t="s">
        <v>592</v>
      </c>
      <c r="U30" s="11">
        <v>-584.87</v>
      </c>
    </row>
    <row r="31" spans="1:21" ht="20.399999999999999" x14ac:dyDescent="0.3">
      <c r="A31" s="19">
        <v>202508</v>
      </c>
      <c r="B31" s="8" t="s">
        <v>7</v>
      </c>
      <c r="C31" s="8" t="s">
        <v>645</v>
      </c>
      <c r="D31" s="8" t="s">
        <v>62</v>
      </c>
      <c r="E31" s="8" t="s">
        <v>62</v>
      </c>
      <c r="F31" s="8" t="s">
        <v>61</v>
      </c>
      <c r="G31" s="8" t="s">
        <v>125</v>
      </c>
      <c r="H31" s="8" t="s">
        <v>762</v>
      </c>
      <c r="I31" s="8" t="s">
        <v>761</v>
      </c>
      <c r="J31" s="8" t="s">
        <v>1335</v>
      </c>
      <c r="K31" s="8" t="s">
        <v>1318</v>
      </c>
      <c r="L31" s="8" t="s">
        <v>1318</v>
      </c>
      <c r="M31" s="18">
        <v>18810</v>
      </c>
      <c r="N31" s="18">
        <v>18810</v>
      </c>
      <c r="O31" s="8" t="s">
        <v>454</v>
      </c>
      <c r="P31" s="8" t="s">
        <v>17</v>
      </c>
      <c r="Q31" s="8" t="s">
        <v>1347</v>
      </c>
      <c r="R31" s="8" t="str">
        <f t="shared" si="0"/>
        <v>251100A</v>
      </c>
      <c r="S31" s="8" t="str">
        <f>IFERROR(VLOOKUP(R31,'UNSG Projects'!$C$8:$D$305,2,FALSE),0)</f>
        <v>Mains - Blanket - Flag</v>
      </c>
      <c r="T31" s="8" t="s">
        <v>1346</v>
      </c>
      <c r="U31" s="11">
        <v>-100.66</v>
      </c>
    </row>
    <row r="32" spans="1:21" ht="20.399999999999999" x14ac:dyDescent="0.3">
      <c r="A32" s="19">
        <v>202508</v>
      </c>
      <c r="B32" s="8" t="s">
        <v>7</v>
      </c>
      <c r="C32" s="8" t="s">
        <v>645</v>
      </c>
      <c r="D32" s="8" t="s">
        <v>62</v>
      </c>
      <c r="E32" s="8" t="s">
        <v>62</v>
      </c>
      <c r="F32" s="8" t="s">
        <v>61</v>
      </c>
      <c r="G32" s="8" t="s">
        <v>125</v>
      </c>
      <c r="H32" s="8" t="s">
        <v>762</v>
      </c>
      <c r="I32" s="8" t="s">
        <v>761</v>
      </c>
      <c r="J32" s="8" t="s">
        <v>1335</v>
      </c>
      <c r="K32" s="8" t="s">
        <v>1318</v>
      </c>
      <c r="L32" s="8" t="s">
        <v>1318</v>
      </c>
      <c r="M32" s="18">
        <v>18810</v>
      </c>
      <c r="N32" s="18">
        <v>18810</v>
      </c>
      <c r="O32" s="8" t="s">
        <v>454</v>
      </c>
      <c r="P32" s="8" t="s">
        <v>17</v>
      </c>
      <c r="Q32" s="8" t="s">
        <v>734</v>
      </c>
      <c r="R32" s="8" t="str">
        <f t="shared" si="0"/>
        <v>251100A</v>
      </c>
      <c r="S32" s="8" t="str">
        <f>IFERROR(VLOOKUP(R32,'UNSG Projects'!$C$8:$D$305,2,FALSE),0)</f>
        <v>Mains - Blanket - Flag</v>
      </c>
      <c r="T32" s="8" t="s">
        <v>733</v>
      </c>
      <c r="U32" s="11">
        <v>-558.74</v>
      </c>
    </row>
    <row r="33" spans="1:21" ht="20.399999999999999" x14ac:dyDescent="0.3">
      <c r="A33" s="19">
        <v>202508</v>
      </c>
      <c r="B33" s="8" t="s">
        <v>7</v>
      </c>
      <c r="C33" s="8" t="s">
        <v>645</v>
      </c>
      <c r="D33" s="8" t="s">
        <v>62</v>
      </c>
      <c r="E33" s="8" t="s">
        <v>62</v>
      </c>
      <c r="F33" s="8" t="s">
        <v>61</v>
      </c>
      <c r="G33" s="8" t="s">
        <v>125</v>
      </c>
      <c r="H33" s="8" t="s">
        <v>762</v>
      </c>
      <c r="I33" s="8" t="s">
        <v>761</v>
      </c>
      <c r="J33" s="8" t="s">
        <v>1335</v>
      </c>
      <c r="K33" s="8" t="s">
        <v>1318</v>
      </c>
      <c r="L33" s="8" t="s">
        <v>1318</v>
      </c>
      <c r="M33" s="18">
        <v>18810</v>
      </c>
      <c r="N33" s="18">
        <v>18810</v>
      </c>
      <c r="O33" s="8" t="s">
        <v>454</v>
      </c>
      <c r="P33" s="8" t="s">
        <v>17</v>
      </c>
      <c r="Q33" s="8" t="s">
        <v>375</v>
      </c>
      <c r="R33" s="8" t="str">
        <f t="shared" si="0"/>
        <v>253500B</v>
      </c>
      <c r="S33" s="8" t="str">
        <f>IFERROR(VLOOKUP(R33,'UNSG Projects'!$C$8:$D$305,2,FALSE),0)</f>
        <v>PI Mains - Prescott</v>
      </c>
      <c r="T33" s="8" t="s">
        <v>374</v>
      </c>
      <c r="U33" s="11">
        <v>-4966.3100000000004</v>
      </c>
    </row>
    <row r="34" spans="1:21" ht="20.399999999999999" x14ac:dyDescent="0.3">
      <c r="A34" s="19">
        <v>202509</v>
      </c>
      <c r="B34" s="8" t="s">
        <v>7</v>
      </c>
      <c r="C34" s="8" t="s">
        <v>645</v>
      </c>
      <c r="D34" s="8" t="s">
        <v>62</v>
      </c>
      <c r="E34" s="8" t="s">
        <v>62</v>
      </c>
      <c r="F34" s="8" t="s">
        <v>61</v>
      </c>
      <c r="G34" s="8" t="s">
        <v>125</v>
      </c>
      <c r="H34" s="8" t="s">
        <v>764</v>
      </c>
      <c r="I34" s="8" t="s">
        <v>763</v>
      </c>
      <c r="J34" s="8" t="s">
        <v>1335</v>
      </c>
      <c r="K34" s="8" t="s">
        <v>1318</v>
      </c>
      <c r="L34" s="8" t="s">
        <v>1318</v>
      </c>
      <c r="M34" s="18">
        <v>35612</v>
      </c>
      <c r="N34" s="18">
        <v>35612</v>
      </c>
      <c r="O34" s="8" t="s">
        <v>454</v>
      </c>
      <c r="P34" s="8" t="s">
        <v>17</v>
      </c>
      <c r="Q34" s="8" t="s">
        <v>301</v>
      </c>
      <c r="R34" s="8" t="str">
        <f t="shared" si="0"/>
        <v>252402S</v>
      </c>
      <c r="S34" s="8" t="str">
        <f>IFERROR(VLOOKUP(R34,'UNSG Projects'!$C$8:$D$305,2,FALSE),0)</f>
        <v>Drisco Pipe Replacement</v>
      </c>
      <c r="T34" s="8" t="s">
        <v>300</v>
      </c>
      <c r="U34" s="11">
        <v>-62371.519999999997</v>
      </c>
    </row>
    <row r="35" spans="1:21" ht="20.399999999999999" x14ac:dyDescent="0.3">
      <c r="A35" s="19">
        <v>202509</v>
      </c>
      <c r="B35" s="8" t="s">
        <v>7</v>
      </c>
      <c r="C35" s="8" t="s">
        <v>645</v>
      </c>
      <c r="D35" s="8" t="s">
        <v>62</v>
      </c>
      <c r="E35" s="8" t="s">
        <v>62</v>
      </c>
      <c r="F35" s="8" t="s">
        <v>61</v>
      </c>
      <c r="G35" s="8" t="s">
        <v>125</v>
      </c>
      <c r="H35" s="8" t="s">
        <v>764</v>
      </c>
      <c r="I35" s="8" t="s">
        <v>763</v>
      </c>
      <c r="J35" s="8" t="s">
        <v>1335</v>
      </c>
      <c r="K35" s="8" t="s">
        <v>1318</v>
      </c>
      <c r="L35" s="8" t="s">
        <v>1318</v>
      </c>
      <c r="M35" s="18">
        <v>35612</v>
      </c>
      <c r="N35" s="18">
        <v>35612</v>
      </c>
      <c r="O35" s="8" t="s">
        <v>454</v>
      </c>
      <c r="P35" s="8" t="s">
        <v>17</v>
      </c>
      <c r="Q35" s="8" t="s">
        <v>573</v>
      </c>
      <c r="R35" s="8" t="str">
        <f t="shared" si="0"/>
        <v>252100A</v>
      </c>
      <c r="S35" s="8" t="str">
        <f>IFERROR(VLOOKUP(R35,'UNSG Projects'!$C$8:$D$305,2,FALSE),0)</f>
        <v>Mains - Blanket - King</v>
      </c>
      <c r="T35" s="8" t="s">
        <v>572</v>
      </c>
      <c r="U35" s="11">
        <v>-420.29</v>
      </c>
    </row>
    <row r="36" spans="1:21" ht="20.399999999999999" x14ac:dyDescent="0.3">
      <c r="A36" s="19">
        <v>202509</v>
      </c>
      <c r="B36" s="8" t="s">
        <v>7</v>
      </c>
      <c r="C36" s="8" t="s">
        <v>645</v>
      </c>
      <c r="D36" s="8" t="s">
        <v>62</v>
      </c>
      <c r="E36" s="8" t="s">
        <v>62</v>
      </c>
      <c r="F36" s="8" t="s">
        <v>61</v>
      </c>
      <c r="G36" s="8" t="s">
        <v>125</v>
      </c>
      <c r="H36" s="8" t="s">
        <v>764</v>
      </c>
      <c r="I36" s="8" t="s">
        <v>763</v>
      </c>
      <c r="J36" s="8" t="s">
        <v>1335</v>
      </c>
      <c r="K36" s="8" t="s">
        <v>1318</v>
      </c>
      <c r="L36" s="8" t="s">
        <v>1318</v>
      </c>
      <c r="M36" s="18">
        <v>35612</v>
      </c>
      <c r="N36" s="18">
        <v>35612</v>
      </c>
      <c r="O36" s="8" t="s">
        <v>454</v>
      </c>
      <c r="P36" s="8" t="s">
        <v>17</v>
      </c>
      <c r="Q36" s="8" t="s">
        <v>729</v>
      </c>
      <c r="R36" s="8" t="str">
        <f t="shared" si="0"/>
        <v>252406S</v>
      </c>
      <c r="S36" s="8" t="str">
        <f>IFERROR(VLOOKUP(R36,'UNSG Projects'!$C$8:$D$305,2,FALSE),0)</f>
        <v>Mains PVC Replacement KNG</v>
      </c>
      <c r="T36" s="8" t="s">
        <v>728</v>
      </c>
      <c r="U36" s="11">
        <v>-1864.38</v>
      </c>
    </row>
    <row r="37" spans="1:21" ht="20.399999999999999" x14ac:dyDescent="0.3">
      <c r="A37" s="19">
        <v>202509</v>
      </c>
      <c r="B37" s="8" t="s">
        <v>7</v>
      </c>
      <c r="C37" s="8" t="s">
        <v>645</v>
      </c>
      <c r="D37" s="8" t="s">
        <v>62</v>
      </c>
      <c r="E37" s="8" t="s">
        <v>62</v>
      </c>
      <c r="F37" s="8" t="s">
        <v>61</v>
      </c>
      <c r="G37" s="8" t="s">
        <v>125</v>
      </c>
      <c r="H37" s="8" t="s">
        <v>764</v>
      </c>
      <c r="I37" s="8" t="s">
        <v>763</v>
      </c>
      <c r="J37" s="8" t="s">
        <v>1335</v>
      </c>
      <c r="K37" s="8" t="s">
        <v>1318</v>
      </c>
      <c r="L37" s="8" t="s">
        <v>1318</v>
      </c>
      <c r="M37" s="18">
        <v>35612</v>
      </c>
      <c r="N37" s="18">
        <v>35612</v>
      </c>
      <c r="O37" s="8" t="s">
        <v>454</v>
      </c>
      <c r="P37" s="8" t="s">
        <v>17</v>
      </c>
      <c r="Q37" s="8" t="s">
        <v>575</v>
      </c>
      <c r="R37" s="8" t="str">
        <f t="shared" si="0"/>
        <v>257100A</v>
      </c>
      <c r="S37" s="8" t="str">
        <f>IFERROR(VLOOKUP(R37,'UNSG Projects'!$C$8:$D$305,2,FALSE),0)</f>
        <v>Mains - Blanket - SL</v>
      </c>
      <c r="T37" s="8" t="s">
        <v>574</v>
      </c>
      <c r="U37" s="11">
        <v>-45.09</v>
      </c>
    </row>
    <row r="38" spans="1:21" ht="20.399999999999999" x14ac:dyDescent="0.3">
      <c r="A38" s="19">
        <v>202509</v>
      </c>
      <c r="B38" s="8" t="s">
        <v>7</v>
      </c>
      <c r="C38" s="8" t="s">
        <v>645</v>
      </c>
      <c r="D38" s="8" t="s">
        <v>62</v>
      </c>
      <c r="E38" s="8" t="s">
        <v>62</v>
      </c>
      <c r="F38" s="8" t="s">
        <v>61</v>
      </c>
      <c r="G38" s="8" t="s">
        <v>125</v>
      </c>
      <c r="H38" s="8" t="s">
        <v>762</v>
      </c>
      <c r="I38" s="8" t="s">
        <v>761</v>
      </c>
      <c r="J38" s="8" t="s">
        <v>1335</v>
      </c>
      <c r="K38" s="8" t="s">
        <v>1318</v>
      </c>
      <c r="L38" s="8" t="s">
        <v>1318</v>
      </c>
      <c r="M38" s="18">
        <v>18810</v>
      </c>
      <c r="N38" s="18">
        <v>18810</v>
      </c>
      <c r="O38" s="8" t="s">
        <v>454</v>
      </c>
      <c r="P38" s="8" t="s">
        <v>17</v>
      </c>
      <c r="Q38" s="8" t="s">
        <v>301</v>
      </c>
      <c r="R38" s="8" t="str">
        <f t="shared" si="0"/>
        <v>252402S</v>
      </c>
      <c r="S38" s="8" t="str">
        <f>IFERROR(VLOOKUP(R38,'UNSG Projects'!$C$8:$D$305,2,FALSE),0)</f>
        <v>Drisco Pipe Replacement</v>
      </c>
      <c r="T38" s="8" t="s">
        <v>300</v>
      </c>
      <c r="U38" s="11">
        <v>-129.47</v>
      </c>
    </row>
    <row r="39" spans="1:21" ht="20.399999999999999" x14ac:dyDescent="0.3">
      <c r="A39" s="19">
        <v>202509</v>
      </c>
      <c r="B39" s="8" t="s">
        <v>7</v>
      </c>
      <c r="C39" s="8" t="s">
        <v>645</v>
      </c>
      <c r="D39" s="8" t="s">
        <v>62</v>
      </c>
      <c r="E39" s="8" t="s">
        <v>62</v>
      </c>
      <c r="F39" s="8" t="s">
        <v>61</v>
      </c>
      <c r="G39" s="8" t="s">
        <v>125</v>
      </c>
      <c r="H39" s="8" t="s">
        <v>762</v>
      </c>
      <c r="I39" s="8" t="s">
        <v>761</v>
      </c>
      <c r="J39" s="8" t="s">
        <v>1335</v>
      </c>
      <c r="K39" s="8" t="s">
        <v>1318</v>
      </c>
      <c r="L39" s="8" t="s">
        <v>1318</v>
      </c>
      <c r="M39" s="18">
        <v>18810</v>
      </c>
      <c r="N39" s="18">
        <v>18810</v>
      </c>
      <c r="O39" s="8" t="s">
        <v>454</v>
      </c>
      <c r="P39" s="8" t="s">
        <v>17</v>
      </c>
      <c r="Q39" s="8" t="s">
        <v>571</v>
      </c>
      <c r="R39" s="8" t="str">
        <f t="shared" si="0"/>
        <v>252100A</v>
      </c>
      <c r="S39" s="8" t="str">
        <f>IFERROR(VLOOKUP(R39,'UNSG Projects'!$C$8:$D$305,2,FALSE),0)</f>
        <v>Mains - Blanket - King</v>
      </c>
      <c r="T39" s="8" t="s">
        <v>570</v>
      </c>
      <c r="U39" s="11">
        <v>-131.22999999999999</v>
      </c>
    </row>
    <row r="40" spans="1:21" ht="20.399999999999999" x14ac:dyDescent="0.3">
      <c r="A40" s="19">
        <v>202509</v>
      </c>
      <c r="B40" s="8" t="s">
        <v>7</v>
      </c>
      <c r="C40" s="8" t="s">
        <v>645</v>
      </c>
      <c r="D40" s="8" t="s">
        <v>62</v>
      </c>
      <c r="E40" s="8" t="s">
        <v>62</v>
      </c>
      <c r="F40" s="8" t="s">
        <v>61</v>
      </c>
      <c r="G40" s="8" t="s">
        <v>125</v>
      </c>
      <c r="H40" s="8" t="s">
        <v>762</v>
      </c>
      <c r="I40" s="8" t="s">
        <v>761</v>
      </c>
      <c r="J40" s="8" t="s">
        <v>1335</v>
      </c>
      <c r="K40" s="8" t="s">
        <v>1318</v>
      </c>
      <c r="L40" s="8" t="s">
        <v>1318</v>
      </c>
      <c r="M40" s="18">
        <v>18810</v>
      </c>
      <c r="N40" s="18">
        <v>18810</v>
      </c>
      <c r="O40" s="8" t="s">
        <v>454</v>
      </c>
      <c r="P40" s="8" t="s">
        <v>17</v>
      </c>
      <c r="Q40" s="8" t="s">
        <v>569</v>
      </c>
      <c r="R40" s="8" t="str">
        <f t="shared" si="0"/>
        <v>253100A</v>
      </c>
      <c r="S40" s="8" t="str">
        <f>IFERROR(VLOOKUP(R40,'UNSG Projects'!$C$8:$D$305,2,FALSE),0)</f>
        <v>Mains - Blanket - Pres</v>
      </c>
      <c r="T40" s="8" t="s">
        <v>568</v>
      </c>
      <c r="U40" s="11">
        <v>-315.23</v>
      </c>
    </row>
    <row r="41" spans="1:21" ht="20.399999999999999" x14ac:dyDescent="0.3">
      <c r="A41" s="19">
        <v>202509</v>
      </c>
      <c r="B41" s="8" t="s">
        <v>7</v>
      </c>
      <c r="C41" s="8" t="s">
        <v>645</v>
      </c>
      <c r="D41" s="8" t="s">
        <v>62</v>
      </c>
      <c r="E41" s="8" t="s">
        <v>62</v>
      </c>
      <c r="F41" s="8" t="s">
        <v>61</v>
      </c>
      <c r="G41" s="8" t="s">
        <v>125</v>
      </c>
      <c r="H41" s="8" t="s">
        <v>762</v>
      </c>
      <c r="I41" s="8" t="s">
        <v>761</v>
      </c>
      <c r="J41" s="8" t="s">
        <v>1335</v>
      </c>
      <c r="K41" s="8" t="s">
        <v>1318</v>
      </c>
      <c r="L41" s="8" t="s">
        <v>1318</v>
      </c>
      <c r="M41" s="18">
        <v>18810</v>
      </c>
      <c r="N41" s="18">
        <v>18810</v>
      </c>
      <c r="O41" s="8" t="s">
        <v>454</v>
      </c>
      <c r="P41" s="8" t="s">
        <v>17</v>
      </c>
      <c r="Q41" s="8" t="s">
        <v>579</v>
      </c>
      <c r="R41" s="8" t="str">
        <f t="shared" si="0"/>
        <v>256100A</v>
      </c>
      <c r="S41" s="8" t="str">
        <f>IFERROR(VLOOKUP(R41,'UNSG Projects'!$C$8:$D$305,2,FALSE),0)</f>
        <v>Mains - Blanket - Nog</v>
      </c>
      <c r="T41" s="8" t="s">
        <v>578</v>
      </c>
      <c r="U41" s="11">
        <v>-2125.09</v>
      </c>
    </row>
    <row r="42" spans="1:21" ht="20.399999999999999" x14ac:dyDescent="0.3">
      <c r="A42" s="19">
        <v>202509</v>
      </c>
      <c r="B42" s="8" t="s">
        <v>7</v>
      </c>
      <c r="C42" s="8" t="s">
        <v>645</v>
      </c>
      <c r="D42" s="8" t="s">
        <v>62</v>
      </c>
      <c r="E42" s="8" t="s">
        <v>62</v>
      </c>
      <c r="F42" s="8" t="s">
        <v>61</v>
      </c>
      <c r="G42" s="8" t="s">
        <v>125</v>
      </c>
      <c r="H42" s="8" t="s">
        <v>762</v>
      </c>
      <c r="I42" s="8" t="s">
        <v>761</v>
      </c>
      <c r="J42" s="8" t="s">
        <v>1335</v>
      </c>
      <c r="K42" s="8" t="s">
        <v>1318</v>
      </c>
      <c r="L42" s="8" t="s">
        <v>1318</v>
      </c>
      <c r="M42" s="18">
        <v>18810</v>
      </c>
      <c r="N42" s="18">
        <v>18810</v>
      </c>
      <c r="O42" s="8" t="s">
        <v>454</v>
      </c>
      <c r="P42" s="8" t="s">
        <v>17</v>
      </c>
      <c r="Q42" s="8" t="s">
        <v>567</v>
      </c>
      <c r="R42" s="8" t="str">
        <f t="shared" si="0"/>
        <v>256101A</v>
      </c>
      <c r="S42" s="8" t="str">
        <f>IFERROR(VLOOKUP(R42,'UNSG Projects'!$C$8:$D$305,2,FALSE),0)</f>
        <v>Valve Replacement Nogales</v>
      </c>
      <c r="T42" s="8" t="s">
        <v>566</v>
      </c>
      <c r="U42" s="11">
        <v>-227.3</v>
      </c>
    </row>
    <row r="43" spans="1:21" ht="20.399999999999999" x14ac:dyDescent="0.3">
      <c r="A43" s="19">
        <v>202510</v>
      </c>
      <c r="B43" s="8" t="s">
        <v>7</v>
      </c>
      <c r="C43" s="8" t="s">
        <v>645</v>
      </c>
      <c r="D43" s="8" t="s">
        <v>62</v>
      </c>
      <c r="E43" s="8" t="s">
        <v>62</v>
      </c>
      <c r="F43" s="8" t="s">
        <v>61</v>
      </c>
      <c r="G43" s="8" t="s">
        <v>125</v>
      </c>
      <c r="H43" s="8" t="s">
        <v>764</v>
      </c>
      <c r="I43" s="8" t="s">
        <v>763</v>
      </c>
      <c r="J43" s="8" t="s">
        <v>1335</v>
      </c>
      <c r="K43" s="8" t="s">
        <v>1318</v>
      </c>
      <c r="L43" s="8" t="s">
        <v>1318</v>
      </c>
      <c r="M43" s="18">
        <v>35612</v>
      </c>
      <c r="N43" s="18">
        <v>35612</v>
      </c>
      <c r="O43" s="8" t="s">
        <v>454</v>
      </c>
      <c r="P43" s="8" t="s">
        <v>17</v>
      </c>
      <c r="Q43" s="8" t="s">
        <v>301</v>
      </c>
      <c r="R43" s="8" t="str">
        <f t="shared" si="0"/>
        <v>252402S</v>
      </c>
      <c r="S43" s="8" t="str">
        <f>IFERROR(VLOOKUP(R43,'UNSG Projects'!$C$8:$D$305,2,FALSE),0)</f>
        <v>Drisco Pipe Replacement</v>
      </c>
      <c r="T43" s="8" t="s">
        <v>300</v>
      </c>
      <c r="U43" s="11">
        <v>-27048.5</v>
      </c>
    </row>
    <row r="44" spans="1:21" ht="20.399999999999999" x14ac:dyDescent="0.3">
      <c r="A44" s="19">
        <v>202510</v>
      </c>
      <c r="B44" s="8" t="s">
        <v>7</v>
      </c>
      <c r="C44" s="8" t="s">
        <v>645</v>
      </c>
      <c r="D44" s="8" t="s">
        <v>62</v>
      </c>
      <c r="E44" s="8" t="s">
        <v>62</v>
      </c>
      <c r="F44" s="8" t="s">
        <v>61</v>
      </c>
      <c r="G44" s="8" t="s">
        <v>125</v>
      </c>
      <c r="H44" s="8" t="s">
        <v>764</v>
      </c>
      <c r="I44" s="8" t="s">
        <v>763</v>
      </c>
      <c r="J44" s="8" t="s">
        <v>1335</v>
      </c>
      <c r="K44" s="8" t="s">
        <v>1318</v>
      </c>
      <c r="L44" s="8" t="s">
        <v>1318</v>
      </c>
      <c r="M44" s="18">
        <v>35612</v>
      </c>
      <c r="N44" s="18">
        <v>35612</v>
      </c>
      <c r="O44" s="8" t="s">
        <v>454</v>
      </c>
      <c r="P44" s="8" t="s">
        <v>17</v>
      </c>
      <c r="Q44" s="8" t="s">
        <v>557</v>
      </c>
      <c r="R44" s="8" t="str">
        <f t="shared" si="0"/>
        <v>251100A</v>
      </c>
      <c r="S44" s="8" t="str">
        <f>IFERROR(VLOOKUP(R44,'UNSG Projects'!$C$8:$D$305,2,FALSE),0)</f>
        <v>Mains - Blanket - Flag</v>
      </c>
      <c r="T44" s="8" t="s">
        <v>556</v>
      </c>
      <c r="U44" s="11">
        <v>-1480.62</v>
      </c>
    </row>
    <row r="45" spans="1:21" ht="20.399999999999999" x14ac:dyDescent="0.3">
      <c r="A45" s="19">
        <v>202510</v>
      </c>
      <c r="B45" s="8" t="s">
        <v>7</v>
      </c>
      <c r="C45" s="8" t="s">
        <v>645</v>
      </c>
      <c r="D45" s="8" t="s">
        <v>62</v>
      </c>
      <c r="E45" s="8" t="s">
        <v>62</v>
      </c>
      <c r="F45" s="8" t="s">
        <v>61</v>
      </c>
      <c r="G45" s="8" t="s">
        <v>125</v>
      </c>
      <c r="H45" s="8" t="s">
        <v>764</v>
      </c>
      <c r="I45" s="8" t="s">
        <v>763</v>
      </c>
      <c r="J45" s="8" t="s">
        <v>1335</v>
      </c>
      <c r="K45" s="8" t="s">
        <v>1318</v>
      </c>
      <c r="L45" s="8" t="s">
        <v>1318</v>
      </c>
      <c r="M45" s="18">
        <v>35612</v>
      </c>
      <c r="N45" s="18">
        <v>35612</v>
      </c>
      <c r="O45" s="8" t="s">
        <v>454</v>
      </c>
      <c r="P45" s="8" t="s">
        <v>17</v>
      </c>
      <c r="Q45" s="8" t="s">
        <v>563</v>
      </c>
      <c r="R45" s="8" t="str">
        <f t="shared" si="0"/>
        <v>252100A</v>
      </c>
      <c r="S45" s="8" t="str">
        <f>IFERROR(VLOOKUP(R45,'UNSG Projects'!$C$8:$D$305,2,FALSE),0)</f>
        <v>Mains - Blanket - King</v>
      </c>
      <c r="T45" s="8" t="s">
        <v>562</v>
      </c>
      <c r="U45" s="11">
        <v>-532.74</v>
      </c>
    </row>
    <row r="46" spans="1:21" ht="20.399999999999999" x14ac:dyDescent="0.3">
      <c r="A46" s="19">
        <v>202510</v>
      </c>
      <c r="B46" s="8" t="s">
        <v>7</v>
      </c>
      <c r="C46" s="8" t="s">
        <v>645</v>
      </c>
      <c r="D46" s="8" t="s">
        <v>62</v>
      </c>
      <c r="E46" s="8" t="s">
        <v>62</v>
      </c>
      <c r="F46" s="8" t="s">
        <v>61</v>
      </c>
      <c r="G46" s="8" t="s">
        <v>125</v>
      </c>
      <c r="H46" s="8" t="s">
        <v>764</v>
      </c>
      <c r="I46" s="8" t="s">
        <v>763</v>
      </c>
      <c r="J46" s="8" t="s">
        <v>1335</v>
      </c>
      <c r="K46" s="8" t="s">
        <v>1318</v>
      </c>
      <c r="L46" s="8" t="s">
        <v>1318</v>
      </c>
      <c r="M46" s="18">
        <v>35612</v>
      </c>
      <c r="N46" s="18">
        <v>35612</v>
      </c>
      <c r="O46" s="8" t="s">
        <v>454</v>
      </c>
      <c r="P46" s="8" t="s">
        <v>17</v>
      </c>
      <c r="Q46" s="8" t="s">
        <v>561</v>
      </c>
      <c r="R46" s="8" t="str">
        <f t="shared" si="0"/>
        <v>252100A</v>
      </c>
      <c r="S46" s="8" t="str">
        <f>IFERROR(VLOOKUP(R46,'UNSG Projects'!$C$8:$D$305,2,FALSE),0)</f>
        <v>Mains - Blanket - King</v>
      </c>
      <c r="T46" s="8" t="s">
        <v>560</v>
      </c>
      <c r="U46" s="11">
        <v>-897.28</v>
      </c>
    </row>
    <row r="47" spans="1:21" ht="20.399999999999999" x14ac:dyDescent="0.3">
      <c r="A47" s="19">
        <v>202510</v>
      </c>
      <c r="B47" s="8" t="s">
        <v>7</v>
      </c>
      <c r="C47" s="8" t="s">
        <v>645</v>
      </c>
      <c r="D47" s="8" t="s">
        <v>62</v>
      </c>
      <c r="E47" s="8" t="s">
        <v>62</v>
      </c>
      <c r="F47" s="8" t="s">
        <v>61</v>
      </c>
      <c r="G47" s="8" t="s">
        <v>125</v>
      </c>
      <c r="H47" s="8" t="s">
        <v>762</v>
      </c>
      <c r="I47" s="8" t="s">
        <v>761</v>
      </c>
      <c r="J47" s="8" t="s">
        <v>1335</v>
      </c>
      <c r="K47" s="8" t="s">
        <v>1318</v>
      </c>
      <c r="L47" s="8" t="s">
        <v>1318</v>
      </c>
      <c r="M47" s="18">
        <v>18810</v>
      </c>
      <c r="N47" s="18">
        <v>18810</v>
      </c>
      <c r="O47" s="8" t="s">
        <v>454</v>
      </c>
      <c r="P47" s="8" t="s">
        <v>17</v>
      </c>
      <c r="Q47" s="8" t="s">
        <v>301</v>
      </c>
      <c r="R47" s="8" t="str">
        <f t="shared" si="0"/>
        <v>252402S</v>
      </c>
      <c r="S47" s="8" t="str">
        <f>IFERROR(VLOOKUP(R47,'UNSG Projects'!$C$8:$D$305,2,FALSE),0)</f>
        <v>Drisco Pipe Replacement</v>
      </c>
      <c r="T47" s="8" t="s">
        <v>300</v>
      </c>
      <c r="U47" s="11">
        <v>-25.51</v>
      </c>
    </row>
    <row r="48" spans="1:21" ht="20.399999999999999" x14ac:dyDescent="0.3">
      <c r="A48" s="19">
        <v>202510</v>
      </c>
      <c r="B48" s="8" t="s">
        <v>7</v>
      </c>
      <c r="C48" s="8" t="s">
        <v>645</v>
      </c>
      <c r="D48" s="8" t="s">
        <v>62</v>
      </c>
      <c r="E48" s="8" t="s">
        <v>62</v>
      </c>
      <c r="F48" s="8" t="s">
        <v>61</v>
      </c>
      <c r="G48" s="8" t="s">
        <v>125</v>
      </c>
      <c r="H48" s="8" t="s">
        <v>762</v>
      </c>
      <c r="I48" s="8" t="s">
        <v>761</v>
      </c>
      <c r="J48" s="8" t="s">
        <v>1335</v>
      </c>
      <c r="K48" s="8" t="s">
        <v>1318</v>
      </c>
      <c r="L48" s="8" t="s">
        <v>1318</v>
      </c>
      <c r="M48" s="18">
        <v>18810</v>
      </c>
      <c r="N48" s="18">
        <v>18810</v>
      </c>
      <c r="O48" s="8" t="s">
        <v>454</v>
      </c>
      <c r="P48" s="8" t="s">
        <v>17</v>
      </c>
      <c r="Q48" s="8" t="s">
        <v>565</v>
      </c>
      <c r="R48" s="8" t="str">
        <f t="shared" si="0"/>
        <v>251500B</v>
      </c>
      <c r="S48" s="8" t="str">
        <f>IFERROR(VLOOKUP(R48,'UNSG Projects'!$C$8:$D$305,2,FALSE),0)</f>
        <v>PI Mains - Flagstaff</v>
      </c>
      <c r="T48" s="8" t="s">
        <v>564</v>
      </c>
      <c r="U48" s="11">
        <v>-1114.76</v>
      </c>
    </row>
    <row r="49" spans="1:21" ht="20.399999999999999" x14ac:dyDescent="0.3">
      <c r="A49" s="19">
        <v>202510</v>
      </c>
      <c r="B49" s="8" t="s">
        <v>7</v>
      </c>
      <c r="C49" s="8" t="s">
        <v>645</v>
      </c>
      <c r="D49" s="8" t="s">
        <v>62</v>
      </c>
      <c r="E49" s="8" t="s">
        <v>62</v>
      </c>
      <c r="F49" s="8" t="s">
        <v>61</v>
      </c>
      <c r="G49" s="8" t="s">
        <v>125</v>
      </c>
      <c r="H49" s="8" t="s">
        <v>762</v>
      </c>
      <c r="I49" s="8" t="s">
        <v>761</v>
      </c>
      <c r="J49" s="8" t="s">
        <v>1335</v>
      </c>
      <c r="K49" s="8" t="s">
        <v>1318</v>
      </c>
      <c r="L49" s="8" t="s">
        <v>1318</v>
      </c>
      <c r="M49" s="18">
        <v>18810</v>
      </c>
      <c r="N49" s="18">
        <v>18810</v>
      </c>
      <c r="O49" s="8" t="s">
        <v>454</v>
      </c>
      <c r="P49" s="8" t="s">
        <v>17</v>
      </c>
      <c r="Q49" s="8" t="s">
        <v>559</v>
      </c>
      <c r="R49" s="8" t="str">
        <f t="shared" si="0"/>
        <v>257100A</v>
      </c>
      <c r="S49" s="8" t="str">
        <f>IFERROR(VLOOKUP(R49,'UNSG Projects'!$C$8:$D$305,2,FALSE),0)</f>
        <v>Mains - Blanket - SL</v>
      </c>
      <c r="T49" s="8" t="s">
        <v>558</v>
      </c>
      <c r="U49" s="11">
        <v>-100.38</v>
      </c>
    </row>
    <row r="50" spans="1:21" ht="20.399999999999999" x14ac:dyDescent="0.3">
      <c r="A50" s="19">
        <v>202510</v>
      </c>
      <c r="B50" s="8" t="s">
        <v>7</v>
      </c>
      <c r="C50" s="8" t="s">
        <v>645</v>
      </c>
      <c r="D50" s="8" t="s">
        <v>62</v>
      </c>
      <c r="E50" s="8" t="s">
        <v>62</v>
      </c>
      <c r="F50" s="8" t="s">
        <v>61</v>
      </c>
      <c r="G50" s="8" t="s">
        <v>125</v>
      </c>
      <c r="H50" s="8" t="s">
        <v>762</v>
      </c>
      <c r="I50" s="8" t="s">
        <v>761</v>
      </c>
      <c r="J50" s="8" t="s">
        <v>1335</v>
      </c>
      <c r="K50" s="8" t="s">
        <v>1318</v>
      </c>
      <c r="L50" s="8" t="s">
        <v>1318</v>
      </c>
      <c r="M50" s="18">
        <v>18810</v>
      </c>
      <c r="N50" s="18">
        <v>18810</v>
      </c>
      <c r="O50" s="8" t="s">
        <v>454</v>
      </c>
      <c r="P50" s="8" t="s">
        <v>17</v>
      </c>
      <c r="Q50" s="8" t="s">
        <v>778</v>
      </c>
      <c r="R50" s="8" t="str">
        <f t="shared" si="0"/>
        <v>257100A</v>
      </c>
      <c r="S50" s="8" t="str">
        <f>IFERROR(VLOOKUP(R50,'UNSG Projects'!$C$8:$D$305,2,FALSE),0)</f>
        <v>Mains - Blanket - SL</v>
      </c>
      <c r="T50" s="8" t="s">
        <v>777</v>
      </c>
      <c r="U50" s="11">
        <v>-88.39</v>
      </c>
    </row>
    <row r="51" spans="1:21" ht="20.399999999999999" x14ac:dyDescent="0.3">
      <c r="A51" s="19">
        <v>202511</v>
      </c>
      <c r="B51" s="8" t="s">
        <v>7</v>
      </c>
      <c r="C51" s="8" t="s">
        <v>645</v>
      </c>
      <c r="D51" s="8" t="s">
        <v>62</v>
      </c>
      <c r="E51" s="8" t="s">
        <v>62</v>
      </c>
      <c r="F51" s="8" t="s">
        <v>61</v>
      </c>
      <c r="G51" s="8" t="s">
        <v>125</v>
      </c>
      <c r="H51" s="8" t="s">
        <v>764</v>
      </c>
      <c r="I51" s="8" t="s">
        <v>763</v>
      </c>
      <c r="J51" s="8" t="s">
        <v>1335</v>
      </c>
      <c r="K51" s="8" t="s">
        <v>1318</v>
      </c>
      <c r="L51" s="8" t="s">
        <v>1318</v>
      </c>
      <c r="M51" s="18">
        <v>35612</v>
      </c>
      <c r="N51" s="18">
        <v>35612</v>
      </c>
      <c r="O51" s="8" t="s">
        <v>454</v>
      </c>
      <c r="P51" s="8" t="s">
        <v>17</v>
      </c>
      <c r="Q51" s="8" t="s">
        <v>301</v>
      </c>
      <c r="R51" s="8" t="str">
        <f t="shared" si="0"/>
        <v>252402S</v>
      </c>
      <c r="S51" s="8" t="str">
        <f>IFERROR(VLOOKUP(R51,'UNSG Projects'!$C$8:$D$305,2,FALSE),0)</f>
        <v>Drisco Pipe Replacement</v>
      </c>
      <c r="T51" s="8" t="s">
        <v>300</v>
      </c>
      <c r="U51" s="11">
        <v>-331696.76</v>
      </c>
    </row>
    <row r="52" spans="1:21" ht="20.399999999999999" x14ac:dyDescent="0.3">
      <c r="A52" s="19">
        <v>202511</v>
      </c>
      <c r="B52" s="8" t="s">
        <v>7</v>
      </c>
      <c r="C52" s="8" t="s">
        <v>645</v>
      </c>
      <c r="D52" s="8" t="s">
        <v>62</v>
      </c>
      <c r="E52" s="8" t="s">
        <v>62</v>
      </c>
      <c r="F52" s="8" t="s">
        <v>61</v>
      </c>
      <c r="G52" s="8" t="s">
        <v>125</v>
      </c>
      <c r="H52" s="8" t="s">
        <v>764</v>
      </c>
      <c r="I52" s="8" t="s">
        <v>763</v>
      </c>
      <c r="J52" s="8" t="s">
        <v>1335</v>
      </c>
      <c r="K52" s="8" t="s">
        <v>1318</v>
      </c>
      <c r="L52" s="8" t="s">
        <v>1318</v>
      </c>
      <c r="M52" s="18">
        <v>35612</v>
      </c>
      <c r="N52" s="18">
        <v>35612</v>
      </c>
      <c r="O52" s="8" t="s">
        <v>454</v>
      </c>
      <c r="P52" s="8" t="s">
        <v>17</v>
      </c>
      <c r="Q52" s="8" t="s">
        <v>1363</v>
      </c>
      <c r="R52" s="8" t="str">
        <f t="shared" si="0"/>
        <v>252100A</v>
      </c>
      <c r="S52" s="8" t="str">
        <f>IFERROR(VLOOKUP(R52,'UNSG Projects'!$C$8:$D$305,2,FALSE),0)</f>
        <v>Mains - Blanket - King</v>
      </c>
      <c r="T52" s="8" t="s">
        <v>1362</v>
      </c>
      <c r="U52" s="11">
        <v>-86.57</v>
      </c>
    </row>
    <row r="53" spans="1:21" ht="20.399999999999999" x14ac:dyDescent="0.3">
      <c r="A53" s="19">
        <v>202511</v>
      </c>
      <c r="B53" s="8" t="s">
        <v>7</v>
      </c>
      <c r="C53" s="8" t="s">
        <v>645</v>
      </c>
      <c r="D53" s="8" t="s">
        <v>62</v>
      </c>
      <c r="E53" s="8" t="s">
        <v>62</v>
      </c>
      <c r="F53" s="8" t="s">
        <v>61</v>
      </c>
      <c r="G53" s="8" t="s">
        <v>125</v>
      </c>
      <c r="H53" s="8" t="s">
        <v>764</v>
      </c>
      <c r="I53" s="8" t="s">
        <v>763</v>
      </c>
      <c r="J53" s="8" t="s">
        <v>1335</v>
      </c>
      <c r="K53" s="8" t="s">
        <v>1318</v>
      </c>
      <c r="L53" s="8" t="s">
        <v>1318</v>
      </c>
      <c r="M53" s="18">
        <v>35612</v>
      </c>
      <c r="N53" s="18">
        <v>35612</v>
      </c>
      <c r="O53" s="8" t="s">
        <v>454</v>
      </c>
      <c r="P53" s="8" t="s">
        <v>17</v>
      </c>
      <c r="Q53" s="8" t="s">
        <v>1361</v>
      </c>
      <c r="R53" s="8" t="str">
        <f t="shared" si="0"/>
        <v>252100A</v>
      </c>
      <c r="S53" s="8" t="str">
        <f>IFERROR(VLOOKUP(R53,'UNSG Projects'!$C$8:$D$305,2,FALSE),0)</f>
        <v>Mains - Blanket - King</v>
      </c>
      <c r="T53" s="8" t="s">
        <v>1360</v>
      </c>
      <c r="U53" s="11">
        <v>-94.37</v>
      </c>
    </row>
    <row r="54" spans="1:21" ht="20.399999999999999" x14ac:dyDescent="0.3">
      <c r="A54" s="19">
        <v>202511</v>
      </c>
      <c r="B54" s="8" t="s">
        <v>7</v>
      </c>
      <c r="C54" s="8" t="s">
        <v>645</v>
      </c>
      <c r="D54" s="8" t="s">
        <v>62</v>
      </c>
      <c r="E54" s="8" t="s">
        <v>62</v>
      </c>
      <c r="F54" s="8" t="s">
        <v>61</v>
      </c>
      <c r="G54" s="8" t="s">
        <v>125</v>
      </c>
      <c r="H54" s="8" t="s">
        <v>762</v>
      </c>
      <c r="I54" s="8" t="s">
        <v>761</v>
      </c>
      <c r="J54" s="8" t="s">
        <v>1335</v>
      </c>
      <c r="K54" s="8" t="s">
        <v>1318</v>
      </c>
      <c r="L54" s="8" t="s">
        <v>1318</v>
      </c>
      <c r="M54" s="18">
        <v>18810</v>
      </c>
      <c r="N54" s="18">
        <v>18810</v>
      </c>
      <c r="O54" s="8" t="s">
        <v>454</v>
      </c>
      <c r="P54" s="8" t="s">
        <v>17</v>
      </c>
      <c r="Q54" s="8" t="s">
        <v>551</v>
      </c>
      <c r="R54" s="8" t="str">
        <f t="shared" si="0"/>
        <v>256100A</v>
      </c>
      <c r="S54" s="8" t="str">
        <f>IFERROR(VLOOKUP(R54,'UNSG Projects'!$C$8:$D$305,2,FALSE),0)</f>
        <v>Mains - Blanket - Nog</v>
      </c>
      <c r="T54" s="8" t="s">
        <v>550</v>
      </c>
      <c r="U54" s="11">
        <v>-4555.07</v>
      </c>
    </row>
    <row r="55" spans="1:21" ht="20.399999999999999" x14ac:dyDescent="0.3">
      <c r="A55" s="19">
        <v>202511</v>
      </c>
      <c r="B55" s="8" t="s">
        <v>7</v>
      </c>
      <c r="C55" s="8" t="s">
        <v>645</v>
      </c>
      <c r="D55" s="8" t="s">
        <v>62</v>
      </c>
      <c r="E55" s="8" t="s">
        <v>62</v>
      </c>
      <c r="F55" s="8" t="s">
        <v>61</v>
      </c>
      <c r="G55" s="8" t="s">
        <v>125</v>
      </c>
      <c r="H55" s="8" t="s">
        <v>762</v>
      </c>
      <c r="I55" s="8" t="s">
        <v>761</v>
      </c>
      <c r="J55" s="8" t="s">
        <v>1335</v>
      </c>
      <c r="K55" s="8" t="s">
        <v>1318</v>
      </c>
      <c r="L55" s="8" t="s">
        <v>1318</v>
      </c>
      <c r="M55" s="18">
        <v>19176</v>
      </c>
      <c r="N55" s="18">
        <v>19176</v>
      </c>
      <c r="O55" s="8" t="s">
        <v>454</v>
      </c>
      <c r="P55" s="8" t="s">
        <v>17</v>
      </c>
      <c r="Q55" s="8" t="s">
        <v>551</v>
      </c>
      <c r="R55" s="8" t="str">
        <f t="shared" si="0"/>
        <v>256100A</v>
      </c>
      <c r="S55" s="8" t="str">
        <f>IFERROR(VLOOKUP(R55,'UNSG Projects'!$C$8:$D$305,2,FALSE),0)</f>
        <v>Mains - Blanket - Nog</v>
      </c>
      <c r="T55" s="8" t="s">
        <v>550</v>
      </c>
      <c r="U55" s="11">
        <v>-4018.17</v>
      </c>
    </row>
    <row r="56" spans="1:21" ht="20.399999999999999" x14ac:dyDescent="0.3">
      <c r="A56" s="19">
        <v>202511</v>
      </c>
      <c r="B56" s="8" t="s">
        <v>7</v>
      </c>
      <c r="C56" s="8" t="s">
        <v>645</v>
      </c>
      <c r="D56" s="8" t="s">
        <v>62</v>
      </c>
      <c r="E56" s="8" t="s">
        <v>62</v>
      </c>
      <c r="F56" s="8" t="s">
        <v>61</v>
      </c>
      <c r="G56" s="8" t="s">
        <v>125</v>
      </c>
      <c r="H56" s="8" t="s">
        <v>762</v>
      </c>
      <c r="I56" s="8" t="s">
        <v>761</v>
      </c>
      <c r="J56" s="8" t="s">
        <v>1335</v>
      </c>
      <c r="K56" s="8" t="s">
        <v>1318</v>
      </c>
      <c r="L56" s="8" t="s">
        <v>1318</v>
      </c>
      <c r="M56" s="18">
        <v>19176</v>
      </c>
      <c r="N56" s="18">
        <v>19176</v>
      </c>
      <c r="O56" s="8" t="s">
        <v>454</v>
      </c>
      <c r="P56" s="8" t="s">
        <v>17</v>
      </c>
      <c r="Q56" s="8" t="s">
        <v>549</v>
      </c>
      <c r="R56" s="8" t="str">
        <f t="shared" si="0"/>
        <v>256100A</v>
      </c>
      <c r="S56" s="8" t="str">
        <f>IFERROR(VLOOKUP(R56,'UNSG Projects'!$C$8:$D$305,2,FALSE),0)</f>
        <v>Mains - Blanket - Nog</v>
      </c>
      <c r="T56" s="8" t="s">
        <v>548</v>
      </c>
      <c r="U56" s="11">
        <v>-139.22999999999999</v>
      </c>
    </row>
    <row r="57" spans="1:21" ht="20.399999999999999" x14ac:dyDescent="0.3">
      <c r="A57" s="19">
        <v>202512</v>
      </c>
      <c r="B57" s="8" t="s">
        <v>7</v>
      </c>
      <c r="C57" s="8" t="s">
        <v>645</v>
      </c>
      <c r="D57" s="8" t="s">
        <v>62</v>
      </c>
      <c r="E57" s="8" t="s">
        <v>62</v>
      </c>
      <c r="F57" s="8" t="s">
        <v>61</v>
      </c>
      <c r="G57" s="8" t="s">
        <v>125</v>
      </c>
      <c r="H57" s="8" t="s">
        <v>764</v>
      </c>
      <c r="I57" s="8" t="s">
        <v>763</v>
      </c>
      <c r="J57" s="8" t="s">
        <v>1335</v>
      </c>
      <c r="K57" s="8" t="s">
        <v>1318</v>
      </c>
      <c r="L57" s="8" t="s">
        <v>1318</v>
      </c>
      <c r="M57" s="18">
        <v>35612</v>
      </c>
      <c r="N57" s="18">
        <v>35612</v>
      </c>
      <c r="O57" s="8" t="s">
        <v>454</v>
      </c>
      <c r="P57" s="8" t="s">
        <v>17</v>
      </c>
      <c r="Q57" s="8" t="s">
        <v>301</v>
      </c>
      <c r="R57" s="8" t="str">
        <f t="shared" si="0"/>
        <v>252402S</v>
      </c>
      <c r="S57" s="8" t="str">
        <f>IFERROR(VLOOKUP(R57,'UNSG Projects'!$C$8:$D$305,2,FALSE),0)</f>
        <v>Drisco Pipe Replacement</v>
      </c>
      <c r="T57" s="8" t="s">
        <v>300</v>
      </c>
      <c r="U57" s="11">
        <v>-207034.63</v>
      </c>
    </row>
    <row r="58" spans="1:21" ht="20.399999999999999" x14ac:dyDescent="0.3">
      <c r="A58" s="19">
        <v>202512</v>
      </c>
      <c r="B58" s="8" t="s">
        <v>7</v>
      </c>
      <c r="C58" s="8" t="s">
        <v>645</v>
      </c>
      <c r="D58" s="8" t="s">
        <v>62</v>
      </c>
      <c r="E58" s="8" t="s">
        <v>62</v>
      </c>
      <c r="F58" s="8" t="s">
        <v>61</v>
      </c>
      <c r="G58" s="8" t="s">
        <v>125</v>
      </c>
      <c r="H58" s="8" t="s">
        <v>764</v>
      </c>
      <c r="I58" s="8" t="s">
        <v>763</v>
      </c>
      <c r="J58" s="8" t="s">
        <v>1335</v>
      </c>
      <c r="K58" s="8" t="s">
        <v>1318</v>
      </c>
      <c r="L58" s="8" t="s">
        <v>1318</v>
      </c>
      <c r="M58" s="18">
        <v>35612</v>
      </c>
      <c r="N58" s="18">
        <v>35612</v>
      </c>
      <c r="O58" s="8" t="s">
        <v>454</v>
      </c>
      <c r="P58" s="8" t="s">
        <v>17</v>
      </c>
      <c r="Q58" s="8" t="s">
        <v>543</v>
      </c>
      <c r="R58" s="8" t="str">
        <f t="shared" si="0"/>
        <v>252100A</v>
      </c>
      <c r="S58" s="8" t="str">
        <f>IFERROR(VLOOKUP(R58,'UNSG Projects'!$C$8:$D$305,2,FALSE),0)</f>
        <v>Mains - Blanket - King</v>
      </c>
      <c r="T58" s="8" t="s">
        <v>542</v>
      </c>
      <c r="U58" s="11">
        <v>-3771.27</v>
      </c>
    </row>
    <row r="59" spans="1:21" ht="20.399999999999999" x14ac:dyDescent="0.3">
      <c r="A59" s="19">
        <v>202512</v>
      </c>
      <c r="B59" s="8" t="s">
        <v>7</v>
      </c>
      <c r="C59" s="8" t="s">
        <v>645</v>
      </c>
      <c r="D59" s="8" t="s">
        <v>62</v>
      </c>
      <c r="E59" s="8" t="s">
        <v>62</v>
      </c>
      <c r="F59" s="8" t="s">
        <v>61</v>
      </c>
      <c r="G59" s="8" t="s">
        <v>125</v>
      </c>
      <c r="H59" s="8" t="s">
        <v>764</v>
      </c>
      <c r="I59" s="8" t="s">
        <v>763</v>
      </c>
      <c r="J59" s="8" t="s">
        <v>1335</v>
      </c>
      <c r="K59" s="8" t="s">
        <v>1318</v>
      </c>
      <c r="L59" s="8" t="s">
        <v>1318</v>
      </c>
      <c r="M59" s="18">
        <v>35612</v>
      </c>
      <c r="N59" s="18">
        <v>35612</v>
      </c>
      <c r="O59" s="8" t="s">
        <v>454</v>
      </c>
      <c r="P59" s="8" t="s">
        <v>17</v>
      </c>
      <c r="Q59" s="8" t="s">
        <v>545</v>
      </c>
      <c r="R59" s="8" t="str">
        <f t="shared" si="0"/>
        <v>252100A</v>
      </c>
      <c r="S59" s="8" t="str">
        <f>IFERROR(VLOOKUP(R59,'UNSG Projects'!$C$8:$D$305,2,FALSE),0)</f>
        <v>Mains - Blanket - King</v>
      </c>
      <c r="T59" s="8" t="s">
        <v>544</v>
      </c>
      <c r="U59" s="11">
        <v>-295.94</v>
      </c>
    </row>
    <row r="60" spans="1:21" ht="20.399999999999999" x14ac:dyDescent="0.3">
      <c r="A60" s="19">
        <v>202512</v>
      </c>
      <c r="B60" s="8" t="s">
        <v>7</v>
      </c>
      <c r="C60" s="8" t="s">
        <v>645</v>
      </c>
      <c r="D60" s="8" t="s">
        <v>62</v>
      </c>
      <c r="E60" s="8" t="s">
        <v>62</v>
      </c>
      <c r="F60" s="8" t="s">
        <v>61</v>
      </c>
      <c r="G60" s="8" t="s">
        <v>125</v>
      </c>
      <c r="H60" s="8" t="s">
        <v>764</v>
      </c>
      <c r="I60" s="8" t="s">
        <v>763</v>
      </c>
      <c r="J60" s="8" t="s">
        <v>1335</v>
      </c>
      <c r="K60" s="8" t="s">
        <v>1318</v>
      </c>
      <c r="L60" s="8" t="s">
        <v>1318</v>
      </c>
      <c r="M60" s="18">
        <v>35612</v>
      </c>
      <c r="N60" s="18">
        <v>35612</v>
      </c>
      <c r="O60" s="8" t="s">
        <v>454</v>
      </c>
      <c r="P60" s="8" t="s">
        <v>17</v>
      </c>
      <c r="Q60" s="8" t="s">
        <v>541</v>
      </c>
      <c r="R60" s="8" t="str">
        <f t="shared" si="0"/>
        <v>252406S</v>
      </c>
      <c r="S60" s="8" t="str">
        <f>IFERROR(VLOOKUP(R60,'UNSG Projects'!$C$8:$D$305,2,FALSE),0)</f>
        <v>Mains PVC Replacement KNG</v>
      </c>
      <c r="T60" s="8" t="s">
        <v>540</v>
      </c>
      <c r="U60" s="11">
        <v>-115128.5</v>
      </c>
    </row>
    <row r="61" spans="1:21" ht="20.399999999999999" x14ac:dyDescent="0.3">
      <c r="A61" s="19">
        <v>202512</v>
      </c>
      <c r="B61" s="8" t="s">
        <v>7</v>
      </c>
      <c r="C61" s="8" t="s">
        <v>645</v>
      </c>
      <c r="D61" s="8" t="s">
        <v>62</v>
      </c>
      <c r="E61" s="8" t="s">
        <v>62</v>
      </c>
      <c r="F61" s="8" t="s">
        <v>61</v>
      </c>
      <c r="G61" s="8" t="s">
        <v>125</v>
      </c>
      <c r="H61" s="8" t="s">
        <v>762</v>
      </c>
      <c r="I61" s="8" t="s">
        <v>761</v>
      </c>
      <c r="J61" s="8" t="s">
        <v>1335</v>
      </c>
      <c r="K61" s="8" t="s">
        <v>1318</v>
      </c>
      <c r="L61" s="8" t="s">
        <v>1318</v>
      </c>
      <c r="M61" s="18">
        <v>19176</v>
      </c>
      <c r="N61" s="18">
        <v>19176</v>
      </c>
      <c r="O61" s="8" t="s">
        <v>454</v>
      </c>
      <c r="P61" s="8" t="s">
        <v>17</v>
      </c>
      <c r="Q61" s="8" t="s">
        <v>301</v>
      </c>
      <c r="R61" s="8" t="str">
        <f t="shared" si="0"/>
        <v>252402S</v>
      </c>
      <c r="S61" s="8" t="str">
        <f>IFERROR(VLOOKUP(R61,'UNSG Projects'!$C$8:$D$305,2,FALSE),0)</f>
        <v>Drisco Pipe Replacement</v>
      </c>
      <c r="T61" s="8" t="s">
        <v>300</v>
      </c>
      <c r="U61" s="11">
        <v>-35.19</v>
      </c>
    </row>
    <row r="62" spans="1:21" ht="20.399999999999999" x14ac:dyDescent="0.3">
      <c r="A62" s="19">
        <v>202512</v>
      </c>
      <c r="B62" s="8" t="s">
        <v>7</v>
      </c>
      <c r="C62" s="8" t="s">
        <v>645</v>
      </c>
      <c r="D62" s="8" t="s">
        <v>62</v>
      </c>
      <c r="E62" s="8" t="s">
        <v>62</v>
      </c>
      <c r="F62" s="8" t="s">
        <v>61</v>
      </c>
      <c r="G62" s="8" t="s">
        <v>125</v>
      </c>
      <c r="H62" s="8" t="s">
        <v>762</v>
      </c>
      <c r="I62" s="8" t="s">
        <v>761</v>
      </c>
      <c r="J62" s="8" t="s">
        <v>1335</v>
      </c>
      <c r="K62" s="8" t="s">
        <v>1318</v>
      </c>
      <c r="L62" s="8" t="s">
        <v>1318</v>
      </c>
      <c r="M62" s="18">
        <v>19176</v>
      </c>
      <c r="N62" s="18">
        <v>19176</v>
      </c>
      <c r="O62" s="8" t="s">
        <v>454</v>
      </c>
      <c r="P62" s="8" t="s">
        <v>17</v>
      </c>
      <c r="Q62" s="8" t="s">
        <v>545</v>
      </c>
      <c r="R62" s="8" t="str">
        <f t="shared" si="0"/>
        <v>252100A</v>
      </c>
      <c r="S62" s="8" t="str">
        <f>IFERROR(VLOOKUP(R62,'UNSG Projects'!$C$8:$D$305,2,FALSE),0)</f>
        <v>Mains - Blanket - King</v>
      </c>
      <c r="T62" s="8" t="s">
        <v>544</v>
      </c>
      <c r="U62" s="11">
        <v>-417.34</v>
      </c>
    </row>
    <row r="63" spans="1:21" ht="20.399999999999999" x14ac:dyDescent="0.3">
      <c r="A63" s="19">
        <v>202512</v>
      </c>
      <c r="B63" s="8" t="s">
        <v>7</v>
      </c>
      <c r="C63" s="8" t="s">
        <v>645</v>
      </c>
      <c r="D63" s="8" t="s">
        <v>62</v>
      </c>
      <c r="E63" s="8" t="s">
        <v>62</v>
      </c>
      <c r="F63" s="8" t="s">
        <v>61</v>
      </c>
      <c r="G63" s="8" t="s">
        <v>125</v>
      </c>
      <c r="H63" s="8" t="s">
        <v>762</v>
      </c>
      <c r="I63" s="8" t="s">
        <v>761</v>
      </c>
      <c r="J63" s="8" t="s">
        <v>1335</v>
      </c>
      <c r="K63" s="8" t="s">
        <v>1318</v>
      </c>
      <c r="L63" s="8" t="s">
        <v>1318</v>
      </c>
      <c r="M63" s="18">
        <v>19176</v>
      </c>
      <c r="N63" s="18">
        <v>19176</v>
      </c>
      <c r="O63" s="8" t="s">
        <v>454</v>
      </c>
      <c r="P63" s="8" t="s">
        <v>17</v>
      </c>
      <c r="Q63" s="8" t="s">
        <v>539</v>
      </c>
      <c r="R63" s="8" t="str">
        <f t="shared" si="0"/>
        <v>252100A</v>
      </c>
      <c r="S63" s="8" t="str">
        <f>IFERROR(VLOOKUP(R63,'UNSG Projects'!$C$8:$D$305,2,FALSE),0)</f>
        <v>Mains - Blanket - King</v>
      </c>
      <c r="T63" s="8" t="s">
        <v>538</v>
      </c>
      <c r="U63" s="11">
        <v>-99.01</v>
      </c>
    </row>
    <row r="64" spans="1:21" ht="20.399999999999999" x14ac:dyDescent="0.3">
      <c r="A64" s="19">
        <v>202512</v>
      </c>
      <c r="B64" s="8" t="s">
        <v>7</v>
      </c>
      <c r="C64" s="8" t="s">
        <v>645</v>
      </c>
      <c r="D64" s="8" t="s">
        <v>62</v>
      </c>
      <c r="E64" s="8" t="s">
        <v>62</v>
      </c>
      <c r="F64" s="8" t="s">
        <v>61</v>
      </c>
      <c r="G64" s="8" t="s">
        <v>125</v>
      </c>
      <c r="H64" s="8" t="s">
        <v>762</v>
      </c>
      <c r="I64" s="8" t="s">
        <v>761</v>
      </c>
      <c r="J64" s="8" t="s">
        <v>1335</v>
      </c>
      <c r="K64" s="8" t="s">
        <v>1318</v>
      </c>
      <c r="L64" s="8" t="s">
        <v>1318</v>
      </c>
      <c r="M64" s="18">
        <v>19176</v>
      </c>
      <c r="N64" s="18">
        <v>19176</v>
      </c>
      <c r="O64" s="8" t="s">
        <v>454</v>
      </c>
      <c r="P64" s="8" t="s">
        <v>17</v>
      </c>
      <c r="Q64" s="8" t="s">
        <v>369</v>
      </c>
      <c r="R64" s="8" t="str">
        <f t="shared" si="0"/>
        <v>253100A</v>
      </c>
      <c r="S64" s="8" t="str">
        <f>IFERROR(VLOOKUP(R64,'UNSG Projects'!$C$8:$D$305,2,FALSE),0)</f>
        <v>Mains - Blanket - Pres</v>
      </c>
      <c r="T64" s="8" t="s">
        <v>368</v>
      </c>
      <c r="U64" s="11">
        <v>-27.01</v>
      </c>
    </row>
    <row r="65" spans="1:21" ht="20.399999999999999" x14ac:dyDescent="0.3">
      <c r="A65" s="19">
        <v>202512</v>
      </c>
      <c r="B65" s="8" t="s">
        <v>7</v>
      </c>
      <c r="C65" s="8" t="s">
        <v>645</v>
      </c>
      <c r="D65" s="8" t="s">
        <v>62</v>
      </c>
      <c r="E65" s="8" t="s">
        <v>62</v>
      </c>
      <c r="F65" s="8" t="s">
        <v>61</v>
      </c>
      <c r="G65" s="8" t="s">
        <v>125</v>
      </c>
      <c r="H65" s="8" t="s">
        <v>762</v>
      </c>
      <c r="I65" s="8" t="s">
        <v>761</v>
      </c>
      <c r="J65" s="8" t="s">
        <v>1335</v>
      </c>
      <c r="K65" s="8" t="s">
        <v>1318</v>
      </c>
      <c r="L65" s="8" t="s">
        <v>1318</v>
      </c>
      <c r="M65" s="18">
        <v>19176</v>
      </c>
      <c r="N65" s="18">
        <v>19176</v>
      </c>
      <c r="O65" s="8" t="s">
        <v>454</v>
      </c>
      <c r="P65" s="8" t="s">
        <v>17</v>
      </c>
      <c r="Q65" s="8" t="s">
        <v>367</v>
      </c>
      <c r="R65" s="8" t="str">
        <f t="shared" si="0"/>
        <v>253100A</v>
      </c>
      <c r="S65" s="8" t="str">
        <f>IFERROR(VLOOKUP(R65,'UNSG Projects'!$C$8:$D$305,2,FALSE),0)</f>
        <v>Mains - Blanket - Pres</v>
      </c>
      <c r="T65" s="8" t="s">
        <v>366</v>
      </c>
      <c r="U65" s="11">
        <v>-5011.58</v>
      </c>
    </row>
    <row r="66" spans="1:21" ht="20.399999999999999" x14ac:dyDescent="0.3">
      <c r="A66" s="19">
        <v>202512</v>
      </c>
      <c r="B66" s="8" t="s">
        <v>7</v>
      </c>
      <c r="C66" s="8" t="s">
        <v>645</v>
      </c>
      <c r="D66" s="8" t="s">
        <v>62</v>
      </c>
      <c r="E66" s="8" t="s">
        <v>62</v>
      </c>
      <c r="F66" s="8" t="s">
        <v>61</v>
      </c>
      <c r="G66" s="8" t="s">
        <v>125</v>
      </c>
      <c r="H66" s="8" t="s">
        <v>762</v>
      </c>
      <c r="I66" s="8" t="s">
        <v>761</v>
      </c>
      <c r="J66" s="8" t="s">
        <v>1335</v>
      </c>
      <c r="K66" s="8" t="s">
        <v>1318</v>
      </c>
      <c r="L66" s="8" t="s">
        <v>1318</v>
      </c>
      <c r="M66" s="18">
        <v>19176</v>
      </c>
      <c r="N66" s="18">
        <v>19176</v>
      </c>
      <c r="O66" s="8" t="s">
        <v>454</v>
      </c>
      <c r="P66" s="8" t="s">
        <v>17</v>
      </c>
      <c r="Q66" s="8" t="s">
        <v>357</v>
      </c>
      <c r="R66" s="8" t="str">
        <f t="shared" si="0"/>
        <v>253500B</v>
      </c>
      <c r="S66" s="8" t="str">
        <f>IFERROR(VLOOKUP(R66,'UNSG Projects'!$C$8:$D$305,2,FALSE),0)</f>
        <v>PI Mains - Prescott</v>
      </c>
      <c r="T66" s="8" t="s">
        <v>356</v>
      </c>
      <c r="U66" s="11">
        <v>-13603.85</v>
      </c>
    </row>
    <row r="67" spans="1:21" ht="20.399999999999999" x14ac:dyDescent="0.3">
      <c r="A67" s="19">
        <v>202512</v>
      </c>
      <c r="B67" s="8" t="s">
        <v>7</v>
      </c>
      <c r="C67" s="8" t="s">
        <v>645</v>
      </c>
      <c r="D67" s="8" t="s">
        <v>62</v>
      </c>
      <c r="E67" s="8" t="s">
        <v>62</v>
      </c>
      <c r="F67" s="8" t="s">
        <v>61</v>
      </c>
      <c r="G67" s="8" t="s">
        <v>125</v>
      </c>
      <c r="H67" s="8" t="s">
        <v>762</v>
      </c>
      <c r="I67" s="8" t="s">
        <v>761</v>
      </c>
      <c r="J67" s="8" t="s">
        <v>1335</v>
      </c>
      <c r="K67" s="8" t="s">
        <v>1318</v>
      </c>
      <c r="L67" s="8" t="s">
        <v>1318</v>
      </c>
      <c r="M67" s="18">
        <v>19176</v>
      </c>
      <c r="N67" s="18">
        <v>19176</v>
      </c>
      <c r="O67" s="8" t="s">
        <v>454</v>
      </c>
      <c r="P67" s="8" t="s">
        <v>17</v>
      </c>
      <c r="Q67" s="8" t="s">
        <v>535</v>
      </c>
      <c r="R67" s="8" t="str">
        <f t="shared" si="0"/>
        <v>253100A</v>
      </c>
      <c r="S67" s="8" t="str">
        <f>IFERROR(VLOOKUP(R67,'UNSG Projects'!$C$8:$D$305,2,FALSE),0)</f>
        <v>Mains - Blanket - Pres</v>
      </c>
      <c r="T67" s="8" t="s">
        <v>534</v>
      </c>
      <c r="U67" s="11">
        <v>-28171.91</v>
      </c>
    </row>
    <row r="68" spans="1:21" ht="20.399999999999999" x14ac:dyDescent="0.3">
      <c r="A68" s="19">
        <v>202512</v>
      </c>
      <c r="B68" s="8" t="s">
        <v>7</v>
      </c>
      <c r="C68" s="8" t="s">
        <v>645</v>
      </c>
      <c r="D68" s="8" t="s">
        <v>62</v>
      </c>
      <c r="E68" s="8" t="s">
        <v>62</v>
      </c>
      <c r="F68" s="8" t="s">
        <v>61</v>
      </c>
      <c r="G68" s="8" t="s">
        <v>125</v>
      </c>
      <c r="H68" s="8" t="s">
        <v>762</v>
      </c>
      <c r="I68" s="8" t="s">
        <v>761</v>
      </c>
      <c r="J68" s="8" t="s">
        <v>1335</v>
      </c>
      <c r="K68" s="8" t="s">
        <v>1318</v>
      </c>
      <c r="L68" s="8" t="s">
        <v>1318</v>
      </c>
      <c r="M68" s="18">
        <v>19176</v>
      </c>
      <c r="N68" s="18">
        <v>19176</v>
      </c>
      <c r="O68" s="8" t="s">
        <v>454</v>
      </c>
      <c r="P68" s="8" t="s">
        <v>17</v>
      </c>
      <c r="Q68" s="8" t="s">
        <v>537</v>
      </c>
      <c r="R68" s="8" t="str">
        <f t="shared" si="0"/>
        <v>256101A</v>
      </c>
      <c r="S68" s="8" t="str">
        <f>IFERROR(VLOOKUP(R68,'UNSG Projects'!$C$8:$D$305,2,FALSE),0)</f>
        <v>Valve Replacement Nogales</v>
      </c>
      <c r="T68" s="8" t="s">
        <v>536</v>
      </c>
      <c r="U68" s="11">
        <v>-139.33000000000001</v>
      </c>
    </row>
    <row r="69" spans="1:21" ht="20.399999999999999" x14ac:dyDescent="0.3">
      <c r="A69" s="19">
        <v>202601</v>
      </c>
      <c r="B69" s="8" t="s">
        <v>7</v>
      </c>
      <c r="C69" s="8" t="s">
        <v>645</v>
      </c>
      <c r="D69" s="8" t="s">
        <v>62</v>
      </c>
      <c r="E69" s="8" t="s">
        <v>62</v>
      </c>
      <c r="F69" s="8" t="s">
        <v>61</v>
      </c>
      <c r="G69" s="8" t="s">
        <v>125</v>
      </c>
      <c r="H69" s="8" t="s">
        <v>764</v>
      </c>
      <c r="I69" s="8" t="s">
        <v>763</v>
      </c>
      <c r="J69" s="8" t="s">
        <v>1335</v>
      </c>
      <c r="K69" s="8" t="s">
        <v>1318</v>
      </c>
      <c r="L69" s="8" t="s">
        <v>1318</v>
      </c>
      <c r="M69" s="18">
        <v>35612</v>
      </c>
      <c r="N69" s="18">
        <v>35612</v>
      </c>
      <c r="O69" s="8" t="s">
        <v>454</v>
      </c>
      <c r="P69" s="8" t="s">
        <v>17</v>
      </c>
      <c r="Q69" s="8" t="s">
        <v>301</v>
      </c>
      <c r="R69" s="8" t="str">
        <f t="shared" si="0"/>
        <v>252402S</v>
      </c>
      <c r="S69" s="8" t="str">
        <f>IFERROR(VLOOKUP(R69,'UNSG Projects'!$C$8:$D$305,2,FALSE),0)</f>
        <v>Drisco Pipe Replacement</v>
      </c>
      <c r="T69" s="8" t="s">
        <v>300</v>
      </c>
      <c r="U69" s="11">
        <v>-21725.85</v>
      </c>
    </row>
    <row r="70" spans="1:21" ht="20.399999999999999" x14ac:dyDescent="0.3">
      <c r="A70" s="19">
        <v>202601</v>
      </c>
      <c r="B70" s="8" t="s">
        <v>7</v>
      </c>
      <c r="C70" s="8" t="s">
        <v>645</v>
      </c>
      <c r="D70" s="8" t="s">
        <v>62</v>
      </c>
      <c r="E70" s="8" t="s">
        <v>62</v>
      </c>
      <c r="F70" s="8" t="s">
        <v>61</v>
      </c>
      <c r="G70" s="8" t="s">
        <v>125</v>
      </c>
      <c r="H70" s="8" t="s">
        <v>764</v>
      </c>
      <c r="I70" s="8" t="s">
        <v>763</v>
      </c>
      <c r="J70" s="8" t="s">
        <v>1335</v>
      </c>
      <c r="K70" s="8" t="s">
        <v>1318</v>
      </c>
      <c r="L70" s="8" t="s">
        <v>1318</v>
      </c>
      <c r="M70" s="18">
        <v>35612</v>
      </c>
      <c r="N70" s="18">
        <v>35612</v>
      </c>
      <c r="O70" s="8" t="s">
        <v>454</v>
      </c>
      <c r="P70" s="8" t="s">
        <v>17</v>
      </c>
      <c r="Q70" s="8" t="s">
        <v>519</v>
      </c>
      <c r="R70" s="8" t="str">
        <f t="shared" si="0"/>
        <v>252100A</v>
      </c>
      <c r="S70" s="8" t="str">
        <f>IFERROR(VLOOKUP(R70,'UNSG Projects'!$C$8:$D$305,2,FALSE),0)</f>
        <v>Mains - Blanket - King</v>
      </c>
      <c r="T70" s="8" t="s">
        <v>518</v>
      </c>
      <c r="U70" s="11">
        <v>-566.38</v>
      </c>
    </row>
    <row r="71" spans="1:21" ht="20.399999999999999" x14ac:dyDescent="0.3">
      <c r="A71" s="19">
        <v>202601</v>
      </c>
      <c r="B71" s="8" t="s">
        <v>7</v>
      </c>
      <c r="C71" s="8" t="s">
        <v>645</v>
      </c>
      <c r="D71" s="8" t="s">
        <v>62</v>
      </c>
      <c r="E71" s="8" t="s">
        <v>62</v>
      </c>
      <c r="F71" s="8" t="s">
        <v>61</v>
      </c>
      <c r="G71" s="8" t="s">
        <v>125</v>
      </c>
      <c r="H71" s="8" t="s">
        <v>764</v>
      </c>
      <c r="I71" s="8" t="s">
        <v>763</v>
      </c>
      <c r="J71" s="8" t="s">
        <v>1335</v>
      </c>
      <c r="K71" s="8" t="s">
        <v>1318</v>
      </c>
      <c r="L71" s="8" t="s">
        <v>1318</v>
      </c>
      <c r="M71" s="18">
        <v>35612</v>
      </c>
      <c r="N71" s="18">
        <v>35612</v>
      </c>
      <c r="O71" s="8" t="s">
        <v>454</v>
      </c>
      <c r="P71" s="8" t="s">
        <v>17</v>
      </c>
      <c r="Q71" s="8" t="s">
        <v>531</v>
      </c>
      <c r="R71" s="8" t="str">
        <f t="shared" si="0"/>
        <v>252401S</v>
      </c>
      <c r="S71" s="8" t="str">
        <f>IFERROR(VLOOKUP(R71,'UNSG Projects'!$C$8:$D$305,2,FALSE),0)</f>
        <v>PVC Replacement - LH</v>
      </c>
      <c r="T71" s="8" t="s">
        <v>530</v>
      </c>
      <c r="U71" s="11">
        <v>-3332.98</v>
      </c>
    </row>
    <row r="72" spans="1:21" ht="20.399999999999999" x14ac:dyDescent="0.3">
      <c r="A72" s="19">
        <v>202601</v>
      </c>
      <c r="B72" s="8" t="s">
        <v>7</v>
      </c>
      <c r="C72" s="8" t="s">
        <v>645</v>
      </c>
      <c r="D72" s="8" t="s">
        <v>62</v>
      </c>
      <c r="E72" s="8" t="s">
        <v>62</v>
      </c>
      <c r="F72" s="8" t="s">
        <v>61</v>
      </c>
      <c r="G72" s="8" t="s">
        <v>125</v>
      </c>
      <c r="H72" s="8" t="s">
        <v>764</v>
      </c>
      <c r="I72" s="8" t="s">
        <v>763</v>
      </c>
      <c r="J72" s="8" t="s">
        <v>1335</v>
      </c>
      <c r="K72" s="8" t="s">
        <v>1318</v>
      </c>
      <c r="L72" s="8" t="s">
        <v>1318</v>
      </c>
      <c r="M72" s="18">
        <v>35612</v>
      </c>
      <c r="N72" s="18">
        <v>35612</v>
      </c>
      <c r="O72" s="8" t="s">
        <v>454</v>
      </c>
      <c r="P72" s="8" t="s">
        <v>17</v>
      </c>
      <c r="Q72" s="8" t="s">
        <v>521</v>
      </c>
      <c r="R72" s="8" t="str">
        <f t="shared" si="0"/>
        <v>252100A</v>
      </c>
      <c r="S72" s="8" t="str">
        <f>IFERROR(VLOOKUP(R72,'UNSG Projects'!$C$8:$D$305,2,FALSE),0)</f>
        <v>Mains - Blanket - King</v>
      </c>
      <c r="T72" s="8" t="s">
        <v>520</v>
      </c>
      <c r="U72" s="11">
        <v>-2144.2800000000002</v>
      </c>
    </row>
    <row r="73" spans="1:21" ht="20.399999999999999" x14ac:dyDescent="0.3">
      <c r="A73" s="19">
        <v>202601</v>
      </c>
      <c r="B73" s="8" t="s">
        <v>7</v>
      </c>
      <c r="C73" s="8" t="s">
        <v>645</v>
      </c>
      <c r="D73" s="8" t="s">
        <v>62</v>
      </c>
      <c r="E73" s="8" t="s">
        <v>62</v>
      </c>
      <c r="F73" s="8" t="s">
        <v>61</v>
      </c>
      <c r="G73" s="8" t="s">
        <v>125</v>
      </c>
      <c r="H73" s="8" t="s">
        <v>764</v>
      </c>
      <c r="I73" s="8" t="s">
        <v>763</v>
      </c>
      <c r="J73" s="8" t="s">
        <v>1335</v>
      </c>
      <c r="K73" s="8" t="s">
        <v>1318</v>
      </c>
      <c r="L73" s="8" t="s">
        <v>1318</v>
      </c>
      <c r="M73" s="18">
        <v>35612</v>
      </c>
      <c r="N73" s="18">
        <v>35612</v>
      </c>
      <c r="O73" s="8" t="s">
        <v>454</v>
      </c>
      <c r="P73" s="8" t="s">
        <v>17</v>
      </c>
      <c r="Q73" s="8" t="s">
        <v>523</v>
      </c>
      <c r="R73" s="8" t="str">
        <f t="shared" si="0"/>
        <v>256100A</v>
      </c>
      <c r="S73" s="8" t="str">
        <f>IFERROR(VLOOKUP(R73,'UNSG Projects'!$C$8:$D$305,2,FALSE),0)</f>
        <v>Mains - Blanket - Nog</v>
      </c>
      <c r="T73" s="8" t="s">
        <v>522</v>
      </c>
      <c r="U73" s="11">
        <v>-24862.67</v>
      </c>
    </row>
    <row r="74" spans="1:21" ht="20.399999999999999" x14ac:dyDescent="0.3">
      <c r="A74" s="19">
        <v>202601</v>
      </c>
      <c r="B74" s="8" t="s">
        <v>7</v>
      </c>
      <c r="C74" s="8" t="s">
        <v>645</v>
      </c>
      <c r="D74" s="8" t="s">
        <v>62</v>
      </c>
      <c r="E74" s="8" t="s">
        <v>62</v>
      </c>
      <c r="F74" s="8" t="s">
        <v>61</v>
      </c>
      <c r="G74" s="8" t="s">
        <v>125</v>
      </c>
      <c r="H74" s="8" t="s">
        <v>762</v>
      </c>
      <c r="I74" s="8" t="s">
        <v>761</v>
      </c>
      <c r="J74" s="8" t="s">
        <v>1335</v>
      </c>
      <c r="K74" s="8" t="s">
        <v>1318</v>
      </c>
      <c r="L74" s="8" t="s">
        <v>1318</v>
      </c>
      <c r="M74" s="18">
        <v>19176</v>
      </c>
      <c r="N74" s="18">
        <v>19176</v>
      </c>
      <c r="O74" s="8" t="s">
        <v>454</v>
      </c>
      <c r="P74" s="8" t="s">
        <v>17</v>
      </c>
      <c r="Q74" s="8" t="s">
        <v>525</v>
      </c>
      <c r="R74" s="8" t="str">
        <f t="shared" si="0"/>
        <v>251100A</v>
      </c>
      <c r="S74" s="8" t="str">
        <f>IFERROR(VLOOKUP(R74,'UNSG Projects'!$C$8:$D$305,2,FALSE),0)</f>
        <v>Mains - Blanket - Flag</v>
      </c>
      <c r="T74" s="8" t="s">
        <v>524</v>
      </c>
      <c r="U74" s="11">
        <v>-301.41000000000003</v>
      </c>
    </row>
    <row r="75" spans="1:21" ht="20.399999999999999" x14ac:dyDescent="0.3">
      <c r="A75" s="19">
        <v>202601</v>
      </c>
      <c r="B75" s="8" t="s">
        <v>7</v>
      </c>
      <c r="C75" s="8" t="s">
        <v>645</v>
      </c>
      <c r="D75" s="8" t="s">
        <v>62</v>
      </c>
      <c r="E75" s="8" t="s">
        <v>62</v>
      </c>
      <c r="F75" s="8" t="s">
        <v>61</v>
      </c>
      <c r="G75" s="8" t="s">
        <v>125</v>
      </c>
      <c r="H75" s="8" t="s">
        <v>762</v>
      </c>
      <c r="I75" s="8" t="s">
        <v>761</v>
      </c>
      <c r="J75" s="8" t="s">
        <v>1335</v>
      </c>
      <c r="K75" s="8" t="s">
        <v>1318</v>
      </c>
      <c r="L75" s="8" t="s">
        <v>1318</v>
      </c>
      <c r="M75" s="18">
        <v>19176</v>
      </c>
      <c r="N75" s="18">
        <v>19176</v>
      </c>
      <c r="O75" s="8" t="s">
        <v>454</v>
      </c>
      <c r="P75" s="8" t="s">
        <v>17</v>
      </c>
      <c r="Q75" s="8" t="s">
        <v>529</v>
      </c>
      <c r="R75" s="8" t="str">
        <f t="shared" ref="R75:R138" si="1">RIGHT(Q75,7)</f>
        <v>255100A</v>
      </c>
      <c r="S75" s="8" t="str">
        <f>IFERROR(VLOOKUP(R75,'UNSG Projects'!$C$8:$D$305,2,FALSE),0)</f>
        <v>Mains - Blanket - Verde</v>
      </c>
      <c r="T75" s="8" t="s">
        <v>528</v>
      </c>
      <c r="U75" s="11">
        <v>-562.29999999999995</v>
      </c>
    </row>
    <row r="76" spans="1:21" ht="20.399999999999999" x14ac:dyDescent="0.3">
      <c r="A76" s="19">
        <v>202602</v>
      </c>
      <c r="B76" s="8" t="s">
        <v>7</v>
      </c>
      <c r="C76" s="8" t="s">
        <v>645</v>
      </c>
      <c r="D76" s="8" t="s">
        <v>62</v>
      </c>
      <c r="E76" s="8" t="s">
        <v>62</v>
      </c>
      <c r="F76" s="8" t="s">
        <v>61</v>
      </c>
      <c r="G76" s="8" t="s">
        <v>125</v>
      </c>
      <c r="H76" s="8" t="s">
        <v>764</v>
      </c>
      <c r="I76" s="8" t="s">
        <v>763</v>
      </c>
      <c r="J76" s="8" t="s">
        <v>1335</v>
      </c>
      <c r="K76" s="8" t="s">
        <v>1318</v>
      </c>
      <c r="L76" s="8" t="s">
        <v>1318</v>
      </c>
      <c r="M76" s="18">
        <v>35612</v>
      </c>
      <c r="N76" s="18">
        <v>35612</v>
      </c>
      <c r="O76" s="8" t="s">
        <v>454</v>
      </c>
      <c r="P76" s="8" t="s">
        <v>17</v>
      </c>
      <c r="Q76" s="8" t="s">
        <v>301</v>
      </c>
      <c r="R76" s="8" t="str">
        <f t="shared" si="1"/>
        <v>252402S</v>
      </c>
      <c r="S76" s="8" t="str">
        <f>IFERROR(VLOOKUP(R76,'UNSG Projects'!$C$8:$D$305,2,FALSE),0)</f>
        <v>Drisco Pipe Replacement</v>
      </c>
      <c r="T76" s="8" t="s">
        <v>300</v>
      </c>
      <c r="U76" s="11">
        <v>-68681.33</v>
      </c>
    </row>
    <row r="77" spans="1:21" ht="20.399999999999999" x14ac:dyDescent="0.3">
      <c r="A77" s="19">
        <v>202602</v>
      </c>
      <c r="B77" s="8" t="s">
        <v>7</v>
      </c>
      <c r="C77" s="8" t="s">
        <v>645</v>
      </c>
      <c r="D77" s="8" t="s">
        <v>62</v>
      </c>
      <c r="E77" s="8" t="s">
        <v>62</v>
      </c>
      <c r="F77" s="8" t="s">
        <v>61</v>
      </c>
      <c r="G77" s="8" t="s">
        <v>125</v>
      </c>
      <c r="H77" s="8" t="s">
        <v>764</v>
      </c>
      <c r="I77" s="8" t="s">
        <v>763</v>
      </c>
      <c r="J77" s="8" t="s">
        <v>1335</v>
      </c>
      <c r="K77" s="8" t="s">
        <v>1318</v>
      </c>
      <c r="L77" s="8" t="s">
        <v>1318</v>
      </c>
      <c r="M77" s="18">
        <v>35612</v>
      </c>
      <c r="N77" s="18">
        <v>35612</v>
      </c>
      <c r="O77" s="8" t="s">
        <v>454</v>
      </c>
      <c r="P77" s="8" t="s">
        <v>17</v>
      </c>
      <c r="Q77" s="8" t="s">
        <v>341</v>
      </c>
      <c r="R77" s="8" t="str">
        <f t="shared" si="1"/>
        <v>251100A</v>
      </c>
      <c r="S77" s="8" t="str">
        <f>IFERROR(VLOOKUP(R77,'UNSG Projects'!$C$8:$D$305,2,FALSE),0)</f>
        <v>Mains - Blanket - Flag</v>
      </c>
      <c r="T77" s="8" t="s">
        <v>340</v>
      </c>
      <c r="U77" s="11">
        <v>-1227.5899999999999</v>
      </c>
    </row>
    <row r="78" spans="1:21" ht="20.399999999999999" x14ac:dyDescent="0.3">
      <c r="A78" s="19">
        <v>202602</v>
      </c>
      <c r="B78" s="8" t="s">
        <v>7</v>
      </c>
      <c r="C78" s="8" t="s">
        <v>645</v>
      </c>
      <c r="D78" s="8" t="s">
        <v>62</v>
      </c>
      <c r="E78" s="8" t="s">
        <v>62</v>
      </c>
      <c r="F78" s="8" t="s">
        <v>61</v>
      </c>
      <c r="G78" s="8" t="s">
        <v>125</v>
      </c>
      <c r="H78" s="8" t="s">
        <v>764</v>
      </c>
      <c r="I78" s="8" t="s">
        <v>763</v>
      </c>
      <c r="J78" s="8" t="s">
        <v>1335</v>
      </c>
      <c r="K78" s="8" t="s">
        <v>1318</v>
      </c>
      <c r="L78" s="8" t="s">
        <v>1318</v>
      </c>
      <c r="M78" s="18">
        <v>35612</v>
      </c>
      <c r="N78" s="18">
        <v>35612</v>
      </c>
      <c r="O78" s="8" t="s">
        <v>454</v>
      </c>
      <c r="P78" s="8" t="s">
        <v>17</v>
      </c>
      <c r="Q78" s="8" t="s">
        <v>1359</v>
      </c>
      <c r="R78" s="8" t="str">
        <f t="shared" si="1"/>
        <v>251100A</v>
      </c>
      <c r="S78" s="8" t="str">
        <f>IFERROR(VLOOKUP(R78,'UNSG Projects'!$C$8:$D$305,2,FALSE),0)</f>
        <v>Mains - Blanket - Flag</v>
      </c>
      <c r="T78" s="8" t="s">
        <v>1358</v>
      </c>
      <c r="U78" s="11">
        <v>-77.77</v>
      </c>
    </row>
    <row r="79" spans="1:21" ht="30.6" x14ac:dyDescent="0.3">
      <c r="A79" s="19">
        <v>202602</v>
      </c>
      <c r="B79" s="8" t="s">
        <v>7</v>
      </c>
      <c r="C79" s="8" t="s">
        <v>645</v>
      </c>
      <c r="D79" s="8" t="s">
        <v>62</v>
      </c>
      <c r="E79" s="8" t="s">
        <v>62</v>
      </c>
      <c r="F79" s="8" t="s">
        <v>61</v>
      </c>
      <c r="G79" s="8" t="s">
        <v>125</v>
      </c>
      <c r="H79" s="8" t="s">
        <v>764</v>
      </c>
      <c r="I79" s="8" t="s">
        <v>763</v>
      </c>
      <c r="J79" s="8" t="s">
        <v>1335</v>
      </c>
      <c r="K79" s="8" t="s">
        <v>1318</v>
      </c>
      <c r="L79" s="8" t="s">
        <v>1318</v>
      </c>
      <c r="M79" s="18">
        <v>35612</v>
      </c>
      <c r="N79" s="18">
        <v>35612</v>
      </c>
      <c r="O79" s="8" t="s">
        <v>454</v>
      </c>
      <c r="P79" s="8" t="s">
        <v>17</v>
      </c>
      <c r="Q79" s="8" t="s">
        <v>514</v>
      </c>
      <c r="R79" s="8" t="str">
        <f t="shared" si="1"/>
        <v>252100A</v>
      </c>
      <c r="S79" s="8" t="str">
        <f>IFERROR(VLOOKUP(R79,'UNSG Projects'!$C$8:$D$305,2,FALSE),0)</f>
        <v>Mains - Blanket - King</v>
      </c>
      <c r="T79" s="8" t="s">
        <v>513</v>
      </c>
      <c r="U79" s="11">
        <v>-293.66000000000003</v>
      </c>
    </row>
    <row r="80" spans="1:21" ht="20.399999999999999" x14ac:dyDescent="0.3">
      <c r="A80" s="19">
        <v>202602</v>
      </c>
      <c r="B80" s="8" t="s">
        <v>7</v>
      </c>
      <c r="C80" s="8" t="s">
        <v>645</v>
      </c>
      <c r="D80" s="8" t="s">
        <v>62</v>
      </c>
      <c r="E80" s="8" t="s">
        <v>62</v>
      </c>
      <c r="F80" s="8" t="s">
        <v>61</v>
      </c>
      <c r="G80" s="8" t="s">
        <v>125</v>
      </c>
      <c r="H80" s="8" t="s">
        <v>764</v>
      </c>
      <c r="I80" s="8" t="s">
        <v>763</v>
      </c>
      <c r="J80" s="8" t="s">
        <v>1335</v>
      </c>
      <c r="K80" s="8" t="s">
        <v>1318</v>
      </c>
      <c r="L80" s="8" t="s">
        <v>1318</v>
      </c>
      <c r="M80" s="18">
        <v>35612</v>
      </c>
      <c r="N80" s="18">
        <v>35612</v>
      </c>
      <c r="O80" s="8" t="s">
        <v>454</v>
      </c>
      <c r="P80" s="8" t="s">
        <v>17</v>
      </c>
      <c r="Q80" s="8" t="s">
        <v>515</v>
      </c>
      <c r="R80" s="8" t="str">
        <f t="shared" si="1"/>
        <v>252100A</v>
      </c>
      <c r="S80" s="8" t="str">
        <f>IFERROR(VLOOKUP(R80,'UNSG Projects'!$C$8:$D$305,2,FALSE),0)</f>
        <v>Mains - Blanket - King</v>
      </c>
      <c r="T80" s="8" t="s">
        <v>507</v>
      </c>
      <c r="U80" s="11">
        <v>-12059.29</v>
      </c>
    </row>
    <row r="81" spans="1:21" ht="20.399999999999999" x14ac:dyDescent="0.3">
      <c r="A81" s="19">
        <v>202602</v>
      </c>
      <c r="B81" s="8" t="s">
        <v>7</v>
      </c>
      <c r="C81" s="8" t="s">
        <v>645</v>
      </c>
      <c r="D81" s="8" t="s">
        <v>62</v>
      </c>
      <c r="E81" s="8" t="s">
        <v>62</v>
      </c>
      <c r="F81" s="8" t="s">
        <v>61</v>
      </c>
      <c r="G81" s="8" t="s">
        <v>125</v>
      </c>
      <c r="H81" s="8" t="s">
        <v>764</v>
      </c>
      <c r="I81" s="8" t="s">
        <v>763</v>
      </c>
      <c r="J81" s="8" t="s">
        <v>1335</v>
      </c>
      <c r="K81" s="8" t="s">
        <v>1318</v>
      </c>
      <c r="L81" s="8" t="s">
        <v>1318</v>
      </c>
      <c r="M81" s="18">
        <v>35612</v>
      </c>
      <c r="N81" s="18">
        <v>35612</v>
      </c>
      <c r="O81" s="8" t="s">
        <v>454</v>
      </c>
      <c r="P81" s="8" t="s">
        <v>17</v>
      </c>
      <c r="Q81" s="8" t="s">
        <v>512</v>
      </c>
      <c r="R81" s="8" t="str">
        <f t="shared" si="1"/>
        <v>252100A</v>
      </c>
      <c r="S81" s="8" t="str">
        <f>IFERROR(VLOOKUP(R81,'UNSG Projects'!$C$8:$D$305,2,FALSE),0)</f>
        <v>Mains - Blanket - King</v>
      </c>
      <c r="T81" s="8" t="s">
        <v>511</v>
      </c>
      <c r="U81" s="11">
        <v>-567.42999999999995</v>
      </c>
    </row>
    <row r="82" spans="1:21" ht="20.399999999999999" x14ac:dyDescent="0.3">
      <c r="A82" s="19">
        <v>202602</v>
      </c>
      <c r="B82" s="8" t="s">
        <v>7</v>
      </c>
      <c r="C82" s="8" t="s">
        <v>645</v>
      </c>
      <c r="D82" s="8" t="s">
        <v>62</v>
      </c>
      <c r="E82" s="8" t="s">
        <v>62</v>
      </c>
      <c r="F82" s="8" t="s">
        <v>61</v>
      </c>
      <c r="G82" s="8" t="s">
        <v>125</v>
      </c>
      <c r="H82" s="8" t="s">
        <v>764</v>
      </c>
      <c r="I82" s="8" t="s">
        <v>763</v>
      </c>
      <c r="J82" s="8" t="s">
        <v>1335</v>
      </c>
      <c r="K82" s="8" t="s">
        <v>1318</v>
      </c>
      <c r="L82" s="8" t="s">
        <v>1318</v>
      </c>
      <c r="M82" s="18">
        <v>35612</v>
      </c>
      <c r="N82" s="18">
        <v>35612</v>
      </c>
      <c r="O82" s="8" t="s">
        <v>454</v>
      </c>
      <c r="P82" s="8" t="s">
        <v>17</v>
      </c>
      <c r="Q82" s="8" t="s">
        <v>510</v>
      </c>
      <c r="R82" s="8" t="str">
        <f t="shared" si="1"/>
        <v>252100A</v>
      </c>
      <c r="S82" s="8" t="str">
        <f>IFERROR(VLOOKUP(R82,'UNSG Projects'!$C$8:$D$305,2,FALSE),0)</f>
        <v>Mains - Blanket - King</v>
      </c>
      <c r="T82" s="8" t="s">
        <v>509</v>
      </c>
      <c r="U82" s="11">
        <v>-595.05999999999995</v>
      </c>
    </row>
    <row r="83" spans="1:21" ht="20.399999999999999" x14ac:dyDescent="0.3">
      <c r="A83" s="19">
        <v>202602</v>
      </c>
      <c r="B83" s="8" t="s">
        <v>7</v>
      </c>
      <c r="C83" s="8" t="s">
        <v>645</v>
      </c>
      <c r="D83" s="8" t="s">
        <v>62</v>
      </c>
      <c r="E83" s="8" t="s">
        <v>62</v>
      </c>
      <c r="F83" s="8" t="s">
        <v>61</v>
      </c>
      <c r="G83" s="8" t="s">
        <v>125</v>
      </c>
      <c r="H83" s="8" t="s">
        <v>764</v>
      </c>
      <c r="I83" s="8" t="s">
        <v>763</v>
      </c>
      <c r="J83" s="8" t="s">
        <v>1335</v>
      </c>
      <c r="K83" s="8" t="s">
        <v>1318</v>
      </c>
      <c r="L83" s="8" t="s">
        <v>1318</v>
      </c>
      <c r="M83" s="18">
        <v>35612</v>
      </c>
      <c r="N83" s="18">
        <v>35612</v>
      </c>
      <c r="O83" s="8" t="s">
        <v>454</v>
      </c>
      <c r="P83" s="8" t="s">
        <v>17</v>
      </c>
      <c r="Q83" s="8" t="s">
        <v>508</v>
      </c>
      <c r="R83" s="8" t="str">
        <f t="shared" si="1"/>
        <v>252100A</v>
      </c>
      <c r="S83" s="8" t="str">
        <f>IFERROR(VLOOKUP(R83,'UNSG Projects'!$C$8:$D$305,2,FALSE),0)</f>
        <v>Mains - Blanket - King</v>
      </c>
      <c r="T83" s="8" t="s">
        <v>507</v>
      </c>
      <c r="U83" s="11">
        <v>-833.47</v>
      </c>
    </row>
    <row r="84" spans="1:21" ht="20.399999999999999" x14ac:dyDescent="0.3">
      <c r="A84" s="19">
        <v>202602</v>
      </c>
      <c r="B84" s="8" t="s">
        <v>7</v>
      </c>
      <c r="C84" s="8" t="s">
        <v>645</v>
      </c>
      <c r="D84" s="8" t="s">
        <v>62</v>
      </c>
      <c r="E84" s="8" t="s">
        <v>62</v>
      </c>
      <c r="F84" s="8" t="s">
        <v>61</v>
      </c>
      <c r="G84" s="8" t="s">
        <v>125</v>
      </c>
      <c r="H84" s="8" t="s">
        <v>764</v>
      </c>
      <c r="I84" s="8" t="s">
        <v>763</v>
      </c>
      <c r="J84" s="8" t="s">
        <v>1335</v>
      </c>
      <c r="K84" s="8" t="s">
        <v>1318</v>
      </c>
      <c r="L84" s="8" t="s">
        <v>1318</v>
      </c>
      <c r="M84" s="18">
        <v>35612</v>
      </c>
      <c r="N84" s="18">
        <v>35612</v>
      </c>
      <c r="O84" s="8" t="s">
        <v>454</v>
      </c>
      <c r="P84" s="8" t="s">
        <v>17</v>
      </c>
      <c r="Q84" s="8" t="s">
        <v>517</v>
      </c>
      <c r="R84" s="8" t="str">
        <f t="shared" si="1"/>
        <v>252100A</v>
      </c>
      <c r="S84" s="8" t="str">
        <f>IFERROR(VLOOKUP(R84,'UNSG Projects'!$C$8:$D$305,2,FALSE),0)</f>
        <v>Mains - Blanket - King</v>
      </c>
      <c r="T84" s="8" t="s">
        <v>516</v>
      </c>
      <c r="U84" s="11">
        <v>-1223.01</v>
      </c>
    </row>
    <row r="85" spans="1:21" ht="20.399999999999999" x14ac:dyDescent="0.3">
      <c r="A85" s="19">
        <v>202602</v>
      </c>
      <c r="B85" s="8" t="s">
        <v>7</v>
      </c>
      <c r="C85" s="8" t="s">
        <v>645</v>
      </c>
      <c r="D85" s="8" t="s">
        <v>62</v>
      </c>
      <c r="E85" s="8" t="s">
        <v>62</v>
      </c>
      <c r="F85" s="8" t="s">
        <v>61</v>
      </c>
      <c r="G85" s="8" t="s">
        <v>125</v>
      </c>
      <c r="H85" s="8" t="s">
        <v>762</v>
      </c>
      <c r="I85" s="8" t="s">
        <v>761</v>
      </c>
      <c r="J85" s="8" t="s">
        <v>1335</v>
      </c>
      <c r="K85" s="8" t="s">
        <v>1318</v>
      </c>
      <c r="L85" s="8" t="s">
        <v>1318</v>
      </c>
      <c r="M85" s="18">
        <v>19176</v>
      </c>
      <c r="N85" s="18">
        <v>19176</v>
      </c>
      <c r="O85" s="8" t="s">
        <v>454</v>
      </c>
      <c r="P85" s="8" t="s">
        <v>17</v>
      </c>
      <c r="Q85" s="8" t="s">
        <v>1357</v>
      </c>
      <c r="R85" s="8" t="str">
        <f t="shared" si="1"/>
        <v>252100A</v>
      </c>
      <c r="S85" s="8" t="str">
        <f>IFERROR(VLOOKUP(R85,'UNSG Projects'!$C$8:$D$305,2,FALSE),0)</f>
        <v>Mains - Blanket - King</v>
      </c>
      <c r="T85" s="8" t="s">
        <v>1356</v>
      </c>
      <c r="U85" s="11">
        <v>-48.69</v>
      </c>
    </row>
    <row r="86" spans="1:21" ht="20.399999999999999" x14ac:dyDescent="0.3">
      <c r="A86" s="19">
        <v>202602</v>
      </c>
      <c r="B86" s="8" t="s">
        <v>7</v>
      </c>
      <c r="C86" s="8" t="s">
        <v>645</v>
      </c>
      <c r="D86" s="8" t="s">
        <v>62</v>
      </c>
      <c r="E86" s="8" t="s">
        <v>62</v>
      </c>
      <c r="F86" s="8" t="s">
        <v>61</v>
      </c>
      <c r="G86" s="8" t="s">
        <v>125</v>
      </c>
      <c r="H86" s="8" t="s">
        <v>762</v>
      </c>
      <c r="I86" s="8" t="s">
        <v>761</v>
      </c>
      <c r="J86" s="8" t="s">
        <v>1335</v>
      </c>
      <c r="K86" s="8" t="s">
        <v>1318</v>
      </c>
      <c r="L86" s="8" t="s">
        <v>1318</v>
      </c>
      <c r="M86" s="18">
        <v>19176</v>
      </c>
      <c r="N86" s="18">
        <v>19176</v>
      </c>
      <c r="O86" s="8" t="s">
        <v>454</v>
      </c>
      <c r="P86" s="8" t="s">
        <v>17</v>
      </c>
      <c r="Q86" s="8" t="s">
        <v>517</v>
      </c>
      <c r="R86" s="8" t="str">
        <f t="shared" si="1"/>
        <v>252100A</v>
      </c>
      <c r="S86" s="8" t="str">
        <f>IFERROR(VLOOKUP(R86,'UNSG Projects'!$C$8:$D$305,2,FALSE),0)</f>
        <v>Mains - Blanket - King</v>
      </c>
      <c r="T86" s="8" t="s">
        <v>516</v>
      </c>
      <c r="U86" s="11">
        <v>-2162.66</v>
      </c>
    </row>
    <row r="87" spans="1:21" ht="20.399999999999999" x14ac:dyDescent="0.3">
      <c r="A87" s="19">
        <v>202602</v>
      </c>
      <c r="B87" s="8" t="s">
        <v>7</v>
      </c>
      <c r="C87" s="8" t="s">
        <v>645</v>
      </c>
      <c r="D87" s="8" t="s">
        <v>62</v>
      </c>
      <c r="E87" s="8" t="s">
        <v>62</v>
      </c>
      <c r="F87" s="8" t="s">
        <v>61</v>
      </c>
      <c r="G87" s="8" t="s">
        <v>125</v>
      </c>
      <c r="H87" s="8" t="s">
        <v>762</v>
      </c>
      <c r="I87" s="8" t="s">
        <v>761</v>
      </c>
      <c r="J87" s="8" t="s">
        <v>1335</v>
      </c>
      <c r="K87" s="8" t="s">
        <v>1318</v>
      </c>
      <c r="L87" s="8" t="s">
        <v>1318</v>
      </c>
      <c r="M87" s="18">
        <v>19176</v>
      </c>
      <c r="N87" s="18">
        <v>19176</v>
      </c>
      <c r="O87" s="8" t="s">
        <v>454</v>
      </c>
      <c r="P87" s="8" t="s">
        <v>17</v>
      </c>
      <c r="Q87" s="8" t="s">
        <v>502</v>
      </c>
      <c r="R87" s="8" t="str">
        <f t="shared" si="1"/>
        <v>256500B</v>
      </c>
      <c r="S87" s="8" t="str">
        <f>IFERROR(VLOOKUP(R87,'UNSG Projects'!$C$8:$D$305,2,FALSE),0)</f>
        <v>PI Mains - Nogales</v>
      </c>
      <c r="T87" s="8" t="s">
        <v>501</v>
      </c>
      <c r="U87" s="11">
        <v>-91.51</v>
      </c>
    </row>
    <row r="88" spans="1:21" ht="20.399999999999999" x14ac:dyDescent="0.3">
      <c r="A88" s="19">
        <v>202602</v>
      </c>
      <c r="B88" s="8" t="s">
        <v>7</v>
      </c>
      <c r="C88" s="8" t="s">
        <v>645</v>
      </c>
      <c r="D88" s="8" t="s">
        <v>62</v>
      </c>
      <c r="E88" s="8" t="s">
        <v>62</v>
      </c>
      <c r="F88" s="8" t="s">
        <v>61</v>
      </c>
      <c r="G88" s="8" t="s">
        <v>125</v>
      </c>
      <c r="H88" s="8" t="s">
        <v>762</v>
      </c>
      <c r="I88" s="8" t="s">
        <v>761</v>
      </c>
      <c r="J88" s="8" t="s">
        <v>1335</v>
      </c>
      <c r="K88" s="8" t="s">
        <v>1318</v>
      </c>
      <c r="L88" s="8" t="s">
        <v>1318</v>
      </c>
      <c r="M88" s="18">
        <v>19176</v>
      </c>
      <c r="N88" s="18">
        <v>19176</v>
      </c>
      <c r="O88" s="8" t="s">
        <v>454</v>
      </c>
      <c r="P88" s="8" t="s">
        <v>17</v>
      </c>
      <c r="Q88" s="8" t="s">
        <v>506</v>
      </c>
      <c r="R88" s="8" t="str">
        <f t="shared" si="1"/>
        <v>255100A</v>
      </c>
      <c r="S88" s="8" t="str">
        <f>IFERROR(VLOOKUP(R88,'UNSG Projects'!$C$8:$D$305,2,FALSE),0)</f>
        <v>Mains - Blanket - Verde</v>
      </c>
      <c r="T88" s="8" t="s">
        <v>505</v>
      </c>
      <c r="U88" s="11">
        <v>-5598.8</v>
      </c>
    </row>
    <row r="89" spans="1:21" ht="20.399999999999999" x14ac:dyDescent="0.3">
      <c r="A89" s="19">
        <v>202603</v>
      </c>
      <c r="B89" s="8" t="s">
        <v>7</v>
      </c>
      <c r="C89" s="8" t="s">
        <v>645</v>
      </c>
      <c r="D89" s="8" t="s">
        <v>62</v>
      </c>
      <c r="E89" s="8" t="s">
        <v>62</v>
      </c>
      <c r="F89" s="8" t="s">
        <v>61</v>
      </c>
      <c r="G89" s="8" t="s">
        <v>125</v>
      </c>
      <c r="H89" s="8" t="s">
        <v>764</v>
      </c>
      <c r="I89" s="8" t="s">
        <v>763</v>
      </c>
      <c r="J89" s="8" t="s">
        <v>1335</v>
      </c>
      <c r="K89" s="8" t="s">
        <v>1318</v>
      </c>
      <c r="L89" s="8" t="s">
        <v>1318</v>
      </c>
      <c r="M89" s="18">
        <v>35612</v>
      </c>
      <c r="N89" s="18">
        <v>35612</v>
      </c>
      <c r="O89" s="8" t="s">
        <v>454</v>
      </c>
      <c r="P89" s="8" t="s">
        <v>17</v>
      </c>
      <c r="Q89" s="8" t="s">
        <v>301</v>
      </c>
      <c r="R89" s="8" t="str">
        <f t="shared" si="1"/>
        <v>252402S</v>
      </c>
      <c r="S89" s="8" t="str">
        <f>IFERROR(VLOOKUP(R89,'UNSG Projects'!$C$8:$D$305,2,FALSE),0)</f>
        <v>Drisco Pipe Replacement</v>
      </c>
      <c r="T89" s="8" t="s">
        <v>300</v>
      </c>
      <c r="U89" s="11">
        <v>-133537.29</v>
      </c>
    </row>
    <row r="90" spans="1:21" ht="20.399999999999999" x14ac:dyDescent="0.3">
      <c r="A90" s="19">
        <v>202603</v>
      </c>
      <c r="B90" s="8" t="s">
        <v>7</v>
      </c>
      <c r="C90" s="8" t="s">
        <v>645</v>
      </c>
      <c r="D90" s="8" t="s">
        <v>62</v>
      </c>
      <c r="E90" s="8" t="s">
        <v>62</v>
      </c>
      <c r="F90" s="8" t="s">
        <v>61</v>
      </c>
      <c r="G90" s="8" t="s">
        <v>125</v>
      </c>
      <c r="H90" s="8" t="s">
        <v>764</v>
      </c>
      <c r="I90" s="8" t="s">
        <v>763</v>
      </c>
      <c r="J90" s="8" t="s">
        <v>1335</v>
      </c>
      <c r="K90" s="8" t="s">
        <v>1318</v>
      </c>
      <c r="L90" s="8" t="s">
        <v>1318</v>
      </c>
      <c r="M90" s="18">
        <v>35612</v>
      </c>
      <c r="N90" s="18">
        <v>35612</v>
      </c>
      <c r="O90" s="8" t="s">
        <v>454</v>
      </c>
      <c r="P90" s="8" t="s">
        <v>17</v>
      </c>
      <c r="Q90" s="8" t="s">
        <v>467</v>
      </c>
      <c r="R90" s="8" t="str">
        <f t="shared" si="1"/>
        <v>251100A</v>
      </c>
      <c r="S90" s="8" t="str">
        <f>IFERROR(VLOOKUP(R90,'UNSG Projects'!$C$8:$D$305,2,FALSE),0)</f>
        <v>Mains - Blanket - Flag</v>
      </c>
      <c r="T90" s="8" t="s">
        <v>466</v>
      </c>
      <c r="U90" s="11">
        <v>-1841.47</v>
      </c>
    </row>
    <row r="91" spans="1:21" ht="20.399999999999999" x14ac:dyDescent="0.3">
      <c r="A91" s="19">
        <v>202603</v>
      </c>
      <c r="B91" s="8" t="s">
        <v>7</v>
      </c>
      <c r="C91" s="8" t="s">
        <v>645</v>
      </c>
      <c r="D91" s="8" t="s">
        <v>62</v>
      </c>
      <c r="E91" s="8" t="s">
        <v>62</v>
      </c>
      <c r="F91" s="8" t="s">
        <v>61</v>
      </c>
      <c r="G91" s="8" t="s">
        <v>125</v>
      </c>
      <c r="H91" s="8" t="s">
        <v>764</v>
      </c>
      <c r="I91" s="8" t="s">
        <v>763</v>
      </c>
      <c r="J91" s="8" t="s">
        <v>1335</v>
      </c>
      <c r="K91" s="8" t="s">
        <v>1318</v>
      </c>
      <c r="L91" s="8" t="s">
        <v>1318</v>
      </c>
      <c r="M91" s="18">
        <v>35612</v>
      </c>
      <c r="N91" s="18">
        <v>35612</v>
      </c>
      <c r="O91" s="8" t="s">
        <v>454</v>
      </c>
      <c r="P91" s="8" t="s">
        <v>17</v>
      </c>
      <c r="Q91" s="8" t="s">
        <v>464</v>
      </c>
      <c r="R91" s="8" t="str">
        <f t="shared" si="1"/>
        <v>252100A</v>
      </c>
      <c r="S91" s="8" t="str">
        <f>IFERROR(VLOOKUP(R91,'UNSG Projects'!$C$8:$D$305,2,FALSE),0)</f>
        <v>Mains - Blanket - King</v>
      </c>
      <c r="T91" s="8" t="s">
        <v>463</v>
      </c>
      <c r="U91" s="11">
        <v>-937.27</v>
      </c>
    </row>
    <row r="92" spans="1:21" ht="20.399999999999999" x14ac:dyDescent="0.3">
      <c r="A92" s="19">
        <v>202603</v>
      </c>
      <c r="B92" s="8" t="s">
        <v>7</v>
      </c>
      <c r="C92" s="8" t="s">
        <v>645</v>
      </c>
      <c r="D92" s="8" t="s">
        <v>62</v>
      </c>
      <c r="E92" s="8" t="s">
        <v>62</v>
      </c>
      <c r="F92" s="8" t="s">
        <v>61</v>
      </c>
      <c r="G92" s="8" t="s">
        <v>125</v>
      </c>
      <c r="H92" s="8" t="s">
        <v>764</v>
      </c>
      <c r="I92" s="8" t="s">
        <v>763</v>
      </c>
      <c r="J92" s="8" t="s">
        <v>1335</v>
      </c>
      <c r="K92" s="8" t="s">
        <v>1318</v>
      </c>
      <c r="L92" s="8" t="s">
        <v>1318</v>
      </c>
      <c r="M92" s="18">
        <v>35612</v>
      </c>
      <c r="N92" s="18">
        <v>35612</v>
      </c>
      <c r="O92" s="8" t="s">
        <v>454</v>
      </c>
      <c r="P92" s="8" t="s">
        <v>17</v>
      </c>
      <c r="Q92" s="8" t="s">
        <v>462</v>
      </c>
      <c r="R92" s="8" t="str">
        <f t="shared" si="1"/>
        <v>252100A</v>
      </c>
      <c r="S92" s="8" t="str">
        <f>IFERROR(VLOOKUP(R92,'UNSG Projects'!$C$8:$D$305,2,FALSE),0)</f>
        <v>Mains - Blanket - King</v>
      </c>
      <c r="T92" s="8" t="s">
        <v>461</v>
      </c>
      <c r="U92" s="11">
        <v>-260.75</v>
      </c>
    </row>
    <row r="93" spans="1:21" ht="20.399999999999999" x14ac:dyDescent="0.3">
      <c r="A93" s="19">
        <v>202603</v>
      </c>
      <c r="B93" s="8" t="s">
        <v>7</v>
      </c>
      <c r="C93" s="8" t="s">
        <v>645</v>
      </c>
      <c r="D93" s="8" t="s">
        <v>62</v>
      </c>
      <c r="E93" s="8" t="s">
        <v>62</v>
      </c>
      <c r="F93" s="8" t="s">
        <v>61</v>
      </c>
      <c r="G93" s="8" t="s">
        <v>125</v>
      </c>
      <c r="H93" s="8" t="s">
        <v>764</v>
      </c>
      <c r="I93" s="8" t="s">
        <v>763</v>
      </c>
      <c r="J93" s="8" t="s">
        <v>1335</v>
      </c>
      <c r="K93" s="8" t="s">
        <v>1318</v>
      </c>
      <c r="L93" s="8" t="s">
        <v>1318</v>
      </c>
      <c r="M93" s="18">
        <v>35612</v>
      </c>
      <c r="N93" s="18">
        <v>35612</v>
      </c>
      <c r="O93" s="8" t="s">
        <v>454</v>
      </c>
      <c r="P93" s="8" t="s">
        <v>17</v>
      </c>
      <c r="Q93" s="8" t="s">
        <v>1355</v>
      </c>
      <c r="R93" s="8" t="str">
        <f t="shared" si="1"/>
        <v>252100A</v>
      </c>
      <c r="S93" s="8" t="str">
        <f>IFERROR(VLOOKUP(R93,'UNSG Projects'!$C$8:$D$305,2,FALSE),0)</f>
        <v>Mains - Blanket - King</v>
      </c>
      <c r="T93" s="8" t="s">
        <v>1354</v>
      </c>
      <c r="U93" s="11">
        <v>-223.1</v>
      </c>
    </row>
    <row r="94" spans="1:21" ht="20.399999999999999" x14ac:dyDescent="0.3">
      <c r="A94" s="19">
        <v>202603</v>
      </c>
      <c r="B94" s="8" t="s">
        <v>7</v>
      </c>
      <c r="C94" s="8" t="s">
        <v>645</v>
      </c>
      <c r="D94" s="8" t="s">
        <v>62</v>
      </c>
      <c r="E94" s="8" t="s">
        <v>62</v>
      </c>
      <c r="F94" s="8" t="s">
        <v>61</v>
      </c>
      <c r="G94" s="8" t="s">
        <v>125</v>
      </c>
      <c r="H94" s="8" t="s">
        <v>762</v>
      </c>
      <c r="I94" s="8" t="s">
        <v>761</v>
      </c>
      <c r="J94" s="8" t="s">
        <v>1335</v>
      </c>
      <c r="K94" s="8" t="s">
        <v>1318</v>
      </c>
      <c r="L94" s="8" t="s">
        <v>1318</v>
      </c>
      <c r="M94" s="18">
        <v>19176</v>
      </c>
      <c r="N94" s="18">
        <v>19176</v>
      </c>
      <c r="O94" s="8" t="s">
        <v>454</v>
      </c>
      <c r="P94" s="8" t="s">
        <v>17</v>
      </c>
      <c r="Q94" s="8" t="s">
        <v>456</v>
      </c>
      <c r="R94" s="8" t="str">
        <f t="shared" si="1"/>
        <v>251500B</v>
      </c>
      <c r="S94" s="8" t="str">
        <f>IFERROR(VLOOKUP(R94,'UNSG Projects'!$C$8:$D$305,2,FALSE),0)</f>
        <v>PI Mains - Flagstaff</v>
      </c>
      <c r="T94" s="8" t="s">
        <v>455</v>
      </c>
      <c r="U94" s="11">
        <v>-802.96</v>
      </c>
    </row>
    <row r="95" spans="1:21" ht="20.399999999999999" x14ac:dyDescent="0.3">
      <c r="A95" s="19">
        <v>202603</v>
      </c>
      <c r="B95" s="8" t="s">
        <v>7</v>
      </c>
      <c r="C95" s="8" t="s">
        <v>645</v>
      </c>
      <c r="D95" s="8" t="s">
        <v>62</v>
      </c>
      <c r="E95" s="8" t="s">
        <v>62</v>
      </c>
      <c r="F95" s="8" t="s">
        <v>61</v>
      </c>
      <c r="G95" s="8" t="s">
        <v>125</v>
      </c>
      <c r="H95" s="8" t="s">
        <v>762</v>
      </c>
      <c r="I95" s="8" t="s">
        <v>761</v>
      </c>
      <c r="J95" s="8" t="s">
        <v>1335</v>
      </c>
      <c r="K95" s="8" t="s">
        <v>1318</v>
      </c>
      <c r="L95" s="8" t="s">
        <v>1318</v>
      </c>
      <c r="M95" s="18">
        <v>19176</v>
      </c>
      <c r="N95" s="18">
        <v>19176</v>
      </c>
      <c r="O95" s="8" t="s">
        <v>454</v>
      </c>
      <c r="P95" s="8" t="s">
        <v>17</v>
      </c>
      <c r="Q95" s="8" t="s">
        <v>469</v>
      </c>
      <c r="R95" s="8" t="str">
        <f t="shared" si="1"/>
        <v>252100A</v>
      </c>
      <c r="S95" s="8" t="str">
        <f>IFERROR(VLOOKUP(R95,'UNSG Projects'!$C$8:$D$305,2,FALSE),0)</f>
        <v>Mains - Blanket - King</v>
      </c>
      <c r="T95" s="8" t="s">
        <v>468</v>
      </c>
      <c r="U95" s="11">
        <v>-250.29</v>
      </c>
    </row>
    <row r="96" spans="1:21" ht="20.399999999999999" x14ac:dyDescent="0.3">
      <c r="A96" s="19">
        <v>202603</v>
      </c>
      <c r="B96" s="8" t="s">
        <v>7</v>
      </c>
      <c r="C96" s="8" t="s">
        <v>645</v>
      </c>
      <c r="D96" s="8" t="s">
        <v>62</v>
      </c>
      <c r="E96" s="8" t="s">
        <v>62</v>
      </c>
      <c r="F96" s="8" t="s">
        <v>61</v>
      </c>
      <c r="G96" s="8" t="s">
        <v>125</v>
      </c>
      <c r="H96" s="8" t="s">
        <v>762</v>
      </c>
      <c r="I96" s="8" t="s">
        <v>761</v>
      </c>
      <c r="J96" s="8" t="s">
        <v>1335</v>
      </c>
      <c r="K96" s="8" t="s">
        <v>1318</v>
      </c>
      <c r="L96" s="8" t="s">
        <v>1318</v>
      </c>
      <c r="M96" s="18">
        <v>19176</v>
      </c>
      <c r="N96" s="18">
        <v>19176</v>
      </c>
      <c r="O96" s="8" t="s">
        <v>454</v>
      </c>
      <c r="P96" s="8" t="s">
        <v>17</v>
      </c>
      <c r="Q96" s="8" t="s">
        <v>458</v>
      </c>
      <c r="R96" s="8" t="str">
        <f t="shared" si="1"/>
        <v>256101A</v>
      </c>
      <c r="S96" s="8" t="str">
        <f>IFERROR(VLOOKUP(R96,'UNSG Projects'!$C$8:$D$305,2,FALSE),0)</f>
        <v>Valve Replacement Nogales</v>
      </c>
      <c r="T96" s="8" t="s">
        <v>457</v>
      </c>
      <c r="U96" s="11">
        <v>-107.42</v>
      </c>
    </row>
    <row r="97" spans="1:21" ht="20.399999999999999" x14ac:dyDescent="0.3">
      <c r="A97" s="19">
        <v>202603</v>
      </c>
      <c r="B97" s="8" t="s">
        <v>7</v>
      </c>
      <c r="C97" s="8" t="s">
        <v>645</v>
      </c>
      <c r="D97" s="8" t="s">
        <v>62</v>
      </c>
      <c r="E97" s="8" t="s">
        <v>62</v>
      </c>
      <c r="F97" s="8" t="s">
        <v>61</v>
      </c>
      <c r="G97" s="8" t="s">
        <v>125</v>
      </c>
      <c r="H97" s="8" t="s">
        <v>762</v>
      </c>
      <c r="I97" s="8" t="s">
        <v>761</v>
      </c>
      <c r="J97" s="8" t="s">
        <v>1335</v>
      </c>
      <c r="K97" s="8" t="s">
        <v>1318</v>
      </c>
      <c r="L97" s="8" t="s">
        <v>1318</v>
      </c>
      <c r="M97" s="18">
        <v>19176</v>
      </c>
      <c r="N97" s="18">
        <v>19176</v>
      </c>
      <c r="O97" s="8" t="s">
        <v>454</v>
      </c>
      <c r="P97" s="8" t="s">
        <v>17</v>
      </c>
      <c r="Q97" s="8" t="s">
        <v>465</v>
      </c>
      <c r="R97" s="8" t="str">
        <f t="shared" si="1"/>
        <v>256101A</v>
      </c>
      <c r="S97" s="8" t="str">
        <f>IFERROR(VLOOKUP(R97,'UNSG Projects'!$C$8:$D$305,2,FALSE),0)</f>
        <v>Valve Replacement Nogales</v>
      </c>
      <c r="T97" s="8" t="s">
        <v>457</v>
      </c>
      <c r="U97" s="11">
        <v>-193.93</v>
      </c>
    </row>
    <row r="98" spans="1:21" ht="30.6" x14ac:dyDescent="0.3">
      <c r="A98" s="19">
        <v>202507</v>
      </c>
      <c r="B98" s="8" t="s">
        <v>7</v>
      </c>
      <c r="C98" s="8" t="s">
        <v>645</v>
      </c>
      <c r="D98" s="8" t="s">
        <v>62</v>
      </c>
      <c r="E98" s="8" t="s">
        <v>62</v>
      </c>
      <c r="F98" s="8" t="s">
        <v>61</v>
      </c>
      <c r="G98" s="8" t="s">
        <v>125</v>
      </c>
      <c r="H98" s="8" t="s">
        <v>1351</v>
      </c>
      <c r="I98" s="8" t="s">
        <v>1350</v>
      </c>
      <c r="J98" s="8" t="s">
        <v>1335</v>
      </c>
      <c r="K98" s="8" t="s">
        <v>1318</v>
      </c>
      <c r="L98" s="8" t="s">
        <v>1318</v>
      </c>
      <c r="M98" s="18">
        <v>19176</v>
      </c>
      <c r="N98" s="18">
        <v>19176</v>
      </c>
      <c r="O98" s="8" t="s">
        <v>425</v>
      </c>
      <c r="P98" s="8" t="s">
        <v>18</v>
      </c>
      <c r="Q98" s="8" t="s">
        <v>451</v>
      </c>
      <c r="R98" s="8" t="str">
        <f t="shared" si="1"/>
        <v>256378A</v>
      </c>
      <c r="S98" s="8" t="str">
        <f>IFERROR(VLOOKUP(R98,'UNSG Projects'!$C$8:$D$305,2,FALSE),0)</f>
        <v>Meas&amp;Reg Sta Distribution-Nog</v>
      </c>
      <c r="T98" s="8" t="s">
        <v>450</v>
      </c>
      <c r="U98" s="11">
        <v>-41.59</v>
      </c>
    </row>
    <row r="99" spans="1:21" ht="30.6" x14ac:dyDescent="0.3">
      <c r="A99" s="19">
        <v>202507</v>
      </c>
      <c r="B99" s="8" t="s">
        <v>7</v>
      </c>
      <c r="C99" s="8" t="s">
        <v>645</v>
      </c>
      <c r="D99" s="8" t="s">
        <v>62</v>
      </c>
      <c r="E99" s="8" t="s">
        <v>62</v>
      </c>
      <c r="F99" s="8" t="s">
        <v>61</v>
      </c>
      <c r="G99" s="8" t="s">
        <v>125</v>
      </c>
      <c r="H99" s="8" t="s">
        <v>1351</v>
      </c>
      <c r="I99" s="8" t="s">
        <v>1350</v>
      </c>
      <c r="J99" s="8" t="s">
        <v>1335</v>
      </c>
      <c r="K99" s="8" t="s">
        <v>1318</v>
      </c>
      <c r="L99" s="8" t="s">
        <v>1318</v>
      </c>
      <c r="M99" s="18">
        <v>19541</v>
      </c>
      <c r="N99" s="18">
        <v>19541</v>
      </c>
      <c r="O99" s="8" t="s">
        <v>425</v>
      </c>
      <c r="P99" s="8" t="s">
        <v>18</v>
      </c>
      <c r="Q99" s="8" t="s">
        <v>451</v>
      </c>
      <c r="R99" s="8" t="str">
        <f t="shared" si="1"/>
        <v>256378A</v>
      </c>
      <c r="S99" s="8" t="str">
        <f>IFERROR(VLOOKUP(R99,'UNSG Projects'!$C$8:$D$305,2,FALSE),0)</f>
        <v>Meas&amp;Reg Sta Distribution-Nog</v>
      </c>
      <c r="T99" s="8" t="s">
        <v>450</v>
      </c>
      <c r="U99" s="11">
        <v>-204.59</v>
      </c>
    </row>
    <row r="100" spans="1:21" ht="30.6" x14ac:dyDescent="0.3">
      <c r="A100" s="19">
        <v>202507</v>
      </c>
      <c r="B100" s="8" t="s">
        <v>7</v>
      </c>
      <c r="C100" s="8" t="s">
        <v>645</v>
      </c>
      <c r="D100" s="8" t="s">
        <v>62</v>
      </c>
      <c r="E100" s="8" t="s">
        <v>62</v>
      </c>
      <c r="F100" s="8" t="s">
        <v>61</v>
      </c>
      <c r="G100" s="8" t="s">
        <v>125</v>
      </c>
      <c r="H100" s="8" t="s">
        <v>1351</v>
      </c>
      <c r="I100" s="8" t="s">
        <v>1350</v>
      </c>
      <c r="J100" s="8" t="s">
        <v>1335</v>
      </c>
      <c r="K100" s="8" t="s">
        <v>1318</v>
      </c>
      <c r="L100" s="8" t="s">
        <v>1318</v>
      </c>
      <c r="M100" s="18">
        <v>20271</v>
      </c>
      <c r="N100" s="18">
        <v>20271</v>
      </c>
      <c r="O100" s="8" t="s">
        <v>425</v>
      </c>
      <c r="P100" s="8" t="s">
        <v>18</v>
      </c>
      <c r="Q100" s="8" t="s">
        <v>451</v>
      </c>
      <c r="R100" s="8" t="str">
        <f t="shared" si="1"/>
        <v>256378A</v>
      </c>
      <c r="S100" s="8" t="str">
        <f>IFERROR(VLOOKUP(R100,'UNSG Projects'!$C$8:$D$305,2,FALSE),0)</f>
        <v>Meas&amp;Reg Sta Distribution-Nog</v>
      </c>
      <c r="T100" s="8" t="s">
        <v>450</v>
      </c>
      <c r="U100" s="11">
        <v>-81.58</v>
      </c>
    </row>
    <row r="101" spans="1:21" ht="30.6" x14ac:dyDescent="0.3">
      <c r="A101" s="19">
        <v>202507</v>
      </c>
      <c r="B101" s="8" t="s">
        <v>7</v>
      </c>
      <c r="C101" s="8" t="s">
        <v>645</v>
      </c>
      <c r="D101" s="8" t="s">
        <v>62</v>
      </c>
      <c r="E101" s="8" t="s">
        <v>62</v>
      </c>
      <c r="F101" s="8" t="s">
        <v>61</v>
      </c>
      <c r="G101" s="8" t="s">
        <v>125</v>
      </c>
      <c r="H101" s="8" t="s">
        <v>1351</v>
      </c>
      <c r="I101" s="8" t="s">
        <v>1350</v>
      </c>
      <c r="J101" s="8" t="s">
        <v>1335</v>
      </c>
      <c r="K101" s="8" t="s">
        <v>1318</v>
      </c>
      <c r="L101" s="8" t="s">
        <v>1318</v>
      </c>
      <c r="M101" s="18">
        <v>21002</v>
      </c>
      <c r="N101" s="18">
        <v>21002</v>
      </c>
      <c r="O101" s="8" t="s">
        <v>425</v>
      </c>
      <c r="P101" s="8" t="s">
        <v>18</v>
      </c>
      <c r="Q101" s="8" t="s">
        <v>451</v>
      </c>
      <c r="R101" s="8" t="str">
        <f t="shared" si="1"/>
        <v>256378A</v>
      </c>
      <c r="S101" s="8" t="str">
        <f>IFERROR(VLOOKUP(R101,'UNSG Projects'!$C$8:$D$305,2,FALSE),0)</f>
        <v>Meas&amp;Reg Sta Distribution-Nog</v>
      </c>
      <c r="T101" s="8" t="s">
        <v>450</v>
      </c>
      <c r="U101" s="11">
        <v>-575.29999999999995</v>
      </c>
    </row>
    <row r="102" spans="1:21" ht="30.6" x14ac:dyDescent="0.3">
      <c r="A102" s="19">
        <v>202507</v>
      </c>
      <c r="B102" s="8" t="s">
        <v>7</v>
      </c>
      <c r="C102" s="8" t="s">
        <v>645</v>
      </c>
      <c r="D102" s="8" t="s">
        <v>62</v>
      </c>
      <c r="E102" s="8" t="s">
        <v>62</v>
      </c>
      <c r="F102" s="8" t="s">
        <v>61</v>
      </c>
      <c r="G102" s="8" t="s">
        <v>125</v>
      </c>
      <c r="H102" s="8" t="s">
        <v>1351</v>
      </c>
      <c r="I102" s="8" t="s">
        <v>1350</v>
      </c>
      <c r="J102" s="8" t="s">
        <v>1335</v>
      </c>
      <c r="K102" s="8" t="s">
        <v>1318</v>
      </c>
      <c r="L102" s="8" t="s">
        <v>1318</v>
      </c>
      <c r="M102" s="18">
        <v>22098</v>
      </c>
      <c r="N102" s="18">
        <v>22098</v>
      </c>
      <c r="O102" s="8" t="s">
        <v>425</v>
      </c>
      <c r="P102" s="8" t="s">
        <v>18</v>
      </c>
      <c r="Q102" s="8" t="s">
        <v>451</v>
      </c>
      <c r="R102" s="8" t="str">
        <f t="shared" si="1"/>
        <v>256378A</v>
      </c>
      <c r="S102" s="8" t="str">
        <f>IFERROR(VLOOKUP(R102,'UNSG Projects'!$C$8:$D$305,2,FALSE),0)</f>
        <v>Meas&amp;Reg Sta Distribution-Nog</v>
      </c>
      <c r="T102" s="8" t="s">
        <v>450</v>
      </c>
      <c r="U102" s="11">
        <v>-131.74</v>
      </c>
    </row>
    <row r="103" spans="1:21" ht="30.6" x14ac:dyDescent="0.3">
      <c r="A103" s="19">
        <v>202507</v>
      </c>
      <c r="B103" s="8" t="s">
        <v>7</v>
      </c>
      <c r="C103" s="8" t="s">
        <v>645</v>
      </c>
      <c r="D103" s="8" t="s">
        <v>62</v>
      </c>
      <c r="E103" s="8" t="s">
        <v>62</v>
      </c>
      <c r="F103" s="8" t="s">
        <v>61</v>
      </c>
      <c r="G103" s="8" t="s">
        <v>125</v>
      </c>
      <c r="H103" s="8" t="s">
        <v>1351</v>
      </c>
      <c r="I103" s="8" t="s">
        <v>1350</v>
      </c>
      <c r="J103" s="8" t="s">
        <v>1335</v>
      </c>
      <c r="K103" s="8" t="s">
        <v>1318</v>
      </c>
      <c r="L103" s="8" t="s">
        <v>1318</v>
      </c>
      <c r="M103" s="18">
        <v>23193</v>
      </c>
      <c r="N103" s="18">
        <v>23193</v>
      </c>
      <c r="O103" s="8" t="s">
        <v>425</v>
      </c>
      <c r="P103" s="8" t="s">
        <v>18</v>
      </c>
      <c r="Q103" s="8" t="s">
        <v>449</v>
      </c>
      <c r="R103" s="8" t="str">
        <f t="shared" si="1"/>
        <v>251378A</v>
      </c>
      <c r="S103" s="8" t="str">
        <f>IFERROR(VLOOKUP(R103,'UNSG Projects'!$C$8:$D$305,2,FALSE),0)</f>
        <v>Meas&amp;Reg Sta Distribution-Flag</v>
      </c>
      <c r="T103" s="8" t="s">
        <v>448</v>
      </c>
      <c r="U103" s="11">
        <v>-218.92</v>
      </c>
    </row>
    <row r="104" spans="1:21" ht="30.6" x14ac:dyDescent="0.3">
      <c r="A104" s="19">
        <v>202507</v>
      </c>
      <c r="B104" s="8" t="s">
        <v>7</v>
      </c>
      <c r="C104" s="8" t="s">
        <v>645</v>
      </c>
      <c r="D104" s="8" t="s">
        <v>62</v>
      </c>
      <c r="E104" s="8" t="s">
        <v>62</v>
      </c>
      <c r="F104" s="8" t="s">
        <v>61</v>
      </c>
      <c r="G104" s="8" t="s">
        <v>125</v>
      </c>
      <c r="H104" s="8" t="s">
        <v>1351</v>
      </c>
      <c r="I104" s="8" t="s">
        <v>1350</v>
      </c>
      <c r="J104" s="8" t="s">
        <v>1335</v>
      </c>
      <c r="K104" s="8" t="s">
        <v>1318</v>
      </c>
      <c r="L104" s="8" t="s">
        <v>1318</v>
      </c>
      <c r="M104" s="18">
        <v>23193</v>
      </c>
      <c r="N104" s="18">
        <v>23193</v>
      </c>
      <c r="O104" s="8" t="s">
        <v>425</v>
      </c>
      <c r="P104" s="8" t="s">
        <v>18</v>
      </c>
      <c r="Q104" s="8" t="s">
        <v>451</v>
      </c>
      <c r="R104" s="8" t="str">
        <f t="shared" si="1"/>
        <v>256378A</v>
      </c>
      <c r="S104" s="8" t="str">
        <f>IFERROR(VLOOKUP(R104,'UNSG Projects'!$C$8:$D$305,2,FALSE),0)</f>
        <v>Meas&amp;Reg Sta Distribution-Nog</v>
      </c>
      <c r="T104" s="8" t="s">
        <v>450</v>
      </c>
      <c r="U104" s="11">
        <v>-621.14</v>
      </c>
    </row>
    <row r="105" spans="1:21" ht="30.6" x14ac:dyDescent="0.3">
      <c r="A105" s="19">
        <v>202507</v>
      </c>
      <c r="B105" s="8" t="s">
        <v>7</v>
      </c>
      <c r="C105" s="8" t="s">
        <v>645</v>
      </c>
      <c r="D105" s="8" t="s">
        <v>62</v>
      </c>
      <c r="E105" s="8" t="s">
        <v>62</v>
      </c>
      <c r="F105" s="8" t="s">
        <v>61</v>
      </c>
      <c r="G105" s="8" t="s">
        <v>125</v>
      </c>
      <c r="H105" s="8" t="s">
        <v>1351</v>
      </c>
      <c r="I105" s="8" t="s">
        <v>1350</v>
      </c>
      <c r="J105" s="8" t="s">
        <v>1335</v>
      </c>
      <c r="K105" s="8" t="s">
        <v>1318</v>
      </c>
      <c r="L105" s="8" t="s">
        <v>1318</v>
      </c>
      <c r="M105" s="18">
        <v>23559</v>
      </c>
      <c r="N105" s="18">
        <v>23559</v>
      </c>
      <c r="O105" s="8" t="s">
        <v>425</v>
      </c>
      <c r="P105" s="8" t="s">
        <v>18</v>
      </c>
      <c r="Q105" s="8" t="s">
        <v>449</v>
      </c>
      <c r="R105" s="8" t="str">
        <f t="shared" si="1"/>
        <v>251378A</v>
      </c>
      <c r="S105" s="8" t="str">
        <f>IFERROR(VLOOKUP(R105,'UNSG Projects'!$C$8:$D$305,2,FALSE),0)</f>
        <v>Meas&amp;Reg Sta Distribution-Flag</v>
      </c>
      <c r="T105" s="8" t="s">
        <v>448</v>
      </c>
      <c r="U105" s="11">
        <v>-1050.49</v>
      </c>
    </row>
    <row r="106" spans="1:21" ht="30.6" x14ac:dyDescent="0.3">
      <c r="A106" s="19">
        <v>202507</v>
      </c>
      <c r="B106" s="8" t="s">
        <v>7</v>
      </c>
      <c r="C106" s="8" t="s">
        <v>645</v>
      </c>
      <c r="D106" s="8" t="s">
        <v>62</v>
      </c>
      <c r="E106" s="8" t="s">
        <v>62</v>
      </c>
      <c r="F106" s="8" t="s">
        <v>61</v>
      </c>
      <c r="G106" s="8" t="s">
        <v>125</v>
      </c>
      <c r="H106" s="8" t="s">
        <v>1351</v>
      </c>
      <c r="I106" s="8" t="s">
        <v>1350</v>
      </c>
      <c r="J106" s="8" t="s">
        <v>1335</v>
      </c>
      <c r="K106" s="8" t="s">
        <v>1318</v>
      </c>
      <c r="L106" s="8" t="s">
        <v>1318</v>
      </c>
      <c r="M106" s="18">
        <v>23924</v>
      </c>
      <c r="N106" s="18">
        <v>23924</v>
      </c>
      <c r="O106" s="8" t="s">
        <v>425</v>
      </c>
      <c r="P106" s="8" t="s">
        <v>18</v>
      </c>
      <c r="Q106" s="8" t="s">
        <v>449</v>
      </c>
      <c r="R106" s="8" t="str">
        <f t="shared" si="1"/>
        <v>251378A</v>
      </c>
      <c r="S106" s="8" t="str">
        <f>IFERROR(VLOOKUP(R106,'UNSG Projects'!$C$8:$D$305,2,FALSE),0)</f>
        <v>Meas&amp;Reg Sta Distribution-Flag</v>
      </c>
      <c r="T106" s="8" t="s">
        <v>448</v>
      </c>
      <c r="U106" s="11">
        <v>-253.61</v>
      </c>
    </row>
    <row r="107" spans="1:21" ht="30.6" x14ac:dyDescent="0.3">
      <c r="A107" s="19">
        <v>202508</v>
      </c>
      <c r="B107" s="8" t="s">
        <v>7</v>
      </c>
      <c r="C107" s="8" t="s">
        <v>645</v>
      </c>
      <c r="D107" s="8" t="s">
        <v>62</v>
      </c>
      <c r="E107" s="8" t="s">
        <v>62</v>
      </c>
      <c r="F107" s="8" t="s">
        <v>61</v>
      </c>
      <c r="G107" s="8" t="s">
        <v>125</v>
      </c>
      <c r="H107" s="8" t="s">
        <v>1351</v>
      </c>
      <c r="I107" s="8" t="s">
        <v>1350</v>
      </c>
      <c r="J107" s="8" t="s">
        <v>1335</v>
      </c>
      <c r="K107" s="8" t="s">
        <v>1318</v>
      </c>
      <c r="L107" s="8" t="s">
        <v>1318</v>
      </c>
      <c r="M107" s="18">
        <v>23924</v>
      </c>
      <c r="N107" s="18">
        <v>23924</v>
      </c>
      <c r="O107" s="8" t="s">
        <v>425</v>
      </c>
      <c r="P107" s="8" t="s">
        <v>18</v>
      </c>
      <c r="Q107" s="8" t="s">
        <v>447</v>
      </c>
      <c r="R107" s="8" t="str">
        <f t="shared" si="1"/>
        <v>251378A</v>
      </c>
      <c r="S107" s="8" t="str">
        <f>IFERROR(VLOOKUP(R107,'UNSG Projects'!$C$8:$D$305,2,FALSE),0)</f>
        <v>Meas&amp;Reg Sta Distribution-Flag</v>
      </c>
      <c r="T107" s="8" t="s">
        <v>446</v>
      </c>
      <c r="U107" s="11">
        <v>-1049.83</v>
      </c>
    </row>
    <row r="108" spans="1:21" ht="30.6" x14ac:dyDescent="0.3">
      <c r="A108" s="19">
        <v>202508</v>
      </c>
      <c r="B108" s="8" t="s">
        <v>7</v>
      </c>
      <c r="C108" s="8" t="s">
        <v>645</v>
      </c>
      <c r="D108" s="8" t="s">
        <v>62</v>
      </c>
      <c r="E108" s="8" t="s">
        <v>62</v>
      </c>
      <c r="F108" s="8" t="s">
        <v>61</v>
      </c>
      <c r="G108" s="8" t="s">
        <v>125</v>
      </c>
      <c r="H108" s="8" t="s">
        <v>1341</v>
      </c>
      <c r="I108" s="8" t="s">
        <v>1340</v>
      </c>
      <c r="J108" s="8" t="s">
        <v>1335</v>
      </c>
      <c r="K108" s="8" t="s">
        <v>1318</v>
      </c>
      <c r="L108" s="8" t="s">
        <v>1318</v>
      </c>
      <c r="M108" s="18">
        <v>37073</v>
      </c>
      <c r="N108" s="18">
        <v>37073</v>
      </c>
      <c r="O108" s="8" t="s">
        <v>425</v>
      </c>
      <c r="P108" s="8" t="s">
        <v>18</v>
      </c>
      <c r="Q108" s="8" t="s">
        <v>445</v>
      </c>
      <c r="R108" s="8" t="str">
        <f t="shared" si="1"/>
        <v>255378A</v>
      </c>
      <c r="S108" s="8" t="str">
        <f>IFERROR(VLOOKUP(R108,'UNSG Projects'!$C$8:$D$305,2,FALSE),0)</f>
        <v>Meas&amp;Reg Sta DistributionVerde</v>
      </c>
      <c r="T108" s="8" t="s">
        <v>444</v>
      </c>
      <c r="U108" s="11">
        <v>-2968.17</v>
      </c>
    </row>
    <row r="109" spans="1:21" ht="30.6" x14ac:dyDescent="0.3">
      <c r="A109" s="19">
        <v>202510</v>
      </c>
      <c r="B109" s="8" t="s">
        <v>7</v>
      </c>
      <c r="C109" s="8" t="s">
        <v>645</v>
      </c>
      <c r="D109" s="8" t="s">
        <v>62</v>
      </c>
      <c r="E109" s="8" t="s">
        <v>62</v>
      </c>
      <c r="F109" s="8" t="s">
        <v>61</v>
      </c>
      <c r="G109" s="8" t="s">
        <v>125</v>
      </c>
      <c r="H109" s="8" t="s">
        <v>1351</v>
      </c>
      <c r="I109" s="8" t="s">
        <v>1350</v>
      </c>
      <c r="J109" s="8" t="s">
        <v>1335</v>
      </c>
      <c r="K109" s="8" t="s">
        <v>1318</v>
      </c>
      <c r="L109" s="8" t="s">
        <v>1318</v>
      </c>
      <c r="M109" s="18">
        <v>23924</v>
      </c>
      <c r="N109" s="18">
        <v>23924</v>
      </c>
      <c r="O109" s="8" t="s">
        <v>425</v>
      </c>
      <c r="P109" s="8" t="s">
        <v>18</v>
      </c>
      <c r="Q109" s="8" t="s">
        <v>443</v>
      </c>
      <c r="R109" s="8" t="str">
        <f t="shared" si="1"/>
        <v>256378A</v>
      </c>
      <c r="S109" s="8" t="str">
        <f>IFERROR(VLOOKUP(R109,'UNSG Projects'!$C$8:$D$305,2,FALSE),0)</f>
        <v>Meas&amp;Reg Sta Distribution-Nog</v>
      </c>
      <c r="T109" s="8" t="s">
        <v>442</v>
      </c>
      <c r="U109" s="11">
        <v>-925.4</v>
      </c>
    </row>
    <row r="110" spans="1:21" ht="30.6" x14ac:dyDescent="0.3">
      <c r="A110" s="19">
        <v>202601</v>
      </c>
      <c r="B110" s="8" t="s">
        <v>7</v>
      </c>
      <c r="C110" s="8" t="s">
        <v>645</v>
      </c>
      <c r="D110" s="8" t="s">
        <v>62</v>
      </c>
      <c r="E110" s="8" t="s">
        <v>62</v>
      </c>
      <c r="F110" s="8" t="s">
        <v>61</v>
      </c>
      <c r="G110" s="8" t="s">
        <v>125</v>
      </c>
      <c r="H110" s="8" t="s">
        <v>1351</v>
      </c>
      <c r="I110" s="8" t="s">
        <v>1350</v>
      </c>
      <c r="J110" s="8" t="s">
        <v>1335</v>
      </c>
      <c r="K110" s="8" t="s">
        <v>1318</v>
      </c>
      <c r="L110" s="8" t="s">
        <v>1318</v>
      </c>
      <c r="M110" s="18">
        <v>23924</v>
      </c>
      <c r="N110" s="18">
        <v>23924</v>
      </c>
      <c r="O110" s="8" t="s">
        <v>425</v>
      </c>
      <c r="P110" s="8" t="s">
        <v>18</v>
      </c>
      <c r="Q110" s="8" t="s">
        <v>439</v>
      </c>
      <c r="R110" s="8" t="str">
        <f t="shared" si="1"/>
        <v>251378A</v>
      </c>
      <c r="S110" s="8" t="str">
        <f>IFERROR(VLOOKUP(R110,'UNSG Projects'!$C$8:$D$305,2,FALSE),0)</f>
        <v>Meas&amp;Reg Sta Distribution-Flag</v>
      </c>
      <c r="T110" s="8" t="s">
        <v>438</v>
      </c>
      <c r="U110" s="11">
        <v>-943.44</v>
      </c>
    </row>
    <row r="111" spans="1:21" ht="30.6" x14ac:dyDescent="0.3">
      <c r="A111" s="19">
        <v>202601</v>
      </c>
      <c r="B111" s="8" t="s">
        <v>7</v>
      </c>
      <c r="C111" s="8" t="s">
        <v>645</v>
      </c>
      <c r="D111" s="8" t="s">
        <v>62</v>
      </c>
      <c r="E111" s="8" t="s">
        <v>62</v>
      </c>
      <c r="F111" s="8" t="s">
        <v>61</v>
      </c>
      <c r="G111" s="8" t="s">
        <v>125</v>
      </c>
      <c r="H111" s="8" t="s">
        <v>1351</v>
      </c>
      <c r="I111" s="8" t="s">
        <v>1350</v>
      </c>
      <c r="J111" s="8" t="s">
        <v>1335</v>
      </c>
      <c r="K111" s="8" t="s">
        <v>1318</v>
      </c>
      <c r="L111" s="8" t="s">
        <v>1318</v>
      </c>
      <c r="M111" s="18">
        <v>23924</v>
      </c>
      <c r="N111" s="18">
        <v>23924</v>
      </c>
      <c r="O111" s="8" t="s">
        <v>425</v>
      </c>
      <c r="P111" s="8" t="s">
        <v>18</v>
      </c>
      <c r="Q111" s="8" t="s">
        <v>437</v>
      </c>
      <c r="R111" s="8" t="str">
        <f t="shared" si="1"/>
        <v>255378A</v>
      </c>
      <c r="S111" s="8" t="str">
        <f>IFERROR(VLOOKUP(R111,'UNSG Projects'!$C$8:$D$305,2,FALSE),0)</f>
        <v>Meas&amp;Reg Sta DistributionVerde</v>
      </c>
      <c r="T111" s="8" t="s">
        <v>436</v>
      </c>
      <c r="U111" s="11">
        <v>-329.09</v>
      </c>
    </row>
    <row r="112" spans="1:21" ht="30.6" x14ac:dyDescent="0.3">
      <c r="A112" s="19">
        <v>202602</v>
      </c>
      <c r="B112" s="8" t="s">
        <v>7</v>
      </c>
      <c r="C112" s="8" t="s">
        <v>645</v>
      </c>
      <c r="D112" s="8" t="s">
        <v>62</v>
      </c>
      <c r="E112" s="8" t="s">
        <v>62</v>
      </c>
      <c r="F112" s="8" t="s">
        <v>61</v>
      </c>
      <c r="G112" s="8" t="s">
        <v>125</v>
      </c>
      <c r="H112" s="8" t="s">
        <v>1351</v>
      </c>
      <c r="I112" s="8" t="s">
        <v>1350</v>
      </c>
      <c r="J112" s="8" t="s">
        <v>1335</v>
      </c>
      <c r="K112" s="8" t="s">
        <v>1318</v>
      </c>
      <c r="L112" s="8" t="s">
        <v>1318</v>
      </c>
      <c r="M112" s="18">
        <v>23924</v>
      </c>
      <c r="N112" s="18">
        <v>23924</v>
      </c>
      <c r="O112" s="8" t="s">
        <v>425</v>
      </c>
      <c r="P112" s="8" t="s">
        <v>18</v>
      </c>
      <c r="Q112" s="8" t="s">
        <v>433</v>
      </c>
      <c r="R112" s="8" t="str">
        <f t="shared" si="1"/>
        <v>251378A</v>
      </c>
      <c r="S112" s="8" t="str">
        <f>IFERROR(VLOOKUP(R112,'UNSG Projects'!$C$8:$D$305,2,FALSE),0)</f>
        <v>Meas&amp;Reg Sta Distribution-Flag</v>
      </c>
      <c r="T112" s="8" t="s">
        <v>432</v>
      </c>
      <c r="U112" s="11">
        <v>-685.69</v>
      </c>
    </row>
    <row r="113" spans="1:21" ht="30.6" x14ac:dyDescent="0.3">
      <c r="A113" s="19">
        <v>202602</v>
      </c>
      <c r="B113" s="8" t="s">
        <v>7</v>
      </c>
      <c r="C113" s="8" t="s">
        <v>645</v>
      </c>
      <c r="D113" s="8" t="s">
        <v>62</v>
      </c>
      <c r="E113" s="8" t="s">
        <v>62</v>
      </c>
      <c r="F113" s="8" t="s">
        <v>61</v>
      </c>
      <c r="G113" s="8" t="s">
        <v>125</v>
      </c>
      <c r="H113" s="8" t="s">
        <v>1351</v>
      </c>
      <c r="I113" s="8" t="s">
        <v>1350</v>
      </c>
      <c r="J113" s="8" t="s">
        <v>1335</v>
      </c>
      <c r="K113" s="8" t="s">
        <v>1318</v>
      </c>
      <c r="L113" s="8" t="s">
        <v>1318</v>
      </c>
      <c r="M113" s="18">
        <v>23924</v>
      </c>
      <c r="N113" s="18">
        <v>23924</v>
      </c>
      <c r="O113" s="8" t="s">
        <v>425</v>
      </c>
      <c r="P113" s="8" t="s">
        <v>18</v>
      </c>
      <c r="Q113" s="8" t="s">
        <v>435</v>
      </c>
      <c r="R113" s="8" t="str">
        <f t="shared" si="1"/>
        <v>255378A</v>
      </c>
      <c r="S113" s="8" t="str">
        <f>IFERROR(VLOOKUP(R113,'UNSG Projects'!$C$8:$D$305,2,FALSE),0)</f>
        <v>Meas&amp;Reg Sta DistributionVerde</v>
      </c>
      <c r="T113" s="8" t="s">
        <v>434</v>
      </c>
      <c r="U113" s="11">
        <v>-346.15</v>
      </c>
    </row>
    <row r="114" spans="1:21" ht="30.6" x14ac:dyDescent="0.3">
      <c r="A114" s="19">
        <v>202603</v>
      </c>
      <c r="B114" s="8" t="s">
        <v>7</v>
      </c>
      <c r="C114" s="8" t="s">
        <v>645</v>
      </c>
      <c r="D114" s="8" t="s">
        <v>62</v>
      </c>
      <c r="E114" s="8" t="s">
        <v>62</v>
      </c>
      <c r="F114" s="8" t="s">
        <v>61</v>
      </c>
      <c r="G114" s="8" t="s">
        <v>125</v>
      </c>
      <c r="H114" s="8" t="s">
        <v>1351</v>
      </c>
      <c r="I114" s="8" t="s">
        <v>1350</v>
      </c>
      <c r="J114" s="8" t="s">
        <v>1335</v>
      </c>
      <c r="K114" s="8" t="s">
        <v>1318</v>
      </c>
      <c r="L114" s="8" t="s">
        <v>1318</v>
      </c>
      <c r="M114" s="18">
        <v>23924</v>
      </c>
      <c r="N114" s="18">
        <v>23924</v>
      </c>
      <c r="O114" s="8" t="s">
        <v>425</v>
      </c>
      <c r="P114" s="8" t="s">
        <v>18</v>
      </c>
      <c r="Q114" s="8" t="s">
        <v>424</v>
      </c>
      <c r="R114" s="8" t="str">
        <f t="shared" si="1"/>
        <v>251378A</v>
      </c>
      <c r="S114" s="8" t="str">
        <f>IFERROR(VLOOKUP(R114,'UNSG Projects'!$C$8:$D$305,2,FALSE),0)</f>
        <v>Meas&amp;Reg Sta Distribution-Flag</v>
      </c>
      <c r="T114" s="8" t="s">
        <v>423</v>
      </c>
      <c r="U114" s="11">
        <v>-261.14999999999998</v>
      </c>
    </row>
    <row r="115" spans="1:21" ht="20.399999999999999" x14ac:dyDescent="0.3">
      <c r="A115" s="19">
        <v>202603</v>
      </c>
      <c r="B115" s="8" t="s">
        <v>7</v>
      </c>
      <c r="C115" s="8" t="s">
        <v>645</v>
      </c>
      <c r="D115" s="8" t="s">
        <v>62</v>
      </c>
      <c r="E115" s="8" t="s">
        <v>62</v>
      </c>
      <c r="F115" s="8" t="s">
        <v>61</v>
      </c>
      <c r="G115" s="8" t="s">
        <v>125</v>
      </c>
      <c r="H115" s="8" t="s">
        <v>1351</v>
      </c>
      <c r="I115" s="8" t="s">
        <v>1350</v>
      </c>
      <c r="J115" s="8" t="s">
        <v>1335</v>
      </c>
      <c r="K115" s="8" t="s">
        <v>1318</v>
      </c>
      <c r="L115" s="8" t="s">
        <v>1318</v>
      </c>
      <c r="M115" s="18">
        <v>23924</v>
      </c>
      <c r="N115" s="18">
        <v>23924</v>
      </c>
      <c r="O115" s="8" t="s">
        <v>416</v>
      </c>
      <c r="P115" s="8" t="s">
        <v>19</v>
      </c>
      <c r="Q115" s="8" t="s">
        <v>1353</v>
      </c>
      <c r="R115" s="8" t="str">
        <f t="shared" si="1"/>
        <v>251379A</v>
      </c>
      <c r="S115" s="8" t="str">
        <f>IFERROR(VLOOKUP(R115,'UNSG Projects'!$C$8:$D$305,2,FALSE),0)</f>
        <v>Meas &amp; Reg Sta City Gate-Flag</v>
      </c>
      <c r="T115" s="8" t="s">
        <v>1352</v>
      </c>
      <c r="U115" s="11">
        <v>-254.88</v>
      </c>
    </row>
    <row r="116" spans="1:21" ht="20.399999999999999" x14ac:dyDescent="0.3">
      <c r="A116" s="19">
        <v>202603</v>
      </c>
      <c r="B116" s="8" t="s">
        <v>7</v>
      </c>
      <c r="C116" s="8" t="s">
        <v>645</v>
      </c>
      <c r="D116" s="8" t="s">
        <v>62</v>
      </c>
      <c r="E116" s="8" t="s">
        <v>62</v>
      </c>
      <c r="F116" s="8" t="s">
        <v>61</v>
      </c>
      <c r="G116" s="8" t="s">
        <v>125</v>
      </c>
      <c r="H116" s="8" t="s">
        <v>1351</v>
      </c>
      <c r="I116" s="8" t="s">
        <v>1350</v>
      </c>
      <c r="J116" s="8" t="s">
        <v>1335</v>
      </c>
      <c r="K116" s="8" t="s">
        <v>1318</v>
      </c>
      <c r="L116" s="8" t="s">
        <v>1318</v>
      </c>
      <c r="M116" s="18">
        <v>23924</v>
      </c>
      <c r="N116" s="18">
        <v>23924</v>
      </c>
      <c r="O116" s="8" t="s">
        <v>416</v>
      </c>
      <c r="P116" s="8" t="s">
        <v>19</v>
      </c>
      <c r="Q116" s="8" t="s">
        <v>415</v>
      </c>
      <c r="R116" s="8" t="str">
        <f t="shared" si="1"/>
        <v>251379A</v>
      </c>
      <c r="S116" s="8" t="str">
        <f>IFERROR(VLOOKUP(R116,'UNSG Projects'!$C$8:$D$305,2,FALSE),0)</f>
        <v>Meas &amp; Reg Sta City Gate-Flag</v>
      </c>
      <c r="T116" s="8" t="s">
        <v>414</v>
      </c>
      <c r="U116" s="11">
        <v>-128.28</v>
      </c>
    </row>
    <row r="117" spans="1:21" ht="20.399999999999999" x14ac:dyDescent="0.3">
      <c r="A117" s="19">
        <v>202603</v>
      </c>
      <c r="B117" s="8" t="s">
        <v>7</v>
      </c>
      <c r="C117" s="8" t="s">
        <v>645</v>
      </c>
      <c r="D117" s="8" t="s">
        <v>62</v>
      </c>
      <c r="E117" s="8" t="s">
        <v>62</v>
      </c>
      <c r="F117" s="8" t="s">
        <v>61</v>
      </c>
      <c r="G117" s="8" t="s">
        <v>125</v>
      </c>
      <c r="H117" s="8" t="s">
        <v>1351</v>
      </c>
      <c r="I117" s="8" t="s">
        <v>1350</v>
      </c>
      <c r="J117" s="8" t="s">
        <v>1335</v>
      </c>
      <c r="K117" s="8" t="s">
        <v>1318</v>
      </c>
      <c r="L117" s="8" t="s">
        <v>1318</v>
      </c>
      <c r="M117" s="18">
        <v>23924</v>
      </c>
      <c r="N117" s="18">
        <v>23924</v>
      </c>
      <c r="O117" s="8" t="s">
        <v>416</v>
      </c>
      <c r="P117" s="8" t="s">
        <v>19</v>
      </c>
      <c r="Q117" s="8" t="s">
        <v>418</v>
      </c>
      <c r="R117" s="8" t="str">
        <f t="shared" si="1"/>
        <v>251379A</v>
      </c>
      <c r="S117" s="8" t="str">
        <f>IFERROR(VLOOKUP(R117,'UNSG Projects'!$C$8:$D$305,2,FALSE),0)</f>
        <v>Meas &amp; Reg Sta City Gate-Flag</v>
      </c>
      <c r="T117" s="8" t="s">
        <v>417</v>
      </c>
      <c r="U117" s="11">
        <v>-144.9</v>
      </c>
    </row>
    <row r="118" spans="1:21" ht="20.399999999999999" x14ac:dyDescent="0.3">
      <c r="A118" s="19">
        <v>202507</v>
      </c>
      <c r="B118" s="8" t="s">
        <v>7</v>
      </c>
      <c r="C118" s="8" t="s">
        <v>645</v>
      </c>
      <c r="D118" s="8" t="s">
        <v>62</v>
      </c>
      <c r="E118" s="8" t="s">
        <v>62</v>
      </c>
      <c r="F118" s="8" t="s">
        <v>61</v>
      </c>
      <c r="G118" s="8" t="s">
        <v>125</v>
      </c>
      <c r="H118" s="8" t="s">
        <v>727</v>
      </c>
      <c r="I118" s="8" t="s">
        <v>726</v>
      </c>
      <c r="J118" s="8" t="s">
        <v>1335</v>
      </c>
      <c r="K118" s="8" t="s">
        <v>1318</v>
      </c>
      <c r="L118" s="8" t="s">
        <v>1318</v>
      </c>
      <c r="M118" s="18">
        <v>33055</v>
      </c>
      <c r="N118" s="18">
        <v>33055</v>
      </c>
      <c r="O118" s="8" t="s">
        <v>287</v>
      </c>
      <c r="P118" s="8" t="s">
        <v>20</v>
      </c>
      <c r="Q118" s="8" t="s">
        <v>301</v>
      </c>
      <c r="R118" s="8" t="str">
        <f t="shared" si="1"/>
        <v>252402S</v>
      </c>
      <c r="S118" s="8" t="str">
        <f>IFERROR(VLOOKUP(R118,'UNSG Projects'!$C$8:$D$305,2,FALSE),0)</f>
        <v>Drisco Pipe Replacement</v>
      </c>
      <c r="T118" s="8" t="s">
        <v>300</v>
      </c>
      <c r="U118" s="11">
        <v>-76725.14</v>
      </c>
    </row>
    <row r="119" spans="1:21" ht="20.399999999999999" x14ac:dyDescent="0.3">
      <c r="A119" s="19">
        <v>202507</v>
      </c>
      <c r="B119" s="8" t="s">
        <v>7</v>
      </c>
      <c r="C119" s="8" t="s">
        <v>645</v>
      </c>
      <c r="D119" s="8" t="s">
        <v>62</v>
      </c>
      <c r="E119" s="8" t="s">
        <v>62</v>
      </c>
      <c r="F119" s="8" t="s">
        <v>61</v>
      </c>
      <c r="G119" s="8" t="s">
        <v>125</v>
      </c>
      <c r="H119" s="8" t="s">
        <v>725</v>
      </c>
      <c r="I119" s="8" t="s">
        <v>724</v>
      </c>
      <c r="J119" s="8" t="s">
        <v>1335</v>
      </c>
      <c r="K119" s="8" t="s">
        <v>1318</v>
      </c>
      <c r="L119" s="8" t="s">
        <v>1318</v>
      </c>
      <c r="M119" s="18">
        <v>22098</v>
      </c>
      <c r="N119" s="18">
        <v>22098</v>
      </c>
      <c r="O119" s="8" t="s">
        <v>287</v>
      </c>
      <c r="P119" s="8" t="s">
        <v>20</v>
      </c>
      <c r="Q119" s="8" t="s">
        <v>413</v>
      </c>
      <c r="R119" s="8" t="str">
        <f t="shared" si="1"/>
        <v>253500B</v>
      </c>
      <c r="S119" s="8" t="str">
        <f>IFERROR(VLOOKUP(R119,'UNSG Projects'!$C$8:$D$305,2,FALSE),0)</f>
        <v>PI Mains - Prescott</v>
      </c>
      <c r="T119" s="8" t="s">
        <v>412</v>
      </c>
      <c r="U119" s="11">
        <v>-953.3</v>
      </c>
    </row>
    <row r="120" spans="1:21" ht="20.399999999999999" x14ac:dyDescent="0.3">
      <c r="A120" s="19">
        <v>202508</v>
      </c>
      <c r="B120" s="8" t="s">
        <v>7</v>
      </c>
      <c r="C120" s="8" t="s">
        <v>645</v>
      </c>
      <c r="D120" s="8" t="s">
        <v>62</v>
      </c>
      <c r="E120" s="8" t="s">
        <v>62</v>
      </c>
      <c r="F120" s="8" t="s">
        <v>61</v>
      </c>
      <c r="G120" s="8" t="s">
        <v>125</v>
      </c>
      <c r="H120" s="8" t="s">
        <v>727</v>
      </c>
      <c r="I120" s="8" t="s">
        <v>726</v>
      </c>
      <c r="J120" s="8" t="s">
        <v>1335</v>
      </c>
      <c r="K120" s="8" t="s">
        <v>1318</v>
      </c>
      <c r="L120" s="8" t="s">
        <v>1318</v>
      </c>
      <c r="M120" s="18">
        <v>33055</v>
      </c>
      <c r="N120" s="18">
        <v>33055</v>
      </c>
      <c r="O120" s="8" t="s">
        <v>287</v>
      </c>
      <c r="P120" s="8" t="s">
        <v>20</v>
      </c>
      <c r="Q120" s="8" t="s">
        <v>1349</v>
      </c>
      <c r="R120" s="8" t="str">
        <f t="shared" si="1"/>
        <v>251100A</v>
      </c>
      <c r="S120" s="8" t="str">
        <f>IFERROR(VLOOKUP(R120,'UNSG Projects'!$C$8:$D$305,2,FALSE),0)</f>
        <v>Mains - Blanket - Flag</v>
      </c>
      <c r="T120" s="8" t="s">
        <v>1348</v>
      </c>
      <c r="U120" s="11">
        <v>-73.98</v>
      </c>
    </row>
    <row r="121" spans="1:21" ht="20.399999999999999" x14ac:dyDescent="0.3">
      <c r="A121" s="19">
        <v>202508</v>
      </c>
      <c r="B121" s="8" t="s">
        <v>7</v>
      </c>
      <c r="C121" s="8" t="s">
        <v>645</v>
      </c>
      <c r="D121" s="8" t="s">
        <v>62</v>
      </c>
      <c r="E121" s="8" t="s">
        <v>62</v>
      </c>
      <c r="F121" s="8" t="s">
        <v>61</v>
      </c>
      <c r="G121" s="8" t="s">
        <v>125</v>
      </c>
      <c r="H121" s="8" t="s">
        <v>727</v>
      </c>
      <c r="I121" s="8" t="s">
        <v>726</v>
      </c>
      <c r="J121" s="8" t="s">
        <v>1335</v>
      </c>
      <c r="K121" s="8" t="s">
        <v>1318</v>
      </c>
      <c r="L121" s="8" t="s">
        <v>1318</v>
      </c>
      <c r="M121" s="18">
        <v>33055</v>
      </c>
      <c r="N121" s="18">
        <v>33055</v>
      </c>
      <c r="O121" s="8" t="s">
        <v>287</v>
      </c>
      <c r="P121" s="8" t="s">
        <v>20</v>
      </c>
      <c r="Q121" s="8" t="s">
        <v>403</v>
      </c>
      <c r="R121" s="8" t="str">
        <f t="shared" si="1"/>
        <v>252100A</v>
      </c>
      <c r="S121" s="8" t="str">
        <f>IFERROR(VLOOKUP(R121,'UNSG Projects'!$C$8:$D$305,2,FALSE),0)</f>
        <v>Mains - Blanket - King</v>
      </c>
      <c r="T121" s="8" t="s">
        <v>402</v>
      </c>
      <c r="U121" s="11">
        <v>-65.12</v>
      </c>
    </row>
    <row r="122" spans="1:21" ht="20.399999999999999" x14ac:dyDescent="0.3">
      <c r="A122" s="19">
        <v>202508</v>
      </c>
      <c r="B122" s="8" t="s">
        <v>7</v>
      </c>
      <c r="C122" s="8" t="s">
        <v>645</v>
      </c>
      <c r="D122" s="8" t="s">
        <v>62</v>
      </c>
      <c r="E122" s="8" t="s">
        <v>62</v>
      </c>
      <c r="F122" s="8" t="s">
        <v>61</v>
      </c>
      <c r="G122" s="8" t="s">
        <v>125</v>
      </c>
      <c r="H122" s="8" t="s">
        <v>727</v>
      </c>
      <c r="I122" s="8" t="s">
        <v>726</v>
      </c>
      <c r="J122" s="8" t="s">
        <v>1335</v>
      </c>
      <c r="K122" s="8" t="s">
        <v>1318</v>
      </c>
      <c r="L122" s="8" t="s">
        <v>1318</v>
      </c>
      <c r="M122" s="18">
        <v>33055</v>
      </c>
      <c r="N122" s="18">
        <v>33055</v>
      </c>
      <c r="O122" s="8" t="s">
        <v>287</v>
      </c>
      <c r="P122" s="8" t="s">
        <v>20</v>
      </c>
      <c r="Q122" s="8" t="s">
        <v>581</v>
      </c>
      <c r="R122" s="8" t="str">
        <f t="shared" si="1"/>
        <v>253401A</v>
      </c>
      <c r="S122" s="8" t="str">
        <f>IFERROR(VLOOKUP(R122,'UNSG Projects'!$C$8:$D$305,2,FALSE),0)</f>
        <v>Mains - Chino Valley</v>
      </c>
      <c r="T122" s="8" t="s">
        <v>580</v>
      </c>
      <c r="U122" s="11">
        <v>-2691.53</v>
      </c>
    </row>
    <row r="123" spans="1:21" ht="20.399999999999999" x14ac:dyDescent="0.3">
      <c r="A123" s="19">
        <v>202508</v>
      </c>
      <c r="B123" s="8" t="s">
        <v>7</v>
      </c>
      <c r="C123" s="8" t="s">
        <v>645</v>
      </c>
      <c r="D123" s="8" t="s">
        <v>62</v>
      </c>
      <c r="E123" s="8" t="s">
        <v>62</v>
      </c>
      <c r="F123" s="8" t="s">
        <v>61</v>
      </c>
      <c r="G123" s="8" t="s">
        <v>125</v>
      </c>
      <c r="H123" s="8" t="s">
        <v>725</v>
      </c>
      <c r="I123" s="8" t="s">
        <v>724</v>
      </c>
      <c r="J123" s="8" t="s">
        <v>1335</v>
      </c>
      <c r="K123" s="8" t="s">
        <v>1318</v>
      </c>
      <c r="L123" s="8" t="s">
        <v>1318</v>
      </c>
      <c r="M123" s="18">
        <v>22098</v>
      </c>
      <c r="N123" s="18">
        <v>22098</v>
      </c>
      <c r="O123" s="8" t="s">
        <v>287</v>
      </c>
      <c r="P123" s="8" t="s">
        <v>20</v>
      </c>
      <c r="Q123" s="8" t="s">
        <v>1347</v>
      </c>
      <c r="R123" s="8" t="str">
        <f t="shared" si="1"/>
        <v>251100A</v>
      </c>
      <c r="S123" s="8" t="str">
        <f>IFERROR(VLOOKUP(R123,'UNSG Projects'!$C$8:$D$305,2,FALSE),0)</f>
        <v>Mains - Blanket - Flag</v>
      </c>
      <c r="T123" s="8" t="s">
        <v>1346</v>
      </c>
      <c r="U123" s="11">
        <v>-92.69</v>
      </c>
    </row>
    <row r="124" spans="1:21" ht="20.399999999999999" x14ac:dyDescent="0.3">
      <c r="A124" s="19">
        <v>202508</v>
      </c>
      <c r="B124" s="8" t="s">
        <v>7</v>
      </c>
      <c r="C124" s="8" t="s">
        <v>645</v>
      </c>
      <c r="D124" s="8" t="s">
        <v>62</v>
      </c>
      <c r="E124" s="8" t="s">
        <v>62</v>
      </c>
      <c r="F124" s="8" t="s">
        <v>61</v>
      </c>
      <c r="G124" s="8" t="s">
        <v>125</v>
      </c>
      <c r="H124" s="8" t="s">
        <v>725</v>
      </c>
      <c r="I124" s="8" t="s">
        <v>724</v>
      </c>
      <c r="J124" s="8" t="s">
        <v>1335</v>
      </c>
      <c r="K124" s="8" t="s">
        <v>1318</v>
      </c>
      <c r="L124" s="8" t="s">
        <v>1318</v>
      </c>
      <c r="M124" s="18">
        <v>22098</v>
      </c>
      <c r="N124" s="18">
        <v>22098</v>
      </c>
      <c r="O124" s="8" t="s">
        <v>287</v>
      </c>
      <c r="P124" s="8" t="s">
        <v>20</v>
      </c>
      <c r="Q124" s="8" t="s">
        <v>734</v>
      </c>
      <c r="R124" s="8" t="str">
        <f t="shared" si="1"/>
        <v>251100A</v>
      </c>
      <c r="S124" s="8" t="str">
        <f>IFERROR(VLOOKUP(R124,'UNSG Projects'!$C$8:$D$305,2,FALSE),0)</f>
        <v>Mains - Blanket - Flag</v>
      </c>
      <c r="T124" s="8" t="s">
        <v>733</v>
      </c>
      <c r="U124" s="11">
        <v>-12.02</v>
      </c>
    </row>
    <row r="125" spans="1:21" ht="20.399999999999999" x14ac:dyDescent="0.3">
      <c r="A125" s="19">
        <v>202508</v>
      </c>
      <c r="B125" s="8" t="s">
        <v>7</v>
      </c>
      <c r="C125" s="8" t="s">
        <v>645</v>
      </c>
      <c r="D125" s="8" t="s">
        <v>62</v>
      </c>
      <c r="E125" s="8" t="s">
        <v>62</v>
      </c>
      <c r="F125" s="8" t="s">
        <v>61</v>
      </c>
      <c r="G125" s="8" t="s">
        <v>125</v>
      </c>
      <c r="H125" s="8" t="s">
        <v>725</v>
      </c>
      <c r="I125" s="8" t="s">
        <v>724</v>
      </c>
      <c r="J125" s="8" t="s">
        <v>1335</v>
      </c>
      <c r="K125" s="8" t="s">
        <v>1318</v>
      </c>
      <c r="L125" s="8" t="s">
        <v>1318</v>
      </c>
      <c r="M125" s="18">
        <v>22098</v>
      </c>
      <c r="N125" s="18">
        <v>22098</v>
      </c>
      <c r="O125" s="8" t="s">
        <v>287</v>
      </c>
      <c r="P125" s="8" t="s">
        <v>20</v>
      </c>
      <c r="Q125" s="8" t="s">
        <v>375</v>
      </c>
      <c r="R125" s="8" t="str">
        <f t="shared" si="1"/>
        <v>253500B</v>
      </c>
      <c r="S125" s="8" t="str">
        <f>IFERROR(VLOOKUP(R125,'UNSG Projects'!$C$8:$D$305,2,FALSE),0)</f>
        <v>PI Mains - Prescott</v>
      </c>
      <c r="T125" s="8" t="s">
        <v>374</v>
      </c>
      <c r="U125" s="11">
        <v>-1470.99</v>
      </c>
    </row>
    <row r="126" spans="1:21" ht="20.399999999999999" x14ac:dyDescent="0.3">
      <c r="A126" s="19">
        <v>202509</v>
      </c>
      <c r="B126" s="8" t="s">
        <v>7</v>
      </c>
      <c r="C126" s="8" t="s">
        <v>645</v>
      </c>
      <c r="D126" s="8" t="s">
        <v>62</v>
      </c>
      <c r="E126" s="8" t="s">
        <v>62</v>
      </c>
      <c r="F126" s="8" t="s">
        <v>61</v>
      </c>
      <c r="G126" s="8" t="s">
        <v>125</v>
      </c>
      <c r="H126" s="8" t="s">
        <v>727</v>
      </c>
      <c r="I126" s="8" t="s">
        <v>726</v>
      </c>
      <c r="J126" s="8" t="s">
        <v>1335</v>
      </c>
      <c r="K126" s="8" t="s">
        <v>1318</v>
      </c>
      <c r="L126" s="8" t="s">
        <v>1318</v>
      </c>
      <c r="M126" s="18">
        <v>33055</v>
      </c>
      <c r="N126" s="18">
        <v>33055</v>
      </c>
      <c r="O126" s="8" t="s">
        <v>287</v>
      </c>
      <c r="P126" s="8" t="s">
        <v>20</v>
      </c>
      <c r="Q126" s="8" t="s">
        <v>319</v>
      </c>
      <c r="R126" s="8" t="str">
        <f t="shared" si="1"/>
        <v>251380R</v>
      </c>
      <c r="S126" s="8" t="str">
        <f>IFERROR(VLOOKUP(R126,'UNSG Projects'!$C$8:$D$305,2,FALSE),0)</f>
        <v>Service Repl - Flag</v>
      </c>
      <c r="T126" s="8" t="s">
        <v>318</v>
      </c>
      <c r="U126" s="11">
        <v>-8183.99</v>
      </c>
    </row>
    <row r="127" spans="1:21" ht="20.399999999999999" x14ac:dyDescent="0.3">
      <c r="A127" s="19">
        <v>202509</v>
      </c>
      <c r="B127" s="8" t="s">
        <v>7</v>
      </c>
      <c r="C127" s="8" t="s">
        <v>645</v>
      </c>
      <c r="D127" s="8" t="s">
        <v>62</v>
      </c>
      <c r="E127" s="8" t="s">
        <v>62</v>
      </c>
      <c r="F127" s="8" t="s">
        <v>61</v>
      </c>
      <c r="G127" s="8" t="s">
        <v>125</v>
      </c>
      <c r="H127" s="8" t="s">
        <v>727</v>
      </c>
      <c r="I127" s="8" t="s">
        <v>726</v>
      </c>
      <c r="J127" s="8" t="s">
        <v>1335</v>
      </c>
      <c r="K127" s="8" t="s">
        <v>1318</v>
      </c>
      <c r="L127" s="8" t="s">
        <v>1318</v>
      </c>
      <c r="M127" s="18">
        <v>33055</v>
      </c>
      <c r="N127" s="18">
        <v>33055</v>
      </c>
      <c r="O127" s="8" t="s">
        <v>287</v>
      </c>
      <c r="P127" s="8" t="s">
        <v>20</v>
      </c>
      <c r="Q127" s="8" t="s">
        <v>317</v>
      </c>
      <c r="R127" s="8" t="str">
        <f t="shared" si="1"/>
        <v>252380R</v>
      </c>
      <c r="S127" s="8" t="str">
        <f>IFERROR(VLOOKUP(R127,'UNSG Projects'!$C$8:$D$305,2,FALSE),0)</f>
        <v>Service Repl - King</v>
      </c>
      <c r="T127" s="8" t="s">
        <v>316</v>
      </c>
      <c r="U127" s="11">
        <v>-9048.11</v>
      </c>
    </row>
    <row r="128" spans="1:21" ht="20.399999999999999" x14ac:dyDescent="0.3">
      <c r="A128" s="19">
        <v>202509</v>
      </c>
      <c r="B128" s="8" t="s">
        <v>7</v>
      </c>
      <c r="C128" s="8" t="s">
        <v>645</v>
      </c>
      <c r="D128" s="8" t="s">
        <v>62</v>
      </c>
      <c r="E128" s="8" t="s">
        <v>62</v>
      </c>
      <c r="F128" s="8" t="s">
        <v>61</v>
      </c>
      <c r="G128" s="8" t="s">
        <v>125</v>
      </c>
      <c r="H128" s="8" t="s">
        <v>727</v>
      </c>
      <c r="I128" s="8" t="s">
        <v>726</v>
      </c>
      <c r="J128" s="8" t="s">
        <v>1335</v>
      </c>
      <c r="K128" s="8" t="s">
        <v>1318</v>
      </c>
      <c r="L128" s="8" t="s">
        <v>1318</v>
      </c>
      <c r="M128" s="18">
        <v>33420</v>
      </c>
      <c r="N128" s="18">
        <v>33420</v>
      </c>
      <c r="O128" s="8" t="s">
        <v>287</v>
      </c>
      <c r="P128" s="8" t="s">
        <v>20</v>
      </c>
      <c r="Q128" s="8" t="s">
        <v>317</v>
      </c>
      <c r="R128" s="8" t="str">
        <f t="shared" si="1"/>
        <v>252380R</v>
      </c>
      <c r="S128" s="8" t="str">
        <f>IFERROR(VLOOKUP(R128,'UNSG Projects'!$C$8:$D$305,2,FALSE),0)</f>
        <v>Service Repl - King</v>
      </c>
      <c r="T128" s="8" t="s">
        <v>316</v>
      </c>
      <c r="U128" s="11">
        <v>-35018.39</v>
      </c>
    </row>
    <row r="129" spans="1:21" ht="20.399999999999999" x14ac:dyDescent="0.3">
      <c r="A129" s="19">
        <v>202509</v>
      </c>
      <c r="B129" s="8" t="s">
        <v>7</v>
      </c>
      <c r="C129" s="8" t="s">
        <v>645</v>
      </c>
      <c r="D129" s="8" t="s">
        <v>62</v>
      </c>
      <c r="E129" s="8" t="s">
        <v>62</v>
      </c>
      <c r="F129" s="8" t="s">
        <v>61</v>
      </c>
      <c r="G129" s="8" t="s">
        <v>125</v>
      </c>
      <c r="H129" s="8" t="s">
        <v>727</v>
      </c>
      <c r="I129" s="8" t="s">
        <v>726</v>
      </c>
      <c r="J129" s="8" t="s">
        <v>1335</v>
      </c>
      <c r="K129" s="8" t="s">
        <v>1318</v>
      </c>
      <c r="L129" s="8" t="s">
        <v>1318</v>
      </c>
      <c r="M129" s="18">
        <v>33420</v>
      </c>
      <c r="N129" s="18">
        <v>33420</v>
      </c>
      <c r="O129" s="8" t="s">
        <v>287</v>
      </c>
      <c r="P129" s="8" t="s">
        <v>20</v>
      </c>
      <c r="Q129" s="8" t="s">
        <v>301</v>
      </c>
      <c r="R129" s="8" t="str">
        <f t="shared" si="1"/>
        <v>252402S</v>
      </c>
      <c r="S129" s="8" t="str">
        <f>IFERROR(VLOOKUP(R129,'UNSG Projects'!$C$8:$D$305,2,FALSE),0)</f>
        <v>Drisco Pipe Replacement</v>
      </c>
      <c r="T129" s="8" t="s">
        <v>300</v>
      </c>
      <c r="U129" s="11">
        <v>-94796.61</v>
      </c>
    </row>
    <row r="130" spans="1:21" ht="20.399999999999999" x14ac:dyDescent="0.3">
      <c r="A130" s="19">
        <v>202509</v>
      </c>
      <c r="B130" s="8" t="s">
        <v>7</v>
      </c>
      <c r="C130" s="8" t="s">
        <v>645</v>
      </c>
      <c r="D130" s="8" t="s">
        <v>62</v>
      </c>
      <c r="E130" s="8" t="s">
        <v>62</v>
      </c>
      <c r="F130" s="8" t="s">
        <v>61</v>
      </c>
      <c r="G130" s="8" t="s">
        <v>125</v>
      </c>
      <c r="H130" s="8" t="s">
        <v>727</v>
      </c>
      <c r="I130" s="8" t="s">
        <v>726</v>
      </c>
      <c r="J130" s="8" t="s">
        <v>1335</v>
      </c>
      <c r="K130" s="8" t="s">
        <v>1318</v>
      </c>
      <c r="L130" s="8" t="s">
        <v>1318</v>
      </c>
      <c r="M130" s="18">
        <v>33420</v>
      </c>
      <c r="N130" s="18">
        <v>33420</v>
      </c>
      <c r="O130" s="8" t="s">
        <v>287</v>
      </c>
      <c r="P130" s="8" t="s">
        <v>20</v>
      </c>
      <c r="Q130" s="8" t="s">
        <v>315</v>
      </c>
      <c r="R130" s="8" t="str">
        <f t="shared" si="1"/>
        <v>253380R</v>
      </c>
      <c r="S130" s="8" t="str">
        <f>IFERROR(VLOOKUP(R130,'UNSG Projects'!$C$8:$D$305,2,FALSE),0)</f>
        <v>Service Repl - Pres</v>
      </c>
      <c r="T130" s="8" t="s">
        <v>314</v>
      </c>
      <c r="U130" s="11">
        <v>-55319.86</v>
      </c>
    </row>
    <row r="131" spans="1:21" ht="20.399999999999999" x14ac:dyDescent="0.3">
      <c r="A131" s="19">
        <v>202509</v>
      </c>
      <c r="B131" s="8" t="s">
        <v>7</v>
      </c>
      <c r="C131" s="8" t="s">
        <v>645</v>
      </c>
      <c r="D131" s="8" t="s">
        <v>62</v>
      </c>
      <c r="E131" s="8" t="s">
        <v>62</v>
      </c>
      <c r="F131" s="8" t="s">
        <v>61</v>
      </c>
      <c r="G131" s="8" t="s">
        <v>125</v>
      </c>
      <c r="H131" s="8" t="s">
        <v>727</v>
      </c>
      <c r="I131" s="8" t="s">
        <v>726</v>
      </c>
      <c r="J131" s="8" t="s">
        <v>1335</v>
      </c>
      <c r="K131" s="8" t="s">
        <v>1318</v>
      </c>
      <c r="L131" s="8" t="s">
        <v>1318</v>
      </c>
      <c r="M131" s="18">
        <v>33786</v>
      </c>
      <c r="N131" s="18">
        <v>33786</v>
      </c>
      <c r="O131" s="8" t="s">
        <v>287</v>
      </c>
      <c r="P131" s="8" t="s">
        <v>20</v>
      </c>
      <c r="Q131" s="8" t="s">
        <v>315</v>
      </c>
      <c r="R131" s="8" t="str">
        <f t="shared" si="1"/>
        <v>253380R</v>
      </c>
      <c r="S131" s="8" t="str">
        <f>IFERROR(VLOOKUP(R131,'UNSG Projects'!$C$8:$D$305,2,FALSE),0)</f>
        <v>Service Repl - Pres</v>
      </c>
      <c r="T131" s="8" t="s">
        <v>314</v>
      </c>
      <c r="U131" s="11">
        <v>-1068.55</v>
      </c>
    </row>
    <row r="132" spans="1:21" ht="20.399999999999999" x14ac:dyDescent="0.3">
      <c r="A132" s="19">
        <v>202509</v>
      </c>
      <c r="B132" s="8" t="s">
        <v>7</v>
      </c>
      <c r="C132" s="8" t="s">
        <v>645</v>
      </c>
      <c r="D132" s="8" t="s">
        <v>62</v>
      </c>
      <c r="E132" s="8" t="s">
        <v>62</v>
      </c>
      <c r="F132" s="8" t="s">
        <v>61</v>
      </c>
      <c r="G132" s="8" t="s">
        <v>125</v>
      </c>
      <c r="H132" s="8" t="s">
        <v>727</v>
      </c>
      <c r="I132" s="8" t="s">
        <v>726</v>
      </c>
      <c r="J132" s="8" t="s">
        <v>1335</v>
      </c>
      <c r="K132" s="8" t="s">
        <v>1318</v>
      </c>
      <c r="L132" s="8" t="s">
        <v>1318</v>
      </c>
      <c r="M132" s="18">
        <v>33786</v>
      </c>
      <c r="N132" s="18">
        <v>33786</v>
      </c>
      <c r="O132" s="8" t="s">
        <v>287</v>
      </c>
      <c r="P132" s="8" t="s">
        <v>20</v>
      </c>
      <c r="Q132" s="8" t="s">
        <v>311</v>
      </c>
      <c r="R132" s="8" t="str">
        <f t="shared" si="1"/>
        <v>257380R</v>
      </c>
      <c r="S132" s="8" t="str">
        <f>IFERROR(VLOOKUP(R132,'UNSG Projects'!$C$8:$D$305,2,FALSE),0)</f>
        <v>Service Repl - Show Low</v>
      </c>
      <c r="T132" s="8" t="s">
        <v>310</v>
      </c>
      <c r="U132" s="11">
        <v>-39706</v>
      </c>
    </row>
    <row r="133" spans="1:21" ht="20.399999999999999" x14ac:dyDescent="0.3">
      <c r="A133" s="19">
        <v>202509</v>
      </c>
      <c r="B133" s="8" t="s">
        <v>7</v>
      </c>
      <c r="C133" s="8" t="s">
        <v>645</v>
      </c>
      <c r="D133" s="8" t="s">
        <v>62</v>
      </c>
      <c r="E133" s="8" t="s">
        <v>62</v>
      </c>
      <c r="F133" s="8" t="s">
        <v>61</v>
      </c>
      <c r="G133" s="8" t="s">
        <v>125</v>
      </c>
      <c r="H133" s="8" t="s">
        <v>727</v>
      </c>
      <c r="I133" s="8" t="s">
        <v>726</v>
      </c>
      <c r="J133" s="8" t="s">
        <v>1335</v>
      </c>
      <c r="K133" s="8" t="s">
        <v>1318</v>
      </c>
      <c r="L133" s="8" t="s">
        <v>1318</v>
      </c>
      <c r="M133" s="18">
        <v>33786</v>
      </c>
      <c r="N133" s="18">
        <v>33786</v>
      </c>
      <c r="O133" s="8" t="s">
        <v>287</v>
      </c>
      <c r="P133" s="8" t="s">
        <v>20</v>
      </c>
      <c r="Q133" s="8" t="s">
        <v>729</v>
      </c>
      <c r="R133" s="8" t="str">
        <f t="shared" si="1"/>
        <v>252406S</v>
      </c>
      <c r="S133" s="8" t="str">
        <f>IFERROR(VLOOKUP(R133,'UNSG Projects'!$C$8:$D$305,2,FALSE),0)</f>
        <v>Mains PVC Replacement KNG</v>
      </c>
      <c r="T133" s="8" t="s">
        <v>728</v>
      </c>
      <c r="U133" s="11">
        <v>-601.5</v>
      </c>
    </row>
    <row r="134" spans="1:21" ht="20.399999999999999" x14ac:dyDescent="0.3">
      <c r="A134" s="19">
        <v>202509</v>
      </c>
      <c r="B134" s="8" t="s">
        <v>7</v>
      </c>
      <c r="C134" s="8" t="s">
        <v>645</v>
      </c>
      <c r="D134" s="8" t="s">
        <v>62</v>
      </c>
      <c r="E134" s="8" t="s">
        <v>62</v>
      </c>
      <c r="F134" s="8" t="s">
        <v>61</v>
      </c>
      <c r="G134" s="8" t="s">
        <v>125</v>
      </c>
      <c r="H134" s="8" t="s">
        <v>725</v>
      </c>
      <c r="I134" s="8" t="s">
        <v>724</v>
      </c>
      <c r="J134" s="8" t="s">
        <v>1335</v>
      </c>
      <c r="K134" s="8" t="s">
        <v>1318</v>
      </c>
      <c r="L134" s="8" t="s">
        <v>1318</v>
      </c>
      <c r="M134" s="18">
        <v>22098</v>
      </c>
      <c r="N134" s="18">
        <v>22098</v>
      </c>
      <c r="O134" s="8" t="s">
        <v>287</v>
      </c>
      <c r="P134" s="8" t="s">
        <v>20</v>
      </c>
      <c r="Q134" s="8" t="s">
        <v>319</v>
      </c>
      <c r="R134" s="8" t="str">
        <f t="shared" si="1"/>
        <v>251380R</v>
      </c>
      <c r="S134" s="8" t="str">
        <f>IFERROR(VLOOKUP(R134,'UNSG Projects'!$C$8:$D$305,2,FALSE),0)</f>
        <v>Service Repl - Flag</v>
      </c>
      <c r="T134" s="8" t="s">
        <v>318</v>
      </c>
      <c r="U134" s="11">
        <v>-994.1</v>
      </c>
    </row>
    <row r="135" spans="1:21" ht="20.399999999999999" x14ac:dyDescent="0.3">
      <c r="A135" s="19">
        <v>202509</v>
      </c>
      <c r="B135" s="8" t="s">
        <v>7</v>
      </c>
      <c r="C135" s="8" t="s">
        <v>645</v>
      </c>
      <c r="D135" s="8" t="s">
        <v>62</v>
      </c>
      <c r="E135" s="8" t="s">
        <v>62</v>
      </c>
      <c r="F135" s="8" t="s">
        <v>61</v>
      </c>
      <c r="G135" s="8" t="s">
        <v>125</v>
      </c>
      <c r="H135" s="8" t="s">
        <v>725</v>
      </c>
      <c r="I135" s="8" t="s">
        <v>724</v>
      </c>
      <c r="J135" s="8" t="s">
        <v>1335</v>
      </c>
      <c r="K135" s="8" t="s">
        <v>1318</v>
      </c>
      <c r="L135" s="8" t="s">
        <v>1318</v>
      </c>
      <c r="M135" s="18">
        <v>22098</v>
      </c>
      <c r="N135" s="18">
        <v>22098</v>
      </c>
      <c r="O135" s="8" t="s">
        <v>287</v>
      </c>
      <c r="P135" s="8" t="s">
        <v>20</v>
      </c>
      <c r="Q135" s="8" t="s">
        <v>317</v>
      </c>
      <c r="R135" s="8" t="str">
        <f t="shared" si="1"/>
        <v>252380R</v>
      </c>
      <c r="S135" s="8" t="str">
        <f>IFERROR(VLOOKUP(R135,'UNSG Projects'!$C$8:$D$305,2,FALSE),0)</f>
        <v>Service Repl - King</v>
      </c>
      <c r="T135" s="8" t="s">
        <v>316</v>
      </c>
      <c r="U135" s="11">
        <v>-1178.08</v>
      </c>
    </row>
    <row r="136" spans="1:21" ht="20.399999999999999" x14ac:dyDescent="0.3">
      <c r="A136" s="19">
        <v>202509</v>
      </c>
      <c r="B136" s="8" t="s">
        <v>7</v>
      </c>
      <c r="C136" s="8" t="s">
        <v>645</v>
      </c>
      <c r="D136" s="8" t="s">
        <v>62</v>
      </c>
      <c r="E136" s="8" t="s">
        <v>62</v>
      </c>
      <c r="F136" s="8" t="s">
        <v>61</v>
      </c>
      <c r="G136" s="8" t="s">
        <v>125</v>
      </c>
      <c r="H136" s="8" t="s">
        <v>725</v>
      </c>
      <c r="I136" s="8" t="s">
        <v>724</v>
      </c>
      <c r="J136" s="8" t="s">
        <v>1335</v>
      </c>
      <c r="K136" s="8" t="s">
        <v>1318</v>
      </c>
      <c r="L136" s="8" t="s">
        <v>1318</v>
      </c>
      <c r="M136" s="18">
        <v>22098</v>
      </c>
      <c r="N136" s="18">
        <v>22098</v>
      </c>
      <c r="O136" s="8" t="s">
        <v>287</v>
      </c>
      <c r="P136" s="8" t="s">
        <v>20</v>
      </c>
      <c r="Q136" s="8" t="s">
        <v>315</v>
      </c>
      <c r="R136" s="8" t="str">
        <f t="shared" si="1"/>
        <v>253380R</v>
      </c>
      <c r="S136" s="8" t="str">
        <f>IFERROR(VLOOKUP(R136,'UNSG Projects'!$C$8:$D$305,2,FALSE),0)</f>
        <v>Service Repl - Pres</v>
      </c>
      <c r="T136" s="8" t="s">
        <v>314</v>
      </c>
      <c r="U136" s="11">
        <v>-2138.29</v>
      </c>
    </row>
    <row r="137" spans="1:21" ht="20.399999999999999" x14ac:dyDescent="0.3">
      <c r="A137" s="19">
        <v>202509</v>
      </c>
      <c r="B137" s="8" t="s">
        <v>7</v>
      </c>
      <c r="C137" s="8" t="s">
        <v>645</v>
      </c>
      <c r="D137" s="8" t="s">
        <v>62</v>
      </c>
      <c r="E137" s="8" t="s">
        <v>62</v>
      </c>
      <c r="F137" s="8" t="s">
        <v>61</v>
      </c>
      <c r="G137" s="8" t="s">
        <v>125</v>
      </c>
      <c r="H137" s="8" t="s">
        <v>725</v>
      </c>
      <c r="I137" s="8" t="s">
        <v>724</v>
      </c>
      <c r="J137" s="8" t="s">
        <v>1335</v>
      </c>
      <c r="K137" s="8" t="s">
        <v>1318</v>
      </c>
      <c r="L137" s="8" t="s">
        <v>1318</v>
      </c>
      <c r="M137" s="18">
        <v>22098</v>
      </c>
      <c r="N137" s="18">
        <v>22098</v>
      </c>
      <c r="O137" s="8" t="s">
        <v>287</v>
      </c>
      <c r="P137" s="8" t="s">
        <v>20</v>
      </c>
      <c r="Q137" s="8" t="s">
        <v>397</v>
      </c>
      <c r="R137" s="8" t="str">
        <f t="shared" si="1"/>
        <v>251100A</v>
      </c>
      <c r="S137" s="8" t="str">
        <f>IFERROR(VLOOKUP(R137,'UNSG Projects'!$C$8:$D$305,2,FALSE),0)</f>
        <v>Mains - Blanket - Flag</v>
      </c>
      <c r="T137" s="8" t="s">
        <v>396</v>
      </c>
      <c r="U137" s="11">
        <v>-2362.85</v>
      </c>
    </row>
    <row r="138" spans="1:21" ht="20.399999999999999" x14ac:dyDescent="0.3">
      <c r="A138" s="19">
        <v>202509</v>
      </c>
      <c r="B138" s="8" t="s">
        <v>7</v>
      </c>
      <c r="C138" s="8" t="s">
        <v>645</v>
      </c>
      <c r="D138" s="8" t="s">
        <v>62</v>
      </c>
      <c r="E138" s="8" t="s">
        <v>62</v>
      </c>
      <c r="F138" s="8" t="s">
        <v>61</v>
      </c>
      <c r="G138" s="8" t="s">
        <v>125</v>
      </c>
      <c r="H138" s="8" t="s">
        <v>725</v>
      </c>
      <c r="I138" s="8" t="s">
        <v>724</v>
      </c>
      <c r="J138" s="8" t="s">
        <v>1335</v>
      </c>
      <c r="K138" s="8" t="s">
        <v>1318</v>
      </c>
      <c r="L138" s="8" t="s">
        <v>1318</v>
      </c>
      <c r="M138" s="18">
        <v>22463</v>
      </c>
      <c r="N138" s="18">
        <v>22463</v>
      </c>
      <c r="O138" s="8" t="s">
        <v>287</v>
      </c>
      <c r="P138" s="8" t="s">
        <v>20</v>
      </c>
      <c r="Q138" s="8" t="s">
        <v>315</v>
      </c>
      <c r="R138" s="8" t="str">
        <f t="shared" si="1"/>
        <v>253380R</v>
      </c>
      <c r="S138" s="8" t="str">
        <f>IFERROR(VLOOKUP(R138,'UNSG Projects'!$C$8:$D$305,2,FALSE),0)</f>
        <v>Service Repl - Pres</v>
      </c>
      <c r="T138" s="8" t="s">
        <v>314</v>
      </c>
      <c r="U138" s="11">
        <v>-10703.68</v>
      </c>
    </row>
    <row r="139" spans="1:21" ht="20.399999999999999" x14ac:dyDescent="0.3">
      <c r="A139" s="19">
        <v>202509</v>
      </c>
      <c r="B139" s="8" t="s">
        <v>7</v>
      </c>
      <c r="C139" s="8" t="s">
        <v>645</v>
      </c>
      <c r="D139" s="8" t="s">
        <v>62</v>
      </c>
      <c r="E139" s="8" t="s">
        <v>62</v>
      </c>
      <c r="F139" s="8" t="s">
        <v>61</v>
      </c>
      <c r="G139" s="8" t="s">
        <v>125</v>
      </c>
      <c r="H139" s="8" t="s">
        <v>725</v>
      </c>
      <c r="I139" s="8" t="s">
        <v>724</v>
      </c>
      <c r="J139" s="8" t="s">
        <v>1335</v>
      </c>
      <c r="K139" s="8" t="s">
        <v>1318</v>
      </c>
      <c r="L139" s="8" t="s">
        <v>1318</v>
      </c>
      <c r="M139" s="18">
        <v>22828</v>
      </c>
      <c r="N139" s="18">
        <v>22828</v>
      </c>
      <c r="O139" s="8" t="s">
        <v>287</v>
      </c>
      <c r="P139" s="8" t="s">
        <v>20</v>
      </c>
      <c r="Q139" s="8" t="s">
        <v>315</v>
      </c>
      <c r="R139" s="8" t="str">
        <f t="shared" ref="R139:R202" si="2">RIGHT(Q139,7)</f>
        <v>253380R</v>
      </c>
      <c r="S139" s="8" t="str">
        <f>IFERROR(VLOOKUP(R139,'UNSG Projects'!$C$8:$D$305,2,FALSE),0)</f>
        <v>Service Repl - Pres</v>
      </c>
      <c r="T139" s="8" t="s">
        <v>314</v>
      </c>
      <c r="U139" s="11">
        <v>-11903.18</v>
      </c>
    </row>
    <row r="140" spans="1:21" ht="20.399999999999999" x14ac:dyDescent="0.3">
      <c r="A140" s="19">
        <v>202509</v>
      </c>
      <c r="B140" s="8" t="s">
        <v>7</v>
      </c>
      <c r="C140" s="8" t="s">
        <v>645</v>
      </c>
      <c r="D140" s="8" t="s">
        <v>62</v>
      </c>
      <c r="E140" s="8" t="s">
        <v>62</v>
      </c>
      <c r="F140" s="8" t="s">
        <v>61</v>
      </c>
      <c r="G140" s="8" t="s">
        <v>125</v>
      </c>
      <c r="H140" s="8" t="s">
        <v>725</v>
      </c>
      <c r="I140" s="8" t="s">
        <v>724</v>
      </c>
      <c r="J140" s="8" t="s">
        <v>1335</v>
      </c>
      <c r="K140" s="8" t="s">
        <v>1318</v>
      </c>
      <c r="L140" s="8" t="s">
        <v>1318</v>
      </c>
      <c r="M140" s="18">
        <v>23193</v>
      </c>
      <c r="N140" s="18">
        <v>23193</v>
      </c>
      <c r="O140" s="8" t="s">
        <v>287</v>
      </c>
      <c r="P140" s="8" t="s">
        <v>20</v>
      </c>
      <c r="Q140" s="8" t="s">
        <v>315</v>
      </c>
      <c r="R140" s="8" t="str">
        <f t="shared" si="2"/>
        <v>253380R</v>
      </c>
      <c r="S140" s="8" t="str">
        <f>IFERROR(VLOOKUP(R140,'UNSG Projects'!$C$8:$D$305,2,FALSE),0)</f>
        <v>Service Repl - Pres</v>
      </c>
      <c r="T140" s="8" t="s">
        <v>314</v>
      </c>
      <c r="U140" s="11">
        <v>-1870.03</v>
      </c>
    </row>
    <row r="141" spans="1:21" ht="20.399999999999999" x14ac:dyDescent="0.3">
      <c r="A141" s="19">
        <v>202509</v>
      </c>
      <c r="B141" s="8" t="s">
        <v>7</v>
      </c>
      <c r="C141" s="8" t="s">
        <v>645</v>
      </c>
      <c r="D141" s="8" t="s">
        <v>62</v>
      </c>
      <c r="E141" s="8" t="s">
        <v>62</v>
      </c>
      <c r="F141" s="8" t="s">
        <v>61</v>
      </c>
      <c r="G141" s="8" t="s">
        <v>125</v>
      </c>
      <c r="H141" s="8" t="s">
        <v>725</v>
      </c>
      <c r="I141" s="8" t="s">
        <v>724</v>
      </c>
      <c r="J141" s="8" t="s">
        <v>1335</v>
      </c>
      <c r="K141" s="8" t="s">
        <v>1318</v>
      </c>
      <c r="L141" s="8" t="s">
        <v>1318</v>
      </c>
      <c r="M141" s="18">
        <v>23193</v>
      </c>
      <c r="N141" s="18">
        <v>23193</v>
      </c>
      <c r="O141" s="8" t="s">
        <v>287</v>
      </c>
      <c r="P141" s="8" t="s">
        <v>20</v>
      </c>
      <c r="Q141" s="8" t="s">
        <v>311</v>
      </c>
      <c r="R141" s="8" t="str">
        <f t="shared" si="2"/>
        <v>257380R</v>
      </c>
      <c r="S141" s="8" t="str">
        <f>IFERROR(VLOOKUP(R141,'UNSG Projects'!$C$8:$D$305,2,FALSE),0)</f>
        <v>Service Repl - Show Low</v>
      </c>
      <c r="T141" s="8" t="s">
        <v>310</v>
      </c>
      <c r="U141" s="11">
        <v>-4878.08</v>
      </c>
    </row>
    <row r="142" spans="1:21" ht="20.399999999999999" x14ac:dyDescent="0.3">
      <c r="A142" s="19">
        <v>202510</v>
      </c>
      <c r="B142" s="8" t="s">
        <v>7</v>
      </c>
      <c r="C142" s="8" t="s">
        <v>645</v>
      </c>
      <c r="D142" s="8" t="s">
        <v>62</v>
      </c>
      <c r="E142" s="8" t="s">
        <v>62</v>
      </c>
      <c r="F142" s="8" t="s">
        <v>61</v>
      </c>
      <c r="G142" s="8" t="s">
        <v>125</v>
      </c>
      <c r="H142" s="8" t="s">
        <v>727</v>
      </c>
      <c r="I142" s="8" t="s">
        <v>726</v>
      </c>
      <c r="J142" s="8" t="s">
        <v>1335</v>
      </c>
      <c r="K142" s="8" t="s">
        <v>1318</v>
      </c>
      <c r="L142" s="8" t="s">
        <v>1318</v>
      </c>
      <c r="M142" s="18">
        <v>33786</v>
      </c>
      <c r="N142" s="18">
        <v>33786</v>
      </c>
      <c r="O142" s="8" t="s">
        <v>287</v>
      </c>
      <c r="P142" s="8" t="s">
        <v>20</v>
      </c>
      <c r="Q142" s="8" t="s">
        <v>319</v>
      </c>
      <c r="R142" s="8" t="str">
        <f t="shared" si="2"/>
        <v>251380R</v>
      </c>
      <c r="S142" s="8" t="str">
        <f>IFERROR(VLOOKUP(R142,'UNSG Projects'!$C$8:$D$305,2,FALSE),0)</f>
        <v>Service Repl - Flag</v>
      </c>
      <c r="T142" s="8" t="s">
        <v>318</v>
      </c>
      <c r="U142" s="11">
        <v>-86.56</v>
      </c>
    </row>
    <row r="143" spans="1:21" ht="20.399999999999999" x14ac:dyDescent="0.3">
      <c r="A143" s="19">
        <v>202510</v>
      </c>
      <c r="B143" s="8" t="s">
        <v>7</v>
      </c>
      <c r="C143" s="8" t="s">
        <v>645</v>
      </c>
      <c r="D143" s="8" t="s">
        <v>62</v>
      </c>
      <c r="E143" s="8" t="s">
        <v>62</v>
      </c>
      <c r="F143" s="8" t="s">
        <v>61</v>
      </c>
      <c r="G143" s="8" t="s">
        <v>125</v>
      </c>
      <c r="H143" s="8" t="s">
        <v>727</v>
      </c>
      <c r="I143" s="8" t="s">
        <v>726</v>
      </c>
      <c r="J143" s="8" t="s">
        <v>1335</v>
      </c>
      <c r="K143" s="8" t="s">
        <v>1318</v>
      </c>
      <c r="L143" s="8" t="s">
        <v>1318</v>
      </c>
      <c r="M143" s="18">
        <v>33786</v>
      </c>
      <c r="N143" s="18">
        <v>33786</v>
      </c>
      <c r="O143" s="8" t="s">
        <v>287</v>
      </c>
      <c r="P143" s="8" t="s">
        <v>20</v>
      </c>
      <c r="Q143" s="8" t="s">
        <v>317</v>
      </c>
      <c r="R143" s="8" t="str">
        <f t="shared" si="2"/>
        <v>252380R</v>
      </c>
      <c r="S143" s="8" t="str">
        <f>IFERROR(VLOOKUP(R143,'UNSG Projects'!$C$8:$D$305,2,FALSE),0)</f>
        <v>Service Repl - King</v>
      </c>
      <c r="T143" s="8" t="s">
        <v>316</v>
      </c>
      <c r="U143" s="11">
        <v>-6227.53</v>
      </c>
    </row>
    <row r="144" spans="1:21" ht="20.399999999999999" x14ac:dyDescent="0.3">
      <c r="A144" s="19">
        <v>202510</v>
      </c>
      <c r="B144" s="8" t="s">
        <v>7</v>
      </c>
      <c r="C144" s="8" t="s">
        <v>645</v>
      </c>
      <c r="D144" s="8" t="s">
        <v>62</v>
      </c>
      <c r="E144" s="8" t="s">
        <v>62</v>
      </c>
      <c r="F144" s="8" t="s">
        <v>61</v>
      </c>
      <c r="G144" s="8" t="s">
        <v>125</v>
      </c>
      <c r="H144" s="8" t="s">
        <v>727</v>
      </c>
      <c r="I144" s="8" t="s">
        <v>726</v>
      </c>
      <c r="J144" s="8" t="s">
        <v>1335</v>
      </c>
      <c r="K144" s="8" t="s">
        <v>1318</v>
      </c>
      <c r="L144" s="8" t="s">
        <v>1318</v>
      </c>
      <c r="M144" s="18">
        <v>33786</v>
      </c>
      <c r="N144" s="18">
        <v>33786</v>
      </c>
      <c r="O144" s="8" t="s">
        <v>287</v>
      </c>
      <c r="P144" s="8" t="s">
        <v>20</v>
      </c>
      <c r="Q144" s="8" t="s">
        <v>301</v>
      </c>
      <c r="R144" s="8" t="str">
        <f t="shared" si="2"/>
        <v>252402S</v>
      </c>
      <c r="S144" s="8" t="str">
        <f>IFERROR(VLOOKUP(R144,'UNSG Projects'!$C$8:$D$305,2,FALSE),0)</f>
        <v>Drisco Pipe Replacement</v>
      </c>
      <c r="T144" s="8" t="s">
        <v>300</v>
      </c>
      <c r="U144" s="11">
        <v>-19562.099999999999</v>
      </c>
    </row>
    <row r="145" spans="1:21" ht="20.399999999999999" x14ac:dyDescent="0.3">
      <c r="A145" s="19">
        <v>202510</v>
      </c>
      <c r="B145" s="8" t="s">
        <v>7</v>
      </c>
      <c r="C145" s="8" t="s">
        <v>645</v>
      </c>
      <c r="D145" s="8" t="s">
        <v>62</v>
      </c>
      <c r="E145" s="8" t="s">
        <v>62</v>
      </c>
      <c r="F145" s="8" t="s">
        <v>61</v>
      </c>
      <c r="G145" s="8" t="s">
        <v>125</v>
      </c>
      <c r="H145" s="8" t="s">
        <v>727</v>
      </c>
      <c r="I145" s="8" t="s">
        <v>726</v>
      </c>
      <c r="J145" s="8" t="s">
        <v>1335</v>
      </c>
      <c r="K145" s="8" t="s">
        <v>1318</v>
      </c>
      <c r="L145" s="8" t="s">
        <v>1318</v>
      </c>
      <c r="M145" s="18">
        <v>33786</v>
      </c>
      <c r="N145" s="18">
        <v>33786</v>
      </c>
      <c r="O145" s="8" t="s">
        <v>287</v>
      </c>
      <c r="P145" s="8" t="s">
        <v>20</v>
      </c>
      <c r="Q145" s="8" t="s">
        <v>315</v>
      </c>
      <c r="R145" s="8" t="str">
        <f t="shared" si="2"/>
        <v>253380R</v>
      </c>
      <c r="S145" s="8" t="str">
        <f>IFERROR(VLOOKUP(R145,'UNSG Projects'!$C$8:$D$305,2,FALSE),0)</f>
        <v>Service Repl - Pres</v>
      </c>
      <c r="T145" s="8" t="s">
        <v>314</v>
      </c>
      <c r="U145" s="11">
        <v>-487.75</v>
      </c>
    </row>
    <row r="146" spans="1:21" ht="20.399999999999999" x14ac:dyDescent="0.3">
      <c r="A146" s="19">
        <v>202510</v>
      </c>
      <c r="B146" s="8" t="s">
        <v>7</v>
      </c>
      <c r="C146" s="8" t="s">
        <v>645</v>
      </c>
      <c r="D146" s="8" t="s">
        <v>62</v>
      </c>
      <c r="E146" s="8" t="s">
        <v>62</v>
      </c>
      <c r="F146" s="8" t="s">
        <v>61</v>
      </c>
      <c r="G146" s="8" t="s">
        <v>125</v>
      </c>
      <c r="H146" s="8" t="s">
        <v>727</v>
      </c>
      <c r="I146" s="8" t="s">
        <v>726</v>
      </c>
      <c r="J146" s="8" t="s">
        <v>1335</v>
      </c>
      <c r="K146" s="8" t="s">
        <v>1318</v>
      </c>
      <c r="L146" s="8" t="s">
        <v>1318</v>
      </c>
      <c r="M146" s="18">
        <v>33786</v>
      </c>
      <c r="N146" s="18">
        <v>33786</v>
      </c>
      <c r="O146" s="8" t="s">
        <v>287</v>
      </c>
      <c r="P146" s="8" t="s">
        <v>20</v>
      </c>
      <c r="Q146" s="8" t="s">
        <v>313</v>
      </c>
      <c r="R146" s="8" t="str">
        <f t="shared" si="2"/>
        <v>256380R</v>
      </c>
      <c r="S146" s="8" t="str">
        <f>IFERROR(VLOOKUP(R146,'UNSG Projects'!$C$8:$D$305,2,FALSE),0)</f>
        <v>Service Repl - Santa Cruz</v>
      </c>
      <c r="T146" s="8" t="s">
        <v>312</v>
      </c>
      <c r="U146" s="11">
        <v>-3110.44</v>
      </c>
    </row>
    <row r="147" spans="1:21" ht="20.399999999999999" x14ac:dyDescent="0.3">
      <c r="A147" s="19">
        <v>202510</v>
      </c>
      <c r="B147" s="8" t="s">
        <v>7</v>
      </c>
      <c r="C147" s="8" t="s">
        <v>645</v>
      </c>
      <c r="D147" s="8" t="s">
        <v>62</v>
      </c>
      <c r="E147" s="8" t="s">
        <v>62</v>
      </c>
      <c r="F147" s="8" t="s">
        <v>61</v>
      </c>
      <c r="G147" s="8" t="s">
        <v>125</v>
      </c>
      <c r="H147" s="8" t="s">
        <v>725</v>
      </c>
      <c r="I147" s="8" t="s">
        <v>724</v>
      </c>
      <c r="J147" s="8" t="s">
        <v>1335</v>
      </c>
      <c r="K147" s="8" t="s">
        <v>1318</v>
      </c>
      <c r="L147" s="8" t="s">
        <v>1318</v>
      </c>
      <c r="M147" s="18">
        <v>23193</v>
      </c>
      <c r="N147" s="18">
        <v>23193</v>
      </c>
      <c r="O147" s="8" t="s">
        <v>287</v>
      </c>
      <c r="P147" s="8" t="s">
        <v>20</v>
      </c>
      <c r="Q147" s="8" t="s">
        <v>319</v>
      </c>
      <c r="R147" s="8" t="str">
        <f t="shared" si="2"/>
        <v>251380R</v>
      </c>
      <c r="S147" s="8" t="str">
        <f>IFERROR(VLOOKUP(R147,'UNSG Projects'!$C$8:$D$305,2,FALSE),0)</f>
        <v>Service Repl - Flag</v>
      </c>
      <c r="T147" s="8" t="s">
        <v>318</v>
      </c>
      <c r="U147" s="11">
        <v>-143.41</v>
      </c>
    </row>
    <row r="148" spans="1:21" ht="20.399999999999999" x14ac:dyDescent="0.3">
      <c r="A148" s="19">
        <v>202510</v>
      </c>
      <c r="B148" s="8" t="s">
        <v>7</v>
      </c>
      <c r="C148" s="8" t="s">
        <v>645</v>
      </c>
      <c r="D148" s="8" t="s">
        <v>62</v>
      </c>
      <c r="E148" s="8" t="s">
        <v>62</v>
      </c>
      <c r="F148" s="8" t="s">
        <v>61</v>
      </c>
      <c r="G148" s="8" t="s">
        <v>125</v>
      </c>
      <c r="H148" s="8" t="s">
        <v>725</v>
      </c>
      <c r="I148" s="8" t="s">
        <v>724</v>
      </c>
      <c r="J148" s="8" t="s">
        <v>1335</v>
      </c>
      <c r="K148" s="8" t="s">
        <v>1318</v>
      </c>
      <c r="L148" s="8" t="s">
        <v>1318</v>
      </c>
      <c r="M148" s="18">
        <v>23193</v>
      </c>
      <c r="N148" s="18">
        <v>23193</v>
      </c>
      <c r="O148" s="8" t="s">
        <v>287</v>
      </c>
      <c r="P148" s="8" t="s">
        <v>20</v>
      </c>
      <c r="Q148" s="8" t="s">
        <v>317</v>
      </c>
      <c r="R148" s="8" t="str">
        <f t="shared" si="2"/>
        <v>252380R</v>
      </c>
      <c r="S148" s="8" t="str">
        <f>IFERROR(VLOOKUP(R148,'UNSG Projects'!$C$8:$D$305,2,FALSE),0)</f>
        <v>Service Repl - King</v>
      </c>
      <c r="T148" s="8" t="s">
        <v>316</v>
      </c>
      <c r="U148" s="11">
        <v>-40.119999999999997</v>
      </c>
    </row>
    <row r="149" spans="1:21" ht="20.399999999999999" x14ac:dyDescent="0.3">
      <c r="A149" s="19">
        <v>202510</v>
      </c>
      <c r="B149" s="8" t="s">
        <v>7</v>
      </c>
      <c r="C149" s="8" t="s">
        <v>645</v>
      </c>
      <c r="D149" s="8" t="s">
        <v>62</v>
      </c>
      <c r="E149" s="8" t="s">
        <v>62</v>
      </c>
      <c r="F149" s="8" t="s">
        <v>61</v>
      </c>
      <c r="G149" s="8" t="s">
        <v>125</v>
      </c>
      <c r="H149" s="8" t="s">
        <v>725</v>
      </c>
      <c r="I149" s="8" t="s">
        <v>724</v>
      </c>
      <c r="J149" s="8" t="s">
        <v>1335</v>
      </c>
      <c r="K149" s="8" t="s">
        <v>1318</v>
      </c>
      <c r="L149" s="8" t="s">
        <v>1318</v>
      </c>
      <c r="M149" s="18">
        <v>23193</v>
      </c>
      <c r="N149" s="18">
        <v>23193</v>
      </c>
      <c r="O149" s="8" t="s">
        <v>287</v>
      </c>
      <c r="P149" s="8" t="s">
        <v>20</v>
      </c>
      <c r="Q149" s="8" t="s">
        <v>315</v>
      </c>
      <c r="R149" s="8" t="str">
        <f t="shared" si="2"/>
        <v>253380R</v>
      </c>
      <c r="S149" s="8" t="str">
        <f>IFERROR(VLOOKUP(R149,'UNSG Projects'!$C$8:$D$305,2,FALSE),0)</f>
        <v>Service Repl - Pres</v>
      </c>
      <c r="T149" s="8" t="s">
        <v>314</v>
      </c>
      <c r="U149" s="11">
        <v>-1815.63</v>
      </c>
    </row>
    <row r="150" spans="1:21" ht="20.399999999999999" x14ac:dyDescent="0.3">
      <c r="A150" s="19">
        <v>202510</v>
      </c>
      <c r="B150" s="8" t="s">
        <v>7</v>
      </c>
      <c r="C150" s="8" t="s">
        <v>645</v>
      </c>
      <c r="D150" s="8" t="s">
        <v>62</v>
      </c>
      <c r="E150" s="8" t="s">
        <v>62</v>
      </c>
      <c r="F150" s="8" t="s">
        <v>61</v>
      </c>
      <c r="G150" s="8" t="s">
        <v>125</v>
      </c>
      <c r="H150" s="8" t="s">
        <v>725</v>
      </c>
      <c r="I150" s="8" t="s">
        <v>724</v>
      </c>
      <c r="J150" s="8" t="s">
        <v>1335</v>
      </c>
      <c r="K150" s="8" t="s">
        <v>1318</v>
      </c>
      <c r="L150" s="8" t="s">
        <v>1318</v>
      </c>
      <c r="M150" s="18">
        <v>23193</v>
      </c>
      <c r="N150" s="18">
        <v>23193</v>
      </c>
      <c r="O150" s="8" t="s">
        <v>287</v>
      </c>
      <c r="P150" s="8" t="s">
        <v>20</v>
      </c>
      <c r="Q150" s="8" t="s">
        <v>313</v>
      </c>
      <c r="R150" s="8" t="str">
        <f t="shared" si="2"/>
        <v>256380R</v>
      </c>
      <c r="S150" s="8" t="str">
        <f>IFERROR(VLOOKUP(R150,'UNSG Projects'!$C$8:$D$305,2,FALSE),0)</f>
        <v>Service Repl - Santa Cruz</v>
      </c>
      <c r="T150" s="8" t="s">
        <v>312</v>
      </c>
      <c r="U150" s="11">
        <v>-7254.55</v>
      </c>
    </row>
    <row r="151" spans="1:21" ht="20.399999999999999" x14ac:dyDescent="0.3">
      <c r="A151" s="19">
        <v>202511</v>
      </c>
      <c r="B151" s="8" t="s">
        <v>7</v>
      </c>
      <c r="C151" s="8" t="s">
        <v>645</v>
      </c>
      <c r="D151" s="8" t="s">
        <v>62</v>
      </c>
      <c r="E151" s="8" t="s">
        <v>62</v>
      </c>
      <c r="F151" s="8" t="s">
        <v>61</v>
      </c>
      <c r="G151" s="8" t="s">
        <v>125</v>
      </c>
      <c r="H151" s="8" t="s">
        <v>727</v>
      </c>
      <c r="I151" s="8" t="s">
        <v>726</v>
      </c>
      <c r="J151" s="8" t="s">
        <v>1335</v>
      </c>
      <c r="K151" s="8" t="s">
        <v>1318</v>
      </c>
      <c r="L151" s="8" t="s">
        <v>1318</v>
      </c>
      <c r="M151" s="18">
        <v>33786</v>
      </c>
      <c r="N151" s="18">
        <v>33786</v>
      </c>
      <c r="O151" s="8" t="s">
        <v>287</v>
      </c>
      <c r="P151" s="8" t="s">
        <v>20</v>
      </c>
      <c r="Q151" s="8" t="s">
        <v>301</v>
      </c>
      <c r="R151" s="8" t="str">
        <f t="shared" si="2"/>
        <v>252402S</v>
      </c>
      <c r="S151" s="8" t="str">
        <f>IFERROR(VLOOKUP(R151,'UNSG Projects'!$C$8:$D$305,2,FALSE),0)</f>
        <v>Drisco Pipe Replacement</v>
      </c>
      <c r="T151" s="8" t="s">
        <v>300</v>
      </c>
      <c r="U151" s="11">
        <v>-336.83</v>
      </c>
    </row>
    <row r="152" spans="1:21" ht="20.399999999999999" x14ac:dyDescent="0.3">
      <c r="A152" s="19">
        <v>202512</v>
      </c>
      <c r="B152" s="8" t="s">
        <v>7</v>
      </c>
      <c r="C152" s="8" t="s">
        <v>645</v>
      </c>
      <c r="D152" s="8" t="s">
        <v>62</v>
      </c>
      <c r="E152" s="8" t="s">
        <v>62</v>
      </c>
      <c r="F152" s="8" t="s">
        <v>61</v>
      </c>
      <c r="G152" s="8" t="s">
        <v>125</v>
      </c>
      <c r="H152" s="8" t="s">
        <v>727</v>
      </c>
      <c r="I152" s="8" t="s">
        <v>726</v>
      </c>
      <c r="J152" s="8" t="s">
        <v>1335</v>
      </c>
      <c r="K152" s="8" t="s">
        <v>1318</v>
      </c>
      <c r="L152" s="8" t="s">
        <v>1318</v>
      </c>
      <c r="M152" s="18">
        <v>33786</v>
      </c>
      <c r="N152" s="18">
        <v>33786</v>
      </c>
      <c r="O152" s="8" t="s">
        <v>287</v>
      </c>
      <c r="P152" s="8" t="s">
        <v>20</v>
      </c>
      <c r="Q152" s="8" t="s">
        <v>319</v>
      </c>
      <c r="R152" s="8" t="str">
        <f t="shared" si="2"/>
        <v>251380R</v>
      </c>
      <c r="S152" s="8" t="str">
        <f>IFERROR(VLOOKUP(R152,'UNSG Projects'!$C$8:$D$305,2,FALSE),0)</f>
        <v>Service Repl - Flag</v>
      </c>
      <c r="T152" s="8" t="s">
        <v>318</v>
      </c>
      <c r="U152" s="11">
        <v>-1564.42</v>
      </c>
    </row>
    <row r="153" spans="1:21" ht="20.399999999999999" x14ac:dyDescent="0.3">
      <c r="A153" s="19">
        <v>202512</v>
      </c>
      <c r="B153" s="8" t="s">
        <v>7</v>
      </c>
      <c r="C153" s="8" t="s">
        <v>645</v>
      </c>
      <c r="D153" s="8" t="s">
        <v>62</v>
      </c>
      <c r="E153" s="8" t="s">
        <v>62</v>
      </c>
      <c r="F153" s="8" t="s">
        <v>61</v>
      </c>
      <c r="G153" s="8" t="s">
        <v>125</v>
      </c>
      <c r="H153" s="8" t="s">
        <v>727</v>
      </c>
      <c r="I153" s="8" t="s">
        <v>726</v>
      </c>
      <c r="J153" s="8" t="s">
        <v>1335</v>
      </c>
      <c r="K153" s="8" t="s">
        <v>1318</v>
      </c>
      <c r="L153" s="8" t="s">
        <v>1318</v>
      </c>
      <c r="M153" s="18">
        <v>33786</v>
      </c>
      <c r="N153" s="18">
        <v>33786</v>
      </c>
      <c r="O153" s="8" t="s">
        <v>287</v>
      </c>
      <c r="P153" s="8" t="s">
        <v>20</v>
      </c>
      <c r="Q153" s="8" t="s">
        <v>317</v>
      </c>
      <c r="R153" s="8" t="str">
        <f t="shared" si="2"/>
        <v>252380R</v>
      </c>
      <c r="S153" s="8" t="str">
        <f>IFERROR(VLOOKUP(R153,'UNSG Projects'!$C$8:$D$305,2,FALSE),0)</f>
        <v>Service Repl - King</v>
      </c>
      <c r="T153" s="8" t="s">
        <v>316</v>
      </c>
      <c r="U153" s="11">
        <v>-47496.14</v>
      </c>
    </row>
    <row r="154" spans="1:21" ht="20.399999999999999" x14ac:dyDescent="0.3">
      <c r="A154" s="19">
        <v>202512</v>
      </c>
      <c r="B154" s="8" t="s">
        <v>7</v>
      </c>
      <c r="C154" s="8" t="s">
        <v>645</v>
      </c>
      <c r="D154" s="8" t="s">
        <v>62</v>
      </c>
      <c r="E154" s="8" t="s">
        <v>62</v>
      </c>
      <c r="F154" s="8" t="s">
        <v>61</v>
      </c>
      <c r="G154" s="8" t="s">
        <v>125</v>
      </c>
      <c r="H154" s="8" t="s">
        <v>727</v>
      </c>
      <c r="I154" s="8" t="s">
        <v>726</v>
      </c>
      <c r="J154" s="8" t="s">
        <v>1335</v>
      </c>
      <c r="K154" s="8" t="s">
        <v>1318</v>
      </c>
      <c r="L154" s="8" t="s">
        <v>1318</v>
      </c>
      <c r="M154" s="18">
        <v>33786</v>
      </c>
      <c r="N154" s="18">
        <v>33786</v>
      </c>
      <c r="O154" s="8" t="s">
        <v>287</v>
      </c>
      <c r="P154" s="8" t="s">
        <v>20</v>
      </c>
      <c r="Q154" s="8" t="s">
        <v>301</v>
      </c>
      <c r="R154" s="8" t="str">
        <f t="shared" si="2"/>
        <v>252402S</v>
      </c>
      <c r="S154" s="8" t="str">
        <f>IFERROR(VLOOKUP(R154,'UNSG Projects'!$C$8:$D$305,2,FALSE),0)</f>
        <v>Drisco Pipe Replacement</v>
      </c>
      <c r="T154" s="8" t="s">
        <v>300</v>
      </c>
      <c r="U154" s="11">
        <v>-138239.29999999999</v>
      </c>
    </row>
    <row r="155" spans="1:21" ht="20.399999999999999" x14ac:dyDescent="0.3">
      <c r="A155" s="19">
        <v>202512</v>
      </c>
      <c r="B155" s="8" t="s">
        <v>7</v>
      </c>
      <c r="C155" s="8" t="s">
        <v>645</v>
      </c>
      <c r="D155" s="8" t="s">
        <v>62</v>
      </c>
      <c r="E155" s="8" t="s">
        <v>62</v>
      </c>
      <c r="F155" s="8" t="s">
        <v>61</v>
      </c>
      <c r="G155" s="8" t="s">
        <v>125</v>
      </c>
      <c r="H155" s="8" t="s">
        <v>727</v>
      </c>
      <c r="I155" s="8" t="s">
        <v>726</v>
      </c>
      <c r="J155" s="8" t="s">
        <v>1335</v>
      </c>
      <c r="K155" s="8" t="s">
        <v>1318</v>
      </c>
      <c r="L155" s="8" t="s">
        <v>1318</v>
      </c>
      <c r="M155" s="18">
        <v>33786</v>
      </c>
      <c r="N155" s="18">
        <v>33786</v>
      </c>
      <c r="O155" s="8" t="s">
        <v>287</v>
      </c>
      <c r="P155" s="8" t="s">
        <v>20</v>
      </c>
      <c r="Q155" s="8" t="s">
        <v>321</v>
      </c>
      <c r="R155" s="8" t="str">
        <f t="shared" si="2"/>
        <v>253380B</v>
      </c>
      <c r="S155" s="8" t="str">
        <f>IFERROR(VLOOKUP(R155,'UNSG Projects'!$C$8:$D$305,2,FALSE),0)</f>
        <v>PI Services Repl - Prescott</v>
      </c>
      <c r="T155" s="8" t="s">
        <v>320</v>
      </c>
      <c r="U155" s="11">
        <v>-446.79</v>
      </c>
    </row>
    <row r="156" spans="1:21" ht="20.399999999999999" x14ac:dyDescent="0.3">
      <c r="A156" s="19">
        <v>202512</v>
      </c>
      <c r="B156" s="8" t="s">
        <v>7</v>
      </c>
      <c r="C156" s="8" t="s">
        <v>645</v>
      </c>
      <c r="D156" s="8" t="s">
        <v>62</v>
      </c>
      <c r="E156" s="8" t="s">
        <v>62</v>
      </c>
      <c r="F156" s="8" t="s">
        <v>61</v>
      </c>
      <c r="G156" s="8" t="s">
        <v>125</v>
      </c>
      <c r="H156" s="8" t="s">
        <v>727</v>
      </c>
      <c r="I156" s="8" t="s">
        <v>726</v>
      </c>
      <c r="J156" s="8" t="s">
        <v>1335</v>
      </c>
      <c r="K156" s="8" t="s">
        <v>1318</v>
      </c>
      <c r="L156" s="8" t="s">
        <v>1318</v>
      </c>
      <c r="M156" s="18">
        <v>33786</v>
      </c>
      <c r="N156" s="18">
        <v>33786</v>
      </c>
      <c r="O156" s="8" t="s">
        <v>287</v>
      </c>
      <c r="P156" s="8" t="s">
        <v>20</v>
      </c>
      <c r="Q156" s="8" t="s">
        <v>373</v>
      </c>
      <c r="R156" s="8" t="str">
        <f t="shared" si="2"/>
        <v>253380C</v>
      </c>
      <c r="S156" s="8" t="str">
        <f>IFERROR(VLOOKUP(R156,'UNSG Projects'!$C$8:$D$305,2,FALSE),0)</f>
        <v>PI Service Repl - Prescott Val</v>
      </c>
      <c r="T156" s="8" t="s">
        <v>372</v>
      </c>
      <c r="U156" s="11">
        <v>-2345.56</v>
      </c>
    </row>
    <row r="157" spans="1:21" ht="20.399999999999999" x14ac:dyDescent="0.3">
      <c r="A157" s="19">
        <v>202512</v>
      </c>
      <c r="B157" s="8" t="s">
        <v>7</v>
      </c>
      <c r="C157" s="8" t="s">
        <v>645</v>
      </c>
      <c r="D157" s="8" t="s">
        <v>62</v>
      </c>
      <c r="E157" s="8" t="s">
        <v>62</v>
      </c>
      <c r="F157" s="8" t="s">
        <v>61</v>
      </c>
      <c r="G157" s="8" t="s">
        <v>125</v>
      </c>
      <c r="H157" s="8" t="s">
        <v>727</v>
      </c>
      <c r="I157" s="8" t="s">
        <v>726</v>
      </c>
      <c r="J157" s="8" t="s">
        <v>1335</v>
      </c>
      <c r="K157" s="8" t="s">
        <v>1318</v>
      </c>
      <c r="L157" s="8" t="s">
        <v>1318</v>
      </c>
      <c r="M157" s="18">
        <v>33786</v>
      </c>
      <c r="N157" s="18">
        <v>33786</v>
      </c>
      <c r="O157" s="8" t="s">
        <v>287</v>
      </c>
      <c r="P157" s="8" t="s">
        <v>20</v>
      </c>
      <c r="Q157" s="8" t="s">
        <v>315</v>
      </c>
      <c r="R157" s="8" t="str">
        <f t="shared" si="2"/>
        <v>253380R</v>
      </c>
      <c r="S157" s="8" t="str">
        <f>IFERROR(VLOOKUP(R157,'UNSG Projects'!$C$8:$D$305,2,FALSE),0)</f>
        <v>Service Repl - Pres</v>
      </c>
      <c r="T157" s="8" t="s">
        <v>314</v>
      </c>
      <c r="U157" s="11">
        <v>-4312.76</v>
      </c>
    </row>
    <row r="158" spans="1:21" ht="20.399999999999999" x14ac:dyDescent="0.3">
      <c r="A158" s="19">
        <v>202512</v>
      </c>
      <c r="B158" s="8" t="s">
        <v>7</v>
      </c>
      <c r="C158" s="8" t="s">
        <v>645</v>
      </c>
      <c r="D158" s="8" t="s">
        <v>62</v>
      </c>
      <c r="E158" s="8" t="s">
        <v>62</v>
      </c>
      <c r="F158" s="8" t="s">
        <v>61</v>
      </c>
      <c r="G158" s="8" t="s">
        <v>125</v>
      </c>
      <c r="H158" s="8" t="s">
        <v>727</v>
      </c>
      <c r="I158" s="8" t="s">
        <v>726</v>
      </c>
      <c r="J158" s="8" t="s">
        <v>1335</v>
      </c>
      <c r="K158" s="8" t="s">
        <v>1318</v>
      </c>
      <c r="L158" s="8" t="s">
        <v>1318</v>
      </c>
      <c r="M158" s="18">
        <v>33786</v>
      </c>
      <c r="N158" s="18">
        <v>33786</v>
      </c>
      <c r="O158" s="8" t="s">
        <v>287</v>
      </c>
      <c r="P158" s="8" t="s">
        <v>20</v>
      </c>
      <c r="Q158" s="8" t="s">
        <v>309</v>
      </c>
      <c r="R158" s="8" t="str">
        <f t="shared" si="2"/>
        <v>255380R</v>
      </c>
      <c r="S158" s="8" t="str">
        <f>IFERROR(VLOOKUP(R158,'UNSG Projects'!$C$8:$D$305,2,FALSE),0)</f>
        <v>Service Repl - Verde</v>
      </c>
      <c r="T158" s="8" t="s">
        <v>308</v>
      </c>
      <c r="U158" s="11">
        <v>-15347.96</v>
      </c>
    </row>
    <row r="159" spans="1:21" ht="20.399999999999999" x14ac:dyDescent="0.3">
      <c r="A159" s="19">
        <v>202512</v>
      </c>
      <c r="B159" s="8" t="s">
        <v>7</v>
      </c>
      <c r="C159" s="8" t="s">
        <v>645</v>
      </c>
      <c r="D159" s="8" t="s">
        <v>62</v>
      </c>
      <c r="E159" s="8" t="s">
        <v>62</v>
      </c>
      <c r="F159" s="8" t="s">
        <v>61</v>
      </c>
      <c r="G159" s="8" t="s">
        <v>125</v>
      </c>
      <c r="H159" s="8" t="s">
        <v>727</v>
      </c>
      <c r="I159" s="8" t="s">
        <v>726</v>
      </c>
      <c r="J159" s="8" t="s">
        <v>1335</v>
      </c>
      <c r="K159" s="8" t="s">
        <v>1318</v>
      </c>
      <c r="L159" s="8" t="s">
        <v>1318</v>
      </c>
      <c r="M159" s="18">
        <v>33786</v>
      </c>
      <c r="N159" s="18">
        <v>33786</v>
      </c>
      <c r="O159" s="8" t="s">
        <v>287</v>
      </c>
      <c r="P159" s="8" t="s">
        <v>20</v>
      </c>
      <c r="Q159" s="8" t="s">
        <v>313</v>
      </c>
      <c r="R159" s="8" t="str">
        <f t="shared" si="2"/>
        <v>256380R</v>
      </c>
      <c r="S159" s="8" t="str">
        <f>IFERROR(VLOOKUP(R159,'UNSG Projects'!$C$8:$D$305,2,FALSE),0)</f>
        <v>Service Repl - Santa Cruz</v>
      </c>
      <c r="T159" s="8" t="s">
        <v>312</v>
      </c>
      <c r="U159" s="11">
        <v>-2589.48</v>
      </c>
    </row>
    <row r="160" spans="1:21" ht="20.399999999999999" x14ac:dyDescent="0.3">
      <c r="A160" s="19">
        <v>202512</v>
      </c>
      <c r="B160" s="8" t="s">
        <v>7</v>
      </c>
      <c r="C160" s="8" t="s">
        <v>645</v>
      </c>
      <c r="D160" s="8" t="s">
        <v>62</v>
      </c>
      <c r="E160" s="8" t="s">
        <v>62</v>
      </c>
      <c r="F160" s="8" t="s">
        <v>61</v>
      </c>
      <c r="G160" s="8" t="s">
        <v>125</v>
      </c>
      <c r="H160" s="8" t="s">
        <v>727</v>
      </c>
      <c r="I160" s="8" t="s">
        <v>726</v>
      </c>
      <c r="J160" s="8" t="s">
        <v>1335</v>
      </c>
      <c r="K160" s="8" t="s">
        <v>1318</v>
      </c>
      <c r="L160" s="8" t="s">
        <v>1318</v>
      </c>
      <c r="M160" s="18">
        <v>33786</v>
      </c>
      <c r="N160" s="18">
        <v>33786</v>
      </c>
      <c r="O160" s="8" t="s">
        <v>287</v>
      </c>
      <c r="P160" s="8" t="s">
        <v>20</v>
      </c>
      <c r="Q160" s="8" t="s">
        <v>311</v>
      </c>
      <c r="R160" s="8" t="str">
        <f t="shared" si="2"/>
        <v>257380R</v>
      </c>
      <c r="S160" s="8" t="str">
        <f>IFERROR(VLOOKUP(R160,'UNSG Projects'!$C$8:$D$305,2,FALSE),0)</f>
        <v>Service Repl - Show Low</v>
      </c>
      <c r="T160" s="8" t="s">
        <v>310</v>
      </c>
      <c r="U160" s="11">
        <v>-3111.13</v>
      </c>
    </row>
    <row r="161" spans="1:21" ht="20.399999999999999" x14ac:dyDescent="0.3">
      <c r="A161" s="19">
        <v>202512</v>
      </c>
      <c r="B161" s="8" t="s">
        <v>7</v>
      </c>
      <c r="C161" s="8" t="s">
        <v>645</v>
      </c>
      <c r="D161" s="8" t="s">
        <v>62</v>
      </c>
      <c r="E161" s="8" t="s">
        <v>62</v>
      </c>
      <c r="F161" s="8" t="s">
        <v>61</v>
      </c>
      <c r="G161" s="8" t="s">
        <v>125</v>
      </c>
      <c r="H161" s="8" t="s">
        <v>725</v>
      </c>
      <c r="I161" s="8" t="s">
        <v>724</v>
      </c>
      <c r="J161" s="8" t="s">
        <v>1335</v>
      </c>
      <c r="K161" s="8" t="s">
        <v>1318</v>
      </c>
      <c r="L161" s="8" t="s">
        <v>1318</v>
      </c>
      <c r="M161" s="18">
        <v>23193</v>
      </c>
      <c r="N161" s="18">
        <v>23193</v>
      </c>
      <c r="O161" s="8" t="s">
        <v>287</v>
      </c>
      <c r="P161" s="8" t="s">
        <v>20</v>
      </c>
      <c r="Q161" s="8" t="s">
        <v>319</v>
      </c>
      <c r="R161" s="8" t="str">
        <f t="shared" si="2"/>
        <v>251380R</v>
      </c>
      <c r="S161" s="8" t="str">
        <f>IFERROR(VLOOKUP(R161,'UNSG Projects'!$C$8:$D$305,2,FALSE),0)</f>
        <v>Service Repl - Flag</v>
      </c>
      <c r="T161" s="8" t="s">
        <v>318</v>
      </c>
      <c r="U161" s="11">
        <v>-92.08</v>
      </c>
    </row>
    <row r="162" spans="1:21" ht="20.399999999999999" x14ac:dyDescent="0.3">
      <c r="A162" s="19">
        <v>202512</v>
      </c>
      <c r="B162" s="8" t="s">
        <v>7</v>
      </c>
      <c r="C162" s="8" t="s">
        <v>645</v>
      </c>
      <c r="D162" s="8" t="s">
        <v>62</v>
      </c>
      <c r="E162" s="8" t="s">
        <v>62</v>
      </c>
      <c r="F162" s="8" t="s">
        <v>61</v>
      </c>
      <c r="G162" s="8" t="s">
        <v>125</v>
      </c>
      <c r="H162" s="8" t="s">
        <v>725</v>
      </c>
      <c r="I162" s="8" t="s">
        <v>724</v>
      </c>
      <c r="J162" s="8" t="s">
        <v>1335</v>
      </c>
      <c r="K162" s="8" t="s">
        <v>1318</v>
      </c>
      <c r="L162" s="8" t="s">
        <v>1318</v>
      </c>
      <c r="M162" s="18">
        <v>23193</v>
      </c>
      <c r="N162" s="18">
        <v>23193</v>
      </c>
      <c r="O162" s="8" t="s">
        <v>287</v>
      </c>
      <c r="P162" s="8" t="s">
        <v>20</v>
      </c>
      <c r="Q162" s="8" t="s">
        <v>321</v>
      </c>
      <c r="R162" s="8" t="str">
        <f t="shared" si="2"/>
        <v>253380B</v>
      </c>
      <c r="S162" s="8" t="str">
        <f>IFERROR(VLOOKUP(R162,'UNSG Projects'!$C$8:$D$305,2,FALSE),0)</f>
        <v>PI Services Repl - Prescott</v>
      </c>
      <c r="T162" s="8" t="s">
        <v>320</v>
      </c>
      <c r="U162" s="11">
        <v>-283.77999999999997</v>
      </c>
    </row>
    <row r="163" spans="1:21" ht="20.399999999999999" x14ac:dyDescent="0.3">
      <c r="A163" s="19">
        <v>202512</v>
      </c>
      <c r="B163" s="8" t="s">
        <v>7</v>
      </c>
      <c r="C163" s="8" t="s">
        <v>645</v>
      </c>
      <c r="D163" s="8" t="s">
        <v>62</v>
      </c>
      <c r="E163" s="8" t="s">
        <v>62</v>
      </c>
      <c r="F163" s="8" t="s">
        <v>61</v>
      </c>
      <c r="G163" s="8" t="s">
        <v>125</v>
      </c>
      <c r="H163" s="8" t="s">
        <v>725</v>
      </c>
      <c r="I163" s="8" t="s">
        <v>724</v>
      </c>
      <c r="J163" s="8" t="s">
        <v>1335</v>
      </c>
      <c r="K163" s="8" t="s">
        <v>1318</v>
      </c>
      <c r="L163" s="8" t="s">
        <v>1318</v>
      </c>
      <c r="M163" s="18">
        <v>23193</v>
      </c>
      <c r="N163" s="18">
        <v>23193</v>
      </c>
      <c r="O163" s="8" t="s">
        <v>287</v>
      </c>
      <c r="P163" s="8" t="s">
        <v>20</v>
      </c>
      <c r="Q163" s="8" t="s">
        <v>315</v>
      </c>
      <c r="R163" s="8" t="str">
        <f t="shared" si="2"/>
        <v>253380R</v>
      </c>
      <c r="S163" s="8" t="str">
        <f>IFERROR(VLOOKUP(R163,'UNSG Projects'!$C$8:$D$305,2,FALSE),0)</f>
        <v>Service Repl - Pres</v>
      </c>
      <c r="T163" s="8" t="s">
        <v>314</v>
      </c>
      <c r="U163" s="11">
        <v>-142.63999999999999</v>
      </c>
    </row>
    <row r="164" spans="1:21" ht="20.399999999999999" x14ac:dyDescent="0.3">
      <c r="A164" s="19">
        <v>202512</v>
      </c>
      <c r="B164" s="8" t="s">
        <v>7</v>
      </c>
      <c r="C164" s="8" t="s">
        <v>645</v>
      </c>
      <c r="D164" s="8" t="s">
        <v>62</v>
      </c>
      <c r="E164" s="8" t="s">
        <v>62</v>
      </c>
      <c r="F164" s="8" t="s">
        <v>61</v>
      </c>
      <c r="G164" s="8" t="s">
        <v>125</v>
      </c>
      <c r="H164" s="8" t="s">
        <v>725</v>
      </c>
      <c r="I164" s="8" t="s">
        <v>724</v>
      </c>
      <c r="J164" s="8" t="s">
        <v>1335</v>
      </c>
      <c r="K164" s="8" t="s">
        <v>1318</v>
      </c>
      <c r="L164" s="8" t="s">
        <v>1318</v>
      </c>
      <c r="M164" s="18">
        <v>23193</v>
      </c>
      <c r="N164" s="18">
        <v>23193</v>
      </c>
      <c r="O164" s="8" t="s">
        <v>287</v>
      </c>
      <c r="P164" s="8" t="s">
        <v>20</v>
      </c>
      <c r="Q164" s="8" t="s">
        <v>367</v>
      </c>
      <c r="R164" s="8" t="str">
        <f t="shared" si="2"/>
        <v>253100A</v>
      </c>
      <c r="S164" s="8" t="str">
        <f>IFERROR(VLOOKUP(R164,'UNSG Projects'!$C$8:$D$305,2,FALSE),0)</f>
        <v>Mains - Blanket - Pres</v>
      </c>
      <c r="T164" s="8" t="s">
        <v>366</v>
      </c>
      <c r="U164" s="11">
        <v>-416.12</v>
      </c>
    </row>
    <row r="165" spans="1:21" ht="20.399999999999999" x14ac:dyDescent="0.3">
      <c r="A165" s="19">
        <v>202512</v>
      </c>
      <c r="B165" s="8" t="s">
        <v>7</v>
      </c>
      <c r="C165" s="8" t="s">
        <v>645</v>
      </c>
      <c r="D165" s="8" t="s">
        <v>62</v>
      </c>
      <c r="E165" s="8" t="s">
        <v>62</v>
      </c>
      <c r="F165" s="8" t="s">
        <v>61</v>
      </c>
      <c r="G165" s="8" t="s">
        <v>125</v>
      </c>
      <c r="H165" s="8" t="s">
        <v>725</v>
      </c>
      <c r="I165" s="8" t="s">
        <v>724</v>
      </c>
      <c r="J165" s="8" t="s">
        <v>1335</v>
      </c>
      <c r="K165" s="8" t="s">
        <v>1318</v>
      </c>
      <c r="L165" s="8" t="s">
        <v>1318</v>
      </c>
      <c r="M165" s="18">
        <v>23193</v>
      </c>
      <c r="N165" s="18">
        <v>23193</v>
      </c>
      <c r="O165" s="8" t="s">
        <v>287</v>
      </c>
      <c r="P165" s="8" t="s">
        <v>20</v>
      </c>
      <c r="Q165" s="8" t="s">
        <v>357</v>
      </c>
      <c r="R165" s="8" t="str">
        <f t="shared" si="2"/>
        <v>253500B</v>
      </c>
      <c r="S165" s="8" t="str">
        <f>IFERROR(VLOOKUP(R165,'UNSG Projects'!$C$8:$D$305,2,FALSE),0)</f>
        <v>PI Mains - Prescott</v>
      </c>
      <c r="T165" s="8" t="s">
        <v>356</v>
      </c>
      <c r="U165" s="11">
        <v>-4688.46</v>
      </c>
    </row>
    <row r="166" spans="1:21" ht="20.399999999999999" x14ac:dyDescent="0.3">
      <c r="A166" s="19">
        <v>202512</v>
      </c>
      <c r="B166" s="8" t="s">
        <v>7</v>
      </c>
      <c r="C166" s="8" t="s">
        <v>645</v>
      </c>
      <c r="D166" s="8" t="s">
        <v>62</v>
      </c>
      <c r="E166" s="8" t="s">
        <v>62</v>
      </c>
      <c r="F166" s="8" t="s">
        <v>61</v>
      </c>
      <c r="G166" s="8" t="s">
        <v>125</v>
      </c>
      <c r="H166" s="8" t="s">
        <v>725</v>
      </c>
      <c r="I166" s="8" t="s">
        <v>724</v>
      </c>
      <c r="J166" s="8" t="s">
        <v>1335</v>
      </c>
      <c r="K166" s="8" t="s">
        <v>1318</v>
      </c>
      <c r="L166" s="8" t="s">
        <v>1318</v>
      </c>
      <c r="M166" s="18">
        <v>23559</v>
      </c>
      <c r="N166" s="18">
        <v>23559</v>
      </c>
      <c r="O166" s="8" t="s">
        <v>287</v>
      </c>
      <c r="P166" s="8" t="s">
        <v>20</v>
      </c>
      <c r="Q166" s="8" t="s">
        <v>315</v>
      </c>
      <c r="R166" s="8" t="str">
        <f t="shared" si="2"/>
        <v>253380R</v>
      </c>
      <c r="S166" s="8" t="str">
        <f>IFERROR(VLOOKUP(R166,'UNSG Projects'!$C$8:$D$305,2,FALSE),0)</f>
        <v>Service Repl - Pres</v>
      </c>
      <c r="T166" s="8" t="s">
        <v>314</v>
      </c>
      <c r="U166" s="11">
        <v>-3719.38</v>
      </c>
    </row>
    <row r="167" spans="1:21" ht="20.399999999999999" x14ac:dyDescent="0.3">
      <c r="A167" s="19">
        <v>202512</v>
      </c>
      <c r="B167" s="8" t="s">
        <v>7</v>
      </c>
      <c r="C167" s="8" t="s">
        <v>645</v>
      </c>
      <c r="D167" s="8" t="s">
        <v>62</v>
      </c>
      <c r="E167" s="8" t="s">
        <v>62</v>
      </c>
      <c r="F167" s="8" t="s">
        <v>61</v>
      </c>
      <c r="G167" s="8" t="s">
        <v>125</v>
      </c>
      <c r="H167" s="8" t="s">
        <v>725</v>
      </c>
      <c r="I167" s="8" t="s">
        <v>724</v>
      </c>
      <c r="J167" s="8" t="s">
        <v>1335</v>
      </c>
      <c r="K167" s="8" t="s">
        <v>1318</v>
      </c>
      <c r="L167" s="8" t="s">
        <v>1318</v>
      </c>
      <c r="M167" s="18">
        <v>23559</v>
      </c>
      <c r="N167" s="18">
        <v>23559</v>
      </c>
      <c r="O167" s="8" t="s">
        <v>287</v>
      </c>
      <c r="P167" s="8" t="s">
        <v>20</v>
      </c>
      <c r="Q167" s="8" t="s">
        <v>309</v>
      </c>
      <c r="R167" s="8" t="str">
        <f t="shared" si="2"/>
        <v>255380R</v>
      </c>
      <c r="S167" s="8" t="str">
        <f>IFERROR(VLOOKUP(R167,'UNSG Projects'!$C$8:$D$305,2,FALSE),0)</f>
        <v>Service Repl - Verde</v>
      </c>
      <c r="T167" s="8" t="s">
        <v>308</v>
      </c>
      <c r="U167" s="11">
        <v>-3616.78</v>
      </c>
    </row>
    <row r="168" spans="1:21" ht="20.399999999999999" x14ac:dyDescent="0.3">
      <c r="A168" s="19">
        <v>202512</v>
      </c>
      <c r="B168" s="8" t="s">
        <v>7</v>
      </c>
      <c r="C168" s="8" t="s">
        <v>645</v>
      </c>
      <c r="D168" s="8" t="s">
        <v>62</v>
      </c>
      <c r="E168" s="8" t="s">
        <v>62</v>
      </c>
      <c r="F168" s="8" t="s">
        <v>61</v>
      </c>
      <c r="G168" s="8" t="s">
        <v>125</v>
      </c>
      <c r="H168" s="8" t="s">
        <v>725</v>
      </c>
      <c r="I168" s="8" t="s">
        <v>724</v>
      </c>
      <c r="J168" s="8" t="s">
        <v>1335</v>
      </c>
      <c r="K168" s="8" t="s">
        <v>1318</v>
      </c>
      <c r="L168" s="8" t="s">
        <v>1318</v>
      </c>
      <c r="M168" s="18">
        <v>23559</v>
      </c>
      <c r="N168" s="18">
        <v>23559</v>
      </c>
      <c r="O168" s="8" t="s">
        <v>287</v>
      </c>
      <c r="P168" s="8" t="s">
        <v>20</v>
      </c>
      <c r="Q168" s="8" t="s">
        <v>311</v>
      </c>
      <c r="R168" s="8" t="str">
        <f t="shared" si="2"/>
        <v>257380R</v>
      </c>
      <c r="S168" s="8" t="str">
        <f>IFERROR(VLOOKUP(R168,'UNSG Projects'!$C$8:$D$305,2,FALSE),0)</f>
        <v>Service Repl - Show Low</v>
      </c>
      <c r="T168" s="8" t="s">
        <v>310</v>
      </c>
      <c r="U168" s="11">
        <v>-224.33</v>
      </c>
    </row>
    <row r="169" spans="1:21" ht="20.399999999999999" x14ac:dyDescent="0.3">
      <c r="A169" s="19">
        <v>202512</v>
      </c>
      <c r="B169" s="8" t="s">
        <v>7</v>
      </c>
      <c r="C169" s="8" t="s">
        <v>645</v>
      </c>
      <c r="D169" s="8" t="s">
        <v>62</v>
      </c>
      <c r="E169" s="8" t="s">
        <v>62</v>
      </c>
      <c r="F169" s="8" t="s">
        <v>61</v>
      </c>
      <c r="G169" s="8" t="s">
        <v>125</v>
      </c>
      <c r="H169" s="8" t="s">
        <v>725</v>
      </c>
      <c r="I169" s="8" t="s">
        <v>724</v>
      </c>
      <c r="J169" s="8" t="s">
        <v>1335</v>
      </c>
      <c r="K169" s="8" t="s">
        <v>1318</v>
      </c>
      <c r="L169" s="8" t="s">
        <v>1318</v>
      </c>
      <c r="M169" s="18">
        <v>23559</v>
      </c>
      <c r="N169" s="18">
        <v>23559</v>
      </c>
      <c r="O169" s="8" t="s">
        <v>287</v>
      </c>
      <c r="P169" s="8" t="s">
        <v>20</v>
      </c>
      <c r="Q169" s="8" t="s">
        <v>369</v>
      </c>
      <c r="R169" s="8" t="str">
        <f t="shared" si="2"/>
        <v>253100A</v>
      </c>
      <c r="S169" s="8" t="str">
        <f>IFERROR(VLOOKUP(R169,'UNSG Projects'!$C$8:$D$305,2,FALSE),0)</f>
        <v>Mains - Blanket - Pres</v>
      </c>
      <c r="T169" s="8" t="s">
        <v>368</v>
      </c>
      <c r="U169" s="11">
        <v>-229.68</v>
      </c>
    </row>
    <row r="170" spans="1:21" ht="20.399999999999999" x14ac:dyDescent="0.3">
      <c r="A170" s="19">
        <v>202602</v>
      </c>
      <c r="B170" s="8" t="s">
        <v>7</v>
      </c>
      <c r="C170" s="8" t="s">
        <v>645</v>
      </c>
      <c r="D170" s="8" t="s">
        <v>62</v>
      </c>
      <c r="E170" s="8" t="s">
        <v>62</v>
      </c>
      <c r="F170" s="8" t="s">
        <v>61</v>
      </c>
      <c r="G170" s="8" t="s">
        <v>125</v>
      </c>
      <c r="H170" s="8" t="s">
        <v>727</v>
      </c>
      <c r="I170" s="8" t="s">
        <v>726</v>
      </c>
      <c r="J170" s="8" t="s">
        <v>1335</v>
      </c>
      <c r="K170" s="8" t="s">
        <v>1318</v>
      </c>
      <c r="L170" s="8" t="s">
        <v>1318</v>
      </c>
      <c r="M170" s="18">
        <v>33786</v>
      </c>
      <c r="N170" s="18">
        <v>33786</v>
      </c>
      <c r="O170" s="8" t="s">
        <v>287</v>
      </c>
      <c r="P170" s="8" t="s">
        <v>20</v>
      </c>
      <c r="Q170" s="8" t="s">
        <v>301</v>
      </c>
      <c r="R170" s="8" t="str">
        <f t="shared" si="2"/>
        <v>252402S</v>
      </c>
      <c r="S170" s="8" t="str">
        <f>IFERROR(VLOOKUP(R170,'UNSG Projects'!$C$8:$D$305,2,FALSE),0)</f>
        <v>Drisco Pipe Replacement</v>
      </c>
      <c r="T170" s="8" t="s">
        <v>300</v>
      </c>
      <c r="U170" s="11">
        <v>-1373.07</v>
      </c>
    </row>
    <row r="171" spans="1:21" ht="20.399999999999999" x14ac:dyDescent="0.3">
      <c r="A171" s="19">
        <v>202602</v>
      </c>
      <c r="B171" s="8" t="s">
        <v>7</v>
      </c>
      <c r="C171" s="8" t="s">
        <v>645</v>
      </c>
      <c r="D171" s="8" t="s">
        <v>62</v>
      </c>
      <c r="E171" s="8" t="s">
        <v>62</v>
      </c>
      <c r="F171" s="8" t="s">
        <v>61</v>
      </c>
      <c r="G171" s="8" t="s">
        <v>125</v>
      </c>
      <c r="H171" s="8" t="s">
        <v>727</v>
      </c>
      <c r="I171" s="8" t="s">
        <v>726</v>
      </c>
      <c r="J171" s="8" t="s">
        <v>1335</v>
      </c>
      <c r="K171" s="8" t="s">
        <v>1318</v>
      </c>
      <c r="L171" s="8" t="s">
        <v>1318</v>
      </c>
      <c r="M171" s="18">
        <v>33786</v>
      </c>
      <c r="N171" s="18">
        <v>33786</v>
      </c>
      <c r="O171" s="8" t="s">
        <v>287</v>
      </c>
      <c r="P171" s="8" t="s">
        <v>20</v>
      </c>
      <c r="Q171" s="8" t="s">
        <v>341</v>
      </c>
      <c r="R171" s="8" t="str">
        <f t="shared" si="2"/>
        <v>251100A</v>
      </c>
      <c r="S171" s="8" t="str">
        <f>IFERROR(VLOOKUP(R171,'UNSG Projects'!$C$8:$D$305,2,FALSE),0)</f>
        <v>Mains - Blanket - Flag</v>
      </c>
      <c r="T171" s="8" t="s">
        <v>340</v>
      </c>
      <c r="U171" s="11">
        <v>-343.74</v>
      </c>
    </row>
    <row r="172" spans="1:21" ht="20.399999999999999" x14ac:dyDescent="0.3">
      <c r="A172" s="19">
        <v>202507</v>
      </c>
      <c r="B172" s="8" t="s">
        <v>7</v>
      </c>
      <c r="C172" s="8" t="s">
        <v>645</v>
      </c>
      <c r="D172" s="8" t="s">
        <v>62</v>
      </c>
      <c r="E172" s="8" t="s">
        <v>62</v>
      </c>
      <c r="F172" s="8" t="s">
        <v>61</v>
      </c>
      <c r="G172" s="8" t="s">
        <v>125</v>
      </c>
      <c r="H172" s="8" t="s">
        <v>723</v>
      </c>
      <c r="I172" s="8" t="s">
        <v>722</v>
      </c>
      <c r="J172" s="8" t="s">
        <v>1343</v>
      </c>
      <c r="K172" s="8" t="s">
        <v>1318</v>
      </c>
      <c r="L172" s="8" t="s">
        <v>1342</v>
      </c>
      <c r="M172" s="18">
        <v>34151</v>
      </c>
      <c r="N172" s="18">
        <v>34151</v>
      </c>
      <c r="O172" s="8" t="s">
        <v>272</v>
      </c>
      <c r="P172" s="8" t="s">
        <v>21</v>
      </c>
      <c r="Q172" s="8" t="s">
        <v>7</v>
      </c>
      <c r="R172" s="8" t="str">
        <f t="shared" si="2"/>
        <v>032</v>
      </c>
      <c r="S172" s="8" t="str">
        <f>IFERROR(VLOOKUP(R172,'UNSG Projects'!$C$8:$D$305,2,FALSE),0)</f>
        <v>Non-Project Retirements</v>
      </c>
      <c r="T172" s="8" t="s">
        <v>1316</v>
      </c>
      <c r="U172" s="11">
        <v>-1601.98</v>
      </c>
    </row>
    <row r="173" spans="1:21" ht="20.399999999999999" x14ac:dyDescent="0.3">
      <c r="A173" s="19">
        <v>202507</v>
      </c>
      <c r="B173" s="8" t="s">
        <v>7</v>
      </c>
      <c r="C173" s="8" t="s">
        <v>645</v>
      </c>
      <c r="D173" s="8" t="s">
        <v>62</v>
      </c>
      <c r="E173" s="8" t="s">
        <v>62</v>
      </c>
      <c r="F173" s="8" t="s">
        <v>61</v>
      </c>
      <c r="G173" s="8" t="s">
        <v>125</v>
      </c>
      <c r="H173" s="8" t="s">
        <v>723</v>
      </c>
      <c r="I173" s="8" t="s">
        <v>722</v>
      </c>
      <c r="J173" s="8" t="s">
        <v>1343</v>
      </c>
      <c r="K173" s="8" t="s">
        <v>1318</v>
      </c>
      <c r="L173" s="8" t="s">
        <v>1342</v>
      </c>
      <c r="M173" s="18">
        <v>34516</v>
      </c>
      <c r="N173" s="18">
        <v>34516</v>
      </c>
      <c r="O173" s="8" t="s">
        <v>272</v>
      </c>
      <c r="P173" s="8" t="s">
        <v>21</v>
      </c>
      <c r="Q173" s="8" t="s">
        <v>7</v>
      </c>
      <c r="R173" s="8" t="str">
        <f t="shared" si="2"/>
        <v>032</v>
      </c>
      <c r="S173" s="8" t="str">
        <f>IFERROR(VLOOKUP(R173,'UNSG Projects'!$C$8:$D$305,2,FALSE),0)</f>
        <v>Non-Project Retirements</v>
      </c>
      <c r="T173" s="8" t="s">
        <v>1316</v>
      </c>
      <c r="U173" s="11">
        <v>-7257.97</v>
      </c>
    </row>
    <row r="174" spans="1:21" ht="20.399999999999999" x14ac:dyDescent="0.3">
      <c r="A174" s="19">
        <v>202507</v>
      </c>
      <c r="B174" s="8" t="s">
        <v>7</v>
      </c>
      <c r="C174" s="8" t="s">
        <v>645</v>
      </c>
      <c r="D174" s="8" t="s">
        <v>62</v>
      </c>
      <c r="E174" s="8" t="s">
        <v>62</v>
      </c>
      <c r="F174" s="8" t="s">
        <v>61</v>
      </c>
      <c r="G174" s="8" t="s">
        <v>125</v>
      </c>
      <c r="H174" s="8" t="s">
        <v>723</v>
      </c>
      <c r="I174" s="8" t="s">
        <v>722</v>
      </c>
      <c r="J174" s="8" t="s">
        <v>1343</v>
      </c>
      <c r="K174" s="8" t="s">
        <v>1318</v>
      </c>
      <c r="L174" s="8" t="s">
        <v>1342</v>
      </c>
      <c r="M174" s="18">
        <v>34881</v>
      </c>
      <c r="N174" s="18">
        <v>34881</v>
      </c>
      <c r="O174" s="8" t="s">
        <v>272</v>
      </c>
      <c r="P174" s="8" t="s">
        <v>21</v>
      </c>
      <c r="Q174" s="8" t="s">
        <v>7</v>
      </c>
      <c r="R174" s="8" t="str">
        <f t="shared" si="2"/>
        <v>032</v>
      </c>
      <c r="S174" s="8" t="str">
        <f>IFERROR(VLOOKUP(R174,'UNSG Projects'!$C$8:$D$305,2,FALSE),0)</f>
        <v>Non-Project Retirements</v>
      </c>
      <c r="T174" s="8" t="s">
        <v>1316</v>
      </c>
      <c r="U174" s="11">
        <v>-14007.13</v>
      </c>
    </row>
    <row r="175" spans="1:21" ht="20.399999999999999" x14ac:dyDescent="0.3">
      <c r="A175" s="19">
        <v>202507</v>
      </c>
      <c r="B175" s="8" t="s">
        <v>7</v>
      </c>
      <c r="C175" s="8" t="s">
        <v>645</v>
      </c>
      <c r="D175" s="8" t="s">
        <v>62</v>
      </c>
      <c r="E175" s="8" t="s">
        <v>62</v>
      </c>
      <c r="F175" s="8" t="s">
        <v>61</v>
      </c>
      <c r="G175" s="8" t="s">
        <v>125</v>
      </c>
      <c r="H175" s="8" t="s">
        <v>723</v>
      </c>
      <c r="I175" s="8" t="s">
        <v>722</v>
      </c>
      <c r="J175" s="8" t="s">
        <v>1343</v>
      </c>
      <c r="K175" s="8" t="s">
        <v>1318</v>
      </c>
      <c r="L175" s="8" t="s">
        <v>1342</v>
      </c>
      <c r="M175" s="18">
        <v>35247</v>
      </c>
      <c r="N175" s="18">
        <v>35247</v>
      </c>
      <c r="O175" s="8" t="s">
        <v>272</v>
      </c>
      <c r="P175" s="8" t="s">
        <v>21</v>
      </c>
      <c r="Q175" s="8" t="s">
        <v>7</v>
      </c>
      <c r="R175" s="8" t="str">
        <f t="shared" si="2"/>
        <v>032</v>
      </c>
      <c r="S175" s="8" t="str">
        <f>IFERROR(VLOOKUP(R175,'UNSG Projects'!$C$8:$D$305,2,FALSE),0)</f>
        <v>Non-Project Retirements</v>
      </c>
      <c r="T175" s="8" t="s">
        <v>1316</v>
      </c>
      <c r="U175" s="11">
        <v>-21188.75</v>
      </c>
    </row>
    <row r="176" spans="1:21" ht="20.399999999999999" x14ac:dyDescent="0.3">
      <c r="A176" s="19">
        <v>202507</v>
      </c>
      <c r="B176" s="8" t="s">
        <v>7</v>
      </c>
      <c r="C176" s="8" t="s">
        <v>645</v>
      </c>
      <c r="D176" s="8" t="s">
        <v>62</v>
      </c>
      <c r="E176" s="8" t="s">
        <v>62</v>
      </c>
      <c r="F176" s="8" t="s">
        <v>61</v>
      </c>
      <c r="G176" s="8" t="s">
        <v>125</v>
      </c>
      <c r="H176" s="8" t="s">
        <v>723</v>
      </c>
      <c r="I176" s="8" t="s">
        <v>722</v>
      </c>
      <c r="J176" s="8" t="s">
        <v>1343</v>
      </c>
      <c r="K176" s="8" t="s">
        <v>1318</v>
      </c>
      <c r="L176" s="8" t="s">
        <v>1342</v>
      </c>
      <c r="M176" s="18">
        <v>35612</v>
      </c>
      <c r="N176" s="18">
        <v>35612</v>
      </c>
      <c r="O176" s="8" t="s">
        <v>272</v>
      </c>
      <c r="P176" s="8" t="s">
        <v>21</v>
      </c>
      <c r="Q176" s="8" t="s">
        <v>7</v>
      </c>
      <c r="R176" s="8" t="str">
        <f t="shared" si="2"/>
        <v>032</v>
      </c>
      <c r="S176" s="8" t="str">
        <f>IFERROR(VLOOKUP(R176,'UNSG Projects'!$C$8:$D$305,2,FALSE),0)</f>
        <v>Non-Project Retirements</v>
      </c>
      <c r="T176" s="8" t="s">
        <v>1316</v>
      </c>
      <c r="U176" s="11">
        <v>-19986.12</v>
      </c>
    </row>
    <row r="177" spans="1:21" ht="20.399999999999999" x14ac:dyDescent="0.3">
      <c r="A177" s="19">
        <v>202507</v>
      </c>
      <c r="B177" s="8" t="s">
        <v>7</v>
      </c>
      <c r="C177" s="8" t="s">
        <v>645</v>
      </c>
      <c r="D177" s="8" t="s">
        <v>62</v>
      </c>
      <c r="E177" s="8" t="s">
        <v>62</v>
      </c>
      <c r="F177" s="8" t="s">
        <v>61</v>
      </c>
      <c r="G177" s="8" t="s">
        <v>125</v>
      </c>
      <c r="H177" s="8" t="s">
        <v>723</v>
      </c>
      <c r="I177" s="8" t="s">
        <v>722</v>
      </c>
      <c r="J177" s="8" t="s">
        <v>1343</v>
      </c>
      <c r="K177" s="8" t="s">
        <v>1318</v>
      </c>
      <c r="L177" s="8" t="s">
        <v>1342</v>
      </c>
      <c r="M177" s="18">
        <v>35977</v>
      </c>
      <c r="N177" s="18">
        <v>35977</v>
      </c>
      <c r="O177" s="8" t="s">
        <v>272</v>
      </c>
      <c r="P177" s="8" t="s">
        <v>21</v>
      </c>
      <c r="Q177" s="8" t="s">
        <v>7</v>
      </c>
      <c r="R177" s="8" t="str">
        <f t="shared" si="2"/>
        <v>032</v>
      </c>
      <c r="S177" s="8" t="str">
        <f>IFERROR(VLOOKUP(R177,'UNSG Projects'!$C$8:$D$305,2,FALSE),0)</f>
        <v>Non-Project Retirements</v>
      </c>
      <c r="T177" s="8" t="s">
        <v>1316</v>
      </c>
      <c r="U177" s="11">
        <v>-14967.96</v>
      </c>
    </row>
    <row r="178" spans="1:21" ht="20.399999999999999" x14ac:dyDescent="0.3">
      <c r="A178" s="19">
        <v>202507</v>
      </c>
      <c r="B178" s="8" t="s">
        <v>7</v>
      </c>
      <c r="C178" s="8" t="s">
        <v>645</v>
      </c>
      <c r="D178" s="8" t="s">
        <v>62</v>
      </c>
      <c r="E178" s="8" t="s">
        <v>62</v>
      </c>
      <c r="F178" s="8" t="s">
        <v>61</v>
      </c>
      <c r="G178" s="8" t="s">
        <v>125</v>
      </c>
      <c r="H178" s="8" t="s">
        <v>723</v>
      </c>
      <c r="I178" s="8" t="s">
        <v>722</v>
      </c>
      <c r="J178" s="8" t="s">
        <v>1343</v>
      </c>
      <c r="K178" s="8" t="s">
        <v>1318</v>
      </c>
      <c r="L178" s="8" t="s">
        <v>1342</v>
      </c>
      <c r="M178" s="18">
        <v>36342</v>
      </c>
      <c r="N178" s="18">
        <v>36342</v>
      </c>
      <c r="O178" s="8" t="s">
        <v>272</v>
      </c>
      <c r="P178" s="8" t="s">
        <v>21</v>
      </c>
      <c r="Q178" s="8" t="s">
        <v>7</v>
      </c>
      <c r="R178" s="8" t="str">
        <f t="shared" si="2"/>
        <v>032</v>
      </c>
      <c r="S178" s="8" t="str">
        <f>IFERROR(VLOOKUP(R178,'UNSG Projects'!$C$8:$D$305,2,FALSE),0)</f>
        <v>Non-Project Retirements</v>
      </c>
      <c r="T178" s="8" t="s">
        <v>1316</v>
      </c>
      <c r="U178" s="11">
        <v>-10721.04</v>
      </c>
    </row>
    <row r="179" spans="1:21" ht="20.399999999999999" x14ac:dyDescent="0.3">
      <c r="A179" s="19">
        <v>202507</v>
      </c>
      <c r="B179" s="8" t="s">
        <v>7</v>
      </c>
      <c r="C179" s="8" t="s">
        <v>645</v>
      </c>
      <c r="D179" s="8" t="s">
        <v>62</v>
      </c>
      <c r="E179" s="8" t="s">
        <v>62</v>
      </c>
      <c r="F179" s="8" t="s">
        <v>61</v>
      </c>
      <c r="G179" s="8" t="s">
        <v>125</v>
      </c>
      <c r="H179" s="8" t="s">
        <v>723</v>
      </c>
      <c r="I179" s="8" t="s">
        <v>722</v>
      </c>
      <c r="J179" s="8" t="s">
        <v>1343</v>
      </c>
      <c r="K179" s="8" t="s">
        <v>1318</v>
      </c>
      <c r="L179" s="8" t="s">
        <v>1342</v>
      </c>
      <c r="M179" s="18">
        <v>36708</v>
      </c>
      <c r="N179" s="18">
        <v>36708</v>
      </c>
      <c r="O179" s="8" t="s">
        <v>272</v>
      </c>
      <c r="P179" s="8" t="s">
        <v>21</v>
      </c>
      <c r="Q179" s="8" t="s">
        <v>7</v>
      </c>
      <c r="R179" s="8" t="str">
        <f t="shared" si="2"/>
        <v>032</v>
      </c>
      <c r="S179" s="8" t="str">
        <f>IFERROR(VLOOKUP(R179,'UNSG Projects'!$C$8:$D$305,2,FALSE),0)</f>
        <v>Non-Project Retirements</v>
      </c>
      <c r="T179" s="8" t="s">
        <v>1316</v>
      </c>
      <c r="U179" s="11">
        <v>-7846.96</v>
      </c>
    </row>
    <row r="180" spans="1:21" ht="20.399999999999999" x14ac:dyDescent="0.3">
      <c r="A180" s="19">
        <v>202507</v>
      </c>
      <c r="B180" s="8" t="s">
        <v>7</v>
      </c>
      <c r="C180" s="8" t="s">
        <v>645</v>
      </c>
      <c r="D180" s="8" t="s">
        <v>62</v>
      </c>
      <c r="E180" s="8" t="s">
        <v>62</v>
      </c>
      <c r="F180" s="8" t="s">
        <v>61</v>
      </c>
      <c r="G180" s="8" t="s">
        <v>125</v>
      </c>
      <c r="H180" s="8" t="s">
        <v>723</v>
      </c>
      <c r="I180" s="8" t="s">
        <v>722</v>
      </c>
      <c r="J180" s="8" t="s">
        <v>1343</v>
      </c>
      <c r="K180" s="8" t="s">
        <v>1318</v>
      </c>
      <c r="L180" s="8" t="s">
        <v>1342</v>
      </c>
      <c r="M180" s="18">
        <v>37073</v>
      </c>
      <c r="N180" s="18">
        <v>37073</v>
      </c>
      <c r="O180" s="8" t="s">
        <v>272</v>
      </c>
      <c r="P180" s="8" t="s">
        <v>21</v>
      </c>
      <c r="Q180" s="8" t="s">
        <v>7</v>
      </c>
      <c r="R180" s="8" t="str">
        <f t="shared" si="2"/>
        <v>032</v>
      </c>
      <c r="S180" s="8" t="str">
        <f>IFERROR(VLOOKUP(R180,'UNSG Projects'!$C$8:$D$305,2,FALSE),0)</f>
        <v>Non-Project Retirements</v>
      </c>
      <c r="T180" s="8" t="s">
        <v>1316</v>
      </c>
      <c r="U180" s="11">
        <v>-6025.5</v>
      </c>
    </row>
    <row r="181" spans="1:21" ht="20.399999999999999" x14ac:dyDescent="0.3">
      <c r="A181" s="19">
        <v>202507</v>
      </c>
      <c r="B181" s="8" t="s">
        <v>7</v>
      </c>
      <c r="C181" s="8" t="s">
        <v>645</v>
      </c>
      <c r="D181" s="8" t="s">
        <v>62</v>
      </c>
      <c r="E181" s="8" t="s">
        <v>62</v>
      </c>
      <c r="F181" s="8" t="s">
        <v>61</v>
      </c>
      <c r="G181" s="8" t="s">
        <v>125</v>
      </c>
      <c r="H181" s="8" t="s">
        <v>723</v>
      </c>
      <c r="I181" s="8" t="s">
        <v>722</v>
      </c>
      <c r="J181" s="8" t="s">
        <v>1343</v>
      </c>
      <c r="K181" s="8" t="s">
        <v>1318</v>
      </c>
      <c r="L181" s="8" t="s">
        <v>1342</v>
      </c>
      <c r="M181" s="18">
        <v>37438</v>
      </c>
      <c r="N181" s="18">
        <v>37438</v>
      </c>
      <c r="O181" s="8" t="s">
        <v>272</v>
      </c>
      <c r="P181" s="8" t="s">
        <v>21</v>
      </c>
      <c r="Q181" s="8" t="s">
        <v>7</v>
      </c>
      <c r="R181" s="8" t="str">
        <f t="shared" si="2"/>
        <v>032</v>
      </c>
      <c r="S181" s="8" t="str">
        <f>IFERROR(VLOOKUP(R181,'UNSG Projects'!$C$8:$D$305,2,FALSE),0)</f>
        <v>Non-Project Retirements</v>
      </c>
      <c r="T181" s="8" t="s">
        <v>1316</v>
      </c>
      <c r="U181" s="11">
        <v>-869.6</v>
      </c>
    </row>
    <row r="182" spans="1:21" ht="30.6" x14ac:dyDescent="0.3">
      <c r="A182" s="19">
        <v>202507</v>
      </c>
      <c r="B182" s="8" t="s">
        <v>7</v>
      </c>
      <c r="C182" s="8" t="s">
        <v>645</v>
      </c>
      <c r="D182" s="8" t="s">
        <v>62</v>
      </c>
      <c r="E182" s="8" t="s">
        <v>62</v>
      </c>
      <c r="F182" s="8" t="s">
        <v>61</v>
      </c>
      <c r="G182" s="8" t="s">
        <v>125</v>
      </c>
      <c r="H182" s="8" t="s">
        <v>1345</v>
      </c>
      <c r="I182" s="8" t="s">
        <v>1344</v>
      </c>
      <c r="J182" s="8" t="s">
        <v>1318</v>
      </c>
      <c r="K182" s="8" t="s">
        <v>1318</v>
      </c>
      <c r="L182" s="8" t="s">
        <v>1317</v>
      </c>
      <c r="M182" s="18">
        <v>42587</v>
      </c>
      <c r="N182" s="18">
        <v>42587</v>
      </c>
      <c r="O182" s="8" t="s">
        <v>272</v>
      </c>
      <c r="P182" s="8" t="s">
        <v>21</v>
      </c>
      <c r="Q182" s="8" t="s">
        <v>7</v>
      </c>
      <c r="R182" s="8" t="str">
        <f t="shared" si="2"/>
        <v>032</v>
      </c>
      <c r="S182" s="8" t="str">
        <f>IFERROR(VLOOKUP(R182,'UNSG Projects'!$C$8:$D$305,2,FALSE),0)</f>
        <v>Non-Project Retirements</v>
      </c>
      <c r="T182" s="8" t="s">
        <v>1316</v>
      </c>
      <c r="U182" s="11">
        <v>-75967.509999999995</v>
      </c>
    </row>
    <row r="183" spans="1:21" ht="20.399999999999999" x14ac:dyDescent="0.3">
      <c r="A183" s="19">
        <v>202508</v>
      </c>
      <c r="B183" s="8" t="s">
        <v>7</v>
      </c>
      <c r="C183" s="8" t="s">
        <v>645</v>
      </c>
      <c r="D183" s="8" t="s">
        <v>62</v>
      </c>
      <c r="E183" s="8" t="s">
        <v>62</v>
      </c>
      <c r="F183" s="8" t="s">
        <v>61</v>
      </c>
      <c r="G183" s="8" t="s">
        <v>125</v>
      </c>
      <c r="H183" s="8" t="s">
        <v>723</v>
      </c>
      <c r="I183" s="8" t="s">
        <v>722</v>
      </c>
      <c r="J183" s="8" t="s">
        <v>1343</v>
      </c>
      <c r="K183" s="8" t="s">
        <v>1318</v>
      </c>
      <c r="L183" s="8" t="s">
        <v>1342</v>
      </c>
      <c r="M183" s="18">
        <v>34151</v>
      </c>
      <c r="N183" s="18">
        <v>34151</v>
      </c>
      <c r="O183" s="8" t="s">
        <v>272</v>
      </c>
      <c r="P183" s="8" t="s">
        <v>21</v>
      </c>
      <c r="Q183" s="8" t="s">
        <v>7</v>
      </c>
      <c r="R183" s="8" t="str">
        <f t="shared" si="2"/>
        <v>032</v>
      </c>
      <c r="S183" s="8" t="str">
        <f>IFERROR(VLOOKUP(R183,'UNSG Projects'!$C$8:$D$305,2,FALSE),0)</f>
        <v>Non-Project Retirements</v>
      </c>
      <c r="T183" s="8" t="s">
        <v>1316</v>
      </c>
      <c r="U183" s="11">
        <v>-674.52</v>
      </c>
    </row>
    <row r="184" spans="1:21" ht="20.399999999999999" x14ac:dyDescent="0.3">
      <c r="A184" s="19">
        <v>202508</v>
      </c>
      <c r="B184" s="8" t="s">
        <v>7</v>
      </c>
      <c r="C184" s="8" t="s">
        <v>645</v>
      </c>
      <c r="D184" s="8" t="s">
        <v>62</v>
      </c>
      <c r="E184" s="8" t="s">
        <v>62</v>
      </c>
      <c r="F184" s="8" t="s">
        <v>61</v>
      </c>
      <c r="G184" s="8" t="s">
        <v>125</v>
      </c>
      <c r="H184" s="8" t="s">
        <v>723</v>
      </c>
      <c r="I184" s="8" t="s">
        <v>722</v>
      </c>
      <c r="J184" s="8" t="s">
        <v>1343</v>
      </c>
      <c r="K184" s="8" t="s">
        <v>1318</v>
      </c>
      <c r="L184" s="8" t="s">
        <v>1342</v>
      </c>
      <c r="M184" s="18">
        <v>34516</v>
      </c>
      <c r="N184" s="18">
        <v>34516</v>
      </c>
      <c r="O184" s="8" t="s">
        <v>272</v>
      </c>
      <c r="P184" s="8" t="s">
        <v>21</v>
      </c>
      <c r="Q184" s="8" t="s">
        <v>7</v>
      </c>
      <c r="R184" s="8" t="str">
        <f t="shared" si="2"/>
        <v>032</v>
      </c>
      <c r="S184" s="8" t="str">
        <f>IFERROR(VLOOKUP(R184,'UNSG Projects'!$C$8:$D$305,2,FALSE),0)</f>
        <v>Non-Project Retirements</v>
      </c>
      <c r="T184" s="8" t="s">
        <v>1316</v>
      </c>
      <c r="U184" s="11">
        <v>-3170.15</v>
      </c>
    </row>
    <row r="185" spans="1:21" ht="20.399999999999999" x14ac:dyDescent="0.3">
      <c r="A185" s="19">
        <v>202508</v>
      </c>
      <c r="B185" s="8" t="s">
        <v>7</v>
      </c>
      <c r="C185" s="8" t="s">
        <v>645</v>
      </c>
      <c r="D185" s="8" t="s">
        <v>62</v>
      </c>
      <c r="E185" s="8" t="s">
        <v>62</v>
      </c>
      <c r="F185" s="8" t="s">
        <v>61</v>
      </c>
      <c r="G185" s="8" t="s">
        <v>125</v>
      </c>
      <c r="H185" s="8" t="s">
        <v>723</v>
      </c>
      <c r="I185" s="8" t="s">
        <v>722</v>
      </c>
      <c r="J185" s="8" t="s">
        <v>1343</v>
      </c>
      <c r="K185" s="8" t="s">
        <v>1318</v>
      </c>
      <c r="L185" s="8" t="s">
        <v>1342</v>
      </c>
      <c r="M185" s="18">
        <v>34881</v>
      </c>
      <c r="N185" s="18">
        <v>34881</v>
      </c>
      <c r="O185" s="8" t="s">
        <v>272</v>
      </c>
      <c r="P185" s="8" t="s">
        <v>21</v>
      </c>
      <c r="Q185" s="8" t="s">
        <v>7</v>
      </c>
      <c r="R185" s="8" t="str">
        <f t="shared" si="2"/>
        <v>032</v>
      </c>
      <c r="S185" s="8" t="str">
        <f>IFERROR(VLOOKUP(R185,'UNSG Projects'!$C$8:$D$305,2,FALSE),0)</f>
        <v>Non-Project Retirements</v>
      </c>
      <c r="T185" s="8" t="s">
        <v>1316</v>
      </c>
      <c r="U185" s="11">
        <v>-6206.75</v>
      </c>
    </row>
    <row r="186" spans="1:21" ht="20.399999999999999" x14ac:dyDescent="0.3">
      <c r="A186" s="19">
        <v>202508</v>
      </c>
      <c r="B186" s="8" t="s">
        <v>7</v>
      </c>
      <c r="C186" s="8" t="s">
        <v>645</v>
      </c>
      <c r="D186" s="8" t="s">
        <v>62</v>
      </c>
      <c r="E186" s="8" t="s">
        <v>62</v>
      </c>
      <c r="F186" s="8" t="s">
        <v>61</v>
      </c>
      <c r="G186" s="8" t="s">
        <v>125</v>
      </c>
      <c r="H186" s="8" t="s">
        <v>723</v>
      </c>
      <c r="I186" s="8" t="s">
        <v>722</v>
      </c>
      <c r="J186" s="8" t="s">
        <v>1343</v>
      </c>
      <c r="K186" s="8" t="s">
        <v>1318</v>
      </c>
      <c r="L186" s="8" t="s">
        <v>1342</v>
      </c>
      <c r="M186" s="18">
        <v>35247</v>
      </c>
      <c r="N186" s="18">
        <v>35247</v>
      </c>
      <c r="O186" s="8" t="s">
        <v>272</v>
      </c>
      <c r="P186" s="8" t="s">
        <v>21</v>
      </c>
      <c r="Q186" s="8" t="s">
        <v>7</v>
      </c>
      <c r="R186" s="8" t="str">
        <f t="shared" si="2"/>
        <v>032</v>
      </c>
      <c r="S186" s="8" t="str">
        <f>IFERROR(VLOOKUP(R186,'UNSG Projects'!$C$8:$D$305,2,FALSE),0)</f>
        <v>Non-Project Retirements</v>
      </c>
      <c r="T186" s="8" t="s">
        <v>1316</v>
      </c>
      <c r="U186" s="11">
        <v>-9323.0499999999993</v>
      </c>
    </row>
    <row r="187" spans="1:21" ht="20.399999999999999" x14ac:dyDescent="0.3">
      <c r="A187" s="19">
        <v>202508</v>
      </c>
      <c r="B187" s="8" t="s">
        <v>7</v>
      </c>
      <c r="C187" s="8" t="s">
        <v>645</v>
      </c>
      <c r="D187" s="8" t="s">
        <v>62</v>
      </c>
      <c r="E187" s="8" t="s">
        <v>62</v>
      </c>
      <c r="F187" s="8" t="s">
        <v>61</v>
      </c>
      <c r="G187" s="8" t="s">
        <v>125</v>
      </c>
      <c r="H187" s="8" t="s">
        <v>723</v>
      </c>
      <c r="I187" s="8" t="s">
        <v>722</v>
      </c>
      <c r="J187" s="8" t="s">
        <v>1343</v>
      </c>
      <c r="K187" s="8" t="s">
        <v>1318</v>
      </c>
      <c r="L187" s="8" t="s">
        <v>1342</v>
      </c>
      <c r="M187" s="18">
        <v>35612</v>
      </c>
      <c r="N187" s="18">
        <v>35612</v>
      </c>
      <c r="O187" s="8" t="s">
        <v>272</v>
      </c>
      <c r="P187" s="8" t="s">
        <v>21</v>
      </c>
      <c r="Q187" s="8" t="s">
        <v>7</v>
      </c>
      <c r="R187" s="8" t="str">
        <f t="shared" si="2"/>
        <v>032</v>
      </c>
      <c r="S187" s="8" t="str">
        <f>IFERROR(VLOOKUP(R187,'UNSG Projects'!$C$8:$D$305,2,FALSE),0)</f>
        <v>Non-Project Retirements</v>
      </c>
      <c r="T187" s="8" t="s">
        <v>1316</v>
      </c>
      <c r="U187" s="11">
        <v>-8825.0400000000009</v>
      </c>
    </row>
    <row r="188" spans="1:21" ht="20.399999999999999" x14ac:dyDescent="0.3">
      <c r="A188" s="19">
        <v>202508</v>
      </c>
      <c r="B188" s="8" t="s">
        <v>7</v>
      </c>
      <c r="C188" s="8" t="s">
        <v>645</v>
      </c>
      <c r="D188" s="8" t="s">
        <v>62</v>
      </c>
      <c r="E188" s="8" t="s">
        <v>62</v>
      </c>
      <c r="F188" s="8" t="s">
        <v>61</v>
      </c>
      <c r="G188" s="8" t="s">
        <v>125</v>
      </c>
      <c r="H188" s="8" t="s">
        <v>723</v>
      </c>
      <c r="I188" s="8" t="s">
        <v>722</v>
      </c>
      <c r="J188" s="8" t="s">
        <v>1343</v>
      </c>
      <c r="K188" s="8" t="s">
        <v>1318</v>
      </c>
      <c r="L188" s="8" t="s">
        <v>1342</v>
      </c>
      <c r="M188" s="18">
        <v>35977</v>
      </c>
      <c r="N188" s="18">
        <v>35977</v>
      </c>
      <c r="O188" s="8" t="s">
        <v>272</v>
      </c>
      <c r="P188" s="8" t="s">
        <v>21</v>
      </c>
      <c r="Q188" s="8" t="s">
        <v>7</v>
      </c>
      <c r="R188" s="8" t="str">
        <f t="shared" si="2"/>
        <v>032</v>
      </c>
      <c r="S188" s="8" t="str">
        <f>IFERROR(VLOOKUP(R188,'UNSG Projects'!$C$8:$D$305,2,FALSE),0)</f>
        <v>Non-Project Retirements</v>
      </c>
      <c r="T188" s="8" t="s">
        <v>1316</v>
      </c>
      <c r="U188" s="11">
        <v>-6575.52</v>
      </c>
    </row>
    <row r="189" spans="1:21" ht="20.399999999999999" x14ac:dyDescent="0.3">
      <c r="A189" s="19">
        <v>202508</v>
      </c>
      <c r="B189" s="8" t="s">
        <v>7</v>
      </c>
      <c r="C189" s="8" t="s">
        <v>645</v>
      </c>
      <c r="D189" s="8" t="s">
        <v>62</v>
      </c>
      <c r="E189" s="8" t="s">
        <v>62</v>
      </c>
      <c r="F189" s="8" t="s">
        <v>61</v>
      </c>
      <c r="G189" s="8" t="s">
        <v>125</v>
      </c>
      <c r="H189" s="8" t="s">
        <v>723</v>
      </c>
      <c r="I189" s="8" t="s">
        <v>722</v>
      </c>
      <c r="J189" s="8" t="s">
        <v>1343</v>
      </c>
      <c r="K189" s="8" t="s">
        <v>1318</v>
      </c>
      <c r="L189" s="8" t="s">
        <v>1342</v>
      </c>
      <c r="M189" s="18">
        <v>36342</v>
      </c>
      <c r="N189" s="18">
        <v>36342</v>
      </c>
      <c r="O189" s="8" t="s">
        <v>272</v>
      </c>
      <c r="P189" s="8" t="s">
        <v>21</v>
      </c>
      <c r="Q189" s="8" t="s">
        <v>7</v>
      </c>
      <c r="R189" s="8" t="str">
        <f t="shared" si="2"/>
        <v>032</v>
      </c>
      <c r="S189" s="8" t="str">
        <f>IFERROR(VLOOKUP(R189,'UNSG Projects'!$C$8:$D$305,2,FALSE),0)</f>
        <v>Non-Project Retirements</v>
      </c>
      <c r="T189" s="8" t="s">
        <v>1316</v>
      </c>
      <c r="U189" s="11">
        <v>-4791.9799999999996</v>
      </c>
    </row>
    <row r="190" spans="1:21" ht="20.399999999999999" x14ac:dyDescent="0.3">
      <c r="A190" s="19">
        <v>202508</v>
      </c>
      <c r="B190" s="8" t="s">
        <v>7</v>
      </c>
      <c r="C190" s="8" t="s">
        <v>645</v>
      </c>
      <c r="D190" s="8" t="s">
        <v>62</v>
      </c>
      <c r="E190" s="8" t="s">
        <v>62</v>
      </c>
      <c r="F190" s="8" t="s">
        <v>61</v>
      </c>
      <c r="G190" s="8" t="s">
        <v>125</v>
      </c>
      <c r="H190" s="8" t="s">
        <v>723</v>
      </c>
      <c r="I190" s="8" t="s">
        <v>722</v>
      </c>
      <c r="J190" s="8" t="s">
        <v>1343</v>
      </c>
      <c r="K190" s="8" t="s">
        <v>1318</v>
      </c>
      <c r="L190" s="8" t="s">
        <v>1342</v>
      </c>
      <c r="M190" s="18">
        <v>36708</v>
      </c>
      <c r="N190" s="18">
        <v>36708</v>
      </c>
      <c r="O190" s="8" t="s">
        <v>272</v>
      </c>
      <c r="P190" s="8" t="s">
        <v>21</v>
      </c>
      <c r="Q190" s="8" t="s">
        <v>7</v>
      </c>
      <c r="R190" s="8" t="str">
        <f t="shared" si="2"/>
        <v>032</v>
      </c>
      <c r="S190" s="8" t="str">
        <f>IFERROR(VLOOKUP(R190,'UNSG Projects'!$C$8:$D$305,2,FALSE),0)</f>
        <v>Non-Project Retirements</v>
      </c>
      <c r="T190" s="8" t="s">
        <v>1316</v>
      </c>
      <c r="U190" s="11">
        <v>-3477.63</v>
      </c>
    </row>
    <row r="191" spans="1:21" ht="20.399999999999999" x14ac:dyDescent="0.3">
      <c r="A191" s="19">
        <v>202508</v>
      </c>
      <c r="B191" s="8" t="s">
        <v>7</v>
      </c>
      <c r="C191" s="8" t="s">
        <v>645</v>
      </c>
      <c r="D191" s="8" t="s">
        <v>62</v>
      </c>
      <c r="E191" s="8" t="s">
        <v>62</v>
      </c>
      <c r="F191" s="8" t="s">
        <v>61</v>
      </c>
      <c r="G191" s="8" t="s">
        <v>125</v>
      </c>
      <c r="H191" s="8" t="s">
        <v>723</v>
      </c>
      <c r="I191" s="8" t="s">
        <v>722</v>
      </c>
      <c r="J191" s="8" t="s">
        <v>1343</v>
      </c>
      <c r="K191" s="8" t="s">
        <v>1318</v>
      </c>
      <c r="L191" s="8" t="s">
        <v>1342</v>
      </c>
      <c r="M191" s="18">
        <v>37073</v>
      </c>
      <c r="N191" s="18">
        <v>37073</v>
      </c>
      <c r="O191" s="8" t="s">
        <v>272</v>
      </c>
      <c r="P191" s="8" t="s">
        <v>21</v>
      </c>
      <c r="Q191" s="8" t="s">
        <v>7</v>
      </c>
      <c r="R191" s="8" t="str">
        <f t="shared" si="2"/>
        <v>032</v>
      </c>
      <c r="S191" s="8" t="str">
        <f>IFERROR(VLOOKUP(R191,'UNSG Projects'!$C$8:$D$305,2,FALSE),0)</f>
        <v>Non-Project Retirements</v>
      </c>
      <c r="T191" s="8" t="s">
        <v>1316</v>
      </c>
      <c r="U191" s="11">
        <v>-2688.3</v>
      </c>
    </row>
    <row r="192" spans="1:21" ht="20.399999999999999" x14ac:dyDescent="0.3">
      <c r="A192" s="19">
        <v>202508</v>
      </c>
      <c r="B192" s="8" t="s">
        <v>7</v>
      </c>
      <c r="C192" s="8" t="s">
        <v>645</v>
      </c>
      <c r="D192" s="8" t="s">
        <v>62</v>
      </c>
      <c r="E192" s="8" t="s">
        <v>62</v>
      </c>
      <c r="F192" s="8" t="s">
        <v>61</v>
      </c>
      <c r="G192" s="8" t="s">
        <v>125</v>
      </c>
      <c r="H192" s="8" t="s">
        <v>723</v>
      </c>
      <c r="I192" s="8" t="s">
        <v>722</v>
      </c>
      <c r="J192" s="8" t="s">
        <v>1343</v>
      </c>
      <c r="K192" s="8" t="s">
        <v>1318</v>
      </c>
      <c r="L192" s="8" t="s">
        <v>1342</v>
      </c>
      <c r="M192" s="18">
        <v>37438</v>
      </c>
      <c r="N192" s="18">
        <v>37438</v>
      </c>
      <c r="O192" s="8" t="s">
        <v>272</v>
      </c>
      <c r="P192" s="8" t="s">
        <v>21</v>
      </c>
      <c r="Q192" s="8" t="s">
        <v>7</v>
      </c>
      <c r="R192" s="8" t="str">
        <f t="shared" si="2"/>
        <v>032</v>
      </c>
      <c r="S192" s="8" t="str">
        <f>IFERROR(VLOOKUP(R192,'UNSG Projects'!$C$8:$D$305,2,FALSE),0)</f>
        <v>Non-Project Retirements</v>
      </c>
      <c r="T192" s="8" t="s">
        <v>1316</v>
      </c>
      <c r="U192" s="11">
        <v>-347.84</v>
      </c>
    </row>
    <row r="193" spans="1:21" ht="30.6" x14ac:dyDescent="0.3">
      <c r="A193" s="19">
        <v>202508</v>
      </c>
      <c r="B193" s="8" t="s">
        <v>7</v>
      </c>
      <c r="C193" s="8" t="s">
        <v>645</v>
      </c>
      <c r="D193" s="8" t="s">
        <v>62</v>
      </c>
      <c r="E193" s="8" t="s">
        <v>62</v>
      </c>
      <c r="F193" s="8" t="s">
        <v>61</v>
      </c>
      <c r="G193" s="8" t="s">
        <v>125</v>
      </c>
      <c r="H193" s="8" t="s">
        <v>1345</v>
      </c>
      <c r="I193" s="8" t="s">
        <v>1344</v>
      </c>
      <c r="J193" s="8" t="s">
        <v>1318</v>
      </c>
      <c r="K193" s="8" t="s">
        <v>1318</v>
      </c>
      <c r="L193" s="8" t="s">
        <v>1317</v>
      </c>
      <c r="M193" s="18">
        <v>42587</v>
      </c>
      <c r="N193" s="18">
        <v>42587</v>
      </c>
      <c r="O193" s="8" t="s">
        <v>272</v>
      </c>
      <c r="P193" s="8" t="s">
        <v>21</v>
      </c>
      <c r="Q193" s="8" t="s">
        <v>7</v>
      </c>
      <c r="R193" s="8" t="str">
        <f t="shared" si="2"/>
        <v>032</v>
      </c>
      <c r="S193" s="8" t="str">
        <f>IFERROR(VLOOKUP(R193,'UNSG Projects'!$C$8:$D$305,2,FALSE),0)</f>
        <v>Non-Project Retirements</v>
      </c>
      <c r="T193" s="8" t="s">
        <v>1316</v>
      </c>
      <c r="U193" s="11">
        <v>-33360.89</v>
      </c>
    </row>
    <row r="194" spans="1:21" ht="20.399999999999999" x14ac:dyDescent="0.3">
      <c r="A194" s="19">
        <v>202509</v>
      </c>
      <c r="B194" s="8" t="s">
        <v>7</v>
      </c>
      <c r="C194" s="8" t="s">
        <v>645</v>
      </c>
      <c r="D194" s="8" t="s">
        <v>62</v>
      </c>
      <c r="E194" s="8" t="s">
        <v>62</v>
      </c>
      <c r="F194" s="8" t="s">
        <v>61</v>
      </c>
      <c r="G194" s="8" t="s">
        <v>125</v>
      </c>
      <c r="H194" s="8" t="s">
        <v>723</v>
      </c>
      <c r="I194" s="8" t="s">
        <v>722</v>
      </c>
      <c r="J194" s="8" t="s">
        <v>1343</v>
      </c>
      <c r="K194" s="8" t="s">
        <v>1318</v>
      </c>
      <c r="L194" s="8" t="s">
        <v>1342</v>
      </c>
      <c r="M194" s="18">
        <v>34151</v>
      </c>
      <c r="N194" s="18">
        <v>34151</v>
      </c>
      <c r="O194" s="8" t="s">
        <v>272</v>
      </c>
      <c r="P194" s="8" t="s">
        <v>21</v>
      </c>
      <c r="Q194" s="8" t="s">
        <v>7</v>
      </c>
      <c r="R194" s="8" t="str">
        <f t="shared" si="2"/>
        <v>032</v>
      </c>
      <c r="S194" s="8" t="str">
        <f>IFERROR(VLOOKUP(R194,'UNSG Projects'!$C$8:$D$305,2,FALSE),0)</f>
        <v>Non-Project Retirements</v>
      </c>
      <c r="T194" s="8" t="s">
        <v>1316</v>
      </c>
      <c r="U194" s="11">
        <v>-84.32</v>
      </c>
    </row>
    <row r="195" spans="1:21" ht="20.399999999999999" x14ac:dyDescent="0.3">
      <c r="A195" s="19">
        <v>202509</v>
      </c>
      <c r="B195" s="8" t="s">
        <v>7</v>
      </c>
      <c r="C195" s="8" t="s">
        <v>645</v>
      </c>
      <c r="D195" s="8" t="s">
        <v>62</v>
      </c>
      <c r="E195" s="8" t="s">
        <v>62</v>
      </c>
      <c r="F195" s="8" t="s">
        <v>61</v>
      </c>
      <c r="G195" s="8" t="s">
        <v>125</v>
      </c>
      <c r="H195" s="8" t="s">
        <v>723</v>
      </c>
      <c r="I195" s="8" t="s">
        <v>722</v>
      </c>
      <c r="J195" s="8" t="s">
        <v>1343</v>
      </c>
      <c r="K195" s="8" t="s">
        <v>1318</v>
      </c>
      <c r="L195" s="8" t="s">
        <v>1342</v>
      </c>
      <c r="M195" s="18">
        <v>34516</v>
      </c>
      <c r="N195" s="18">
        <v>34516</v>
      </c>
      <c r="O195" s="8" t="s">
        <v>272</v>
      </c>
      <c r="P195" s="8" t="s">
        <v>21</v>
      </c>
      <c r="Q195" s="8" t="s">
        <v>7</v>
      </c>
      <c r="R195" s="8" t="str">
        <f t="shared" si="2"/>
        <v>032</v>
      </c>
      <c r="S195" s="8" t="str">
        <f>IFERROR(VLOOKUP(R195,'UNSG Projects'!$C$8:$D$305,2,FALSE),0)</f>
        <v>Non-Project Retirements</v>
      </c>
      <c r="T195" s="8" t="s">
        <v>1316</v>
      </c>
      <c r="U195" s="11">
        <v>-2085.63</v>
      </c>
    </row>
    <row r="196" spans="1:21" ht="20.399999999999999" x14ac:dyDescent="0.3">
      <c r="A196" s="19">
        <v>202509</v>
      </c>
      <c r="B196" s="8" t="s">
        <v>7</v>
      </c>
      <c r="C196" s="8" t="s">
        <v>645</v>
      </c>
      <c r="D196" s="8" t="s">
        <v>62</v>
      </c>
      <c r="E196" s="8" t="s">
        <v>62</v>
      </c>
      <c r="F196" s="8" t="s">
        <v>61</v>
      </c>
      <c r="G196" s="8" t="s">
        <v>125</v>
      </c>
      <c r="H196" s="8" t="s">
        <v>723</v>
      </c>
      <c r="I196" s="8" t="s">
        <v>722</v>
      </c>
      <c r="J196" s="8" t="s">
        <v>1343</v>
      </c>
      <c r="K196" s="8" t="s">
        <v>1318</v>
      </c>
      <c r="L196" s="8" t="s">
        <v>1342</v>
      </c>
      <c r="M196" s="18">
        <v>34881</v>
      </c>
      <c r="N196" s="18">
        <v>34881</v>
      </c>
      <c r="O196" s="8" t="s">
        <v>272</v>
      </c>
      <c r="P196" s="8" t="s">
        <v>21</v>
      </c>
      <c r="Q196" s="8" t="s">
        <v>7</v>
      </c>
      <c r="R196" s="8" t="str">
        <f t="shared" si="2"/>
        <v>032</v>
      </c>
      <c r="S196" s="8" t="str">
        <f>IFERROR(VLOOKUP(R196,'UNSG Projects'!$C$8:$D$305,2,FALSE),0)</f>
        <v>Non-Project Retirements</v>
      </c>
      <c r="T196" s="8" t="s">
        <v>1316</v>
      </c>
      <c r="U196" s="11">
        <v>-6710</v>
      </c>
    </row>
    <row r="197" spans="1:21" ht="20.399999999999999" x14ac:dyDescent="0.3">
      <c r="A197" s="19">
        <v>202509</v>
      </c>
      <c r="B197" s="8" t="s">
        <v>7</v>
      </c>
      <c r="C197" s="8" t="s">
        <v>645</v>
      </c>
      <c r="D197" s="8" t="s">
        <v>62</v>
      </c>
      <c r="E197" s="8" t="s">
        <v>62</v>
      </c>
      <c r="F197" s="8" t="s">
        <v>61</v>
      </c>
      <c r="G197" s="8" t="s">
        <v>125</v>
      </c>
      <c r="H197" s="8" t="s">
        <v>723</v>
      </c>
      <c r="I197" s="8" t="s">
        <v>722</v>
      </c>
      <c r="J197" s="8" t="s">
        <v>1343</v>
      </c>
      <c r="K197" s="8" t="s">
        <v>1318</v>
      </c>
      <c r="L197" s="8" t="s">
        <v>1342</v>
      </c>
      <c r="M197" s="18">
        <v>35247</v>
      </c>
      <c r="N197" s="18">
        <v>35247</v>
      </c>
      <c r="O197" s="8" t="s">
        <v>272</v>
      </c>
      <c r="P197" s="8" t="s">
        <v>21</v>
      </c>
      <c r="Q197" s="8" t="s">
        <v>7</v>
      </c>
      <c r="R197" s="8" t="str">
        <f t="shared" si="2"/>
        <v>032</v>
      </c>
      <c r="S197" s="8" t="str">
        <f>IFERROR(VLOOKUP(R197,'UNSG Projects'!$C$8:$D$305,2,FALSE),0)</f>
        <v>Non-Project Retirements</v>
      </c>
      <c r="T197" s="8" t="s">
        <v>1316</v>
      </c>
      <c r="U197" s="11">
        <v>-13137.02</v>
      </c>
    </row>
    <row r="198" spans="1:21" ht="20.399999999999999" x14ac:dyDescent="0.3">
      <c r="A198" s="19">
        <v>202509</v>
      </c>
      <c r="B198" s="8" t="s">
        <v>7</v>
      </c>
      <c r="C198" s="8" t="s">
        <v>645</v>
      </c>
      <c r="D198" s="8" t="s">
        <v>62</v>
      </c>
      <c r="E198" s="8" t="s">
        <v>62</v>
      </c>
      <c r="F198" s="8" t="s">
        <v>61</v>
      </c>
      <c r="G198" s="8" t="s">
        <v>125</v>
      </c>
      <c r="H198" s="8" t="s">
        <v>723</v>
      </c>
      <c r="I198" s="8" t="s">
        <v>722</v>
      </c>
      <c r="J198" s="8" t="s">
        <v>1343</v>
      </c>
      <c r="K198" s="8" t="s">
        <v>1318</v>
      </c>
      <c r="L198" s="8" t="s">
        <v>1342</v>
      </c>
      <c r="M198" s="18">
        <v>35612</v>
      </c>
      <c r="N198" s="18">
        <v>35612</v>
      </c>
      <c r="O198" s="8" t="s">
        <v>272</v>
      </c>
      <c r="P198" s="8" t="s">
        <v>21</v>
      </c>
      <c r="Q198" s="8" t="s">
        <v>7</v>
      </c>
      <c r="R198" s="8" t="str">
        <f t="shared" si="2"/>
        <v>032</v>
      </c>
      <c r="S198" s="8" t="str">
        <f>IFERROR(VLOOKUP(R198,'UNSG Projects'!$C$8:$D$305,2,FALSE),0)</f>
        <v>Non-Project Retirements</v>
      </c>
      <c r="T198" s="8" t="s">
        <v>1316</v>
      </c>
      <c r="U198" s="11">
        <v>-14275.8</v>
      </c>
    </row>
    <row r="199" spans="1:21" ht="20.399999999999999" x14ac:dyDescent="0.3">
      <c r="A199" s="19">
        <v>202509</v>
      </c>
      <c r="B199" s="8" t="s">
        <v>7</v>
      </c>
      <c r="C199" s="8" t="s">
        <v>645</v>
      </c>
      <c r="D199" s="8" t="s">
        <v>62</v>
      </c>
      <c r="E199" s="8" t="s">
        <v>62</v>
      </c>
      <c r="F199" s="8" t="s">
        <v>61</v>
      </c>
      <c r="G199" s="8" t="s">
        <v>125</v>
      </c>
      <c r="H199" s="8" t="s">
        <v>723</v>
      </c>
      <c r="I199" s="8" t="s">
        <v>722</v>
      </c>
      <c r="J199" s="8" t="s">
        <v>1343</v>
      </c>
      <c r="K199" s="8" t="s">
        <v>1318</v>
      </c>
      <c r="L199" s="8" t="s">
        <v>1342</v>
      </c>
      <c r="M199" s="18">
        <v>35977</v>
      </c>
      <c r="N199" s="18">
        <v>35977</v>
      </c>
      <c r="O199" s="8" t="s">
        <v>272</v>
      </c>
      <c r="P199" s="8" t="s">
        <v>21</v>
      </c>
      <c r="Q199" s="8" t="s">
        <v>7</v>
      </c>
      <c r="R199" s="8" t="str">
        <f t="shared" si="2"/>
        <v>032</v>
      </c>
      <c r="S199" s="8" t="str">
        <f>IFERROR(VLOOKUP(R199,'UNSG Projects'!$C$8:$D$305,2,FALSE),0)</f>
        <v>Non-Project Retirements</v>
      </c>
      <c r="T199" s="8" t="s">
        <v>1316</v>
      </c>
      <c r="U199" s="11">
        <v>-11766.72</v>
      </c>
    </row>
    <row r="200" spans="1:21" ht="20.399999999999999" x14ac:dyDescent="0.3">
      <c r="A200" s="19">
        <v>202509</v>
      </c>
      <c r="B200" s="8" t="s">
        <v>7</v>
      </c>
      <c r="C200" s="8" t="s">
        <v>645</v>
      </c>
      <c r="D200" s="8" t="s">
        <v>62</v>
      </c>
      <c r="E200" s="8" t="s">
        <v>62</v>
      </c>
      <c r="F200" s="8" t="s">
        <v>61</v>
      </c>
      <c r="G200" s="8" t="s">
        <v>125</v>
      </c>
      <c r="H200" s="8" t="s">
        <v>723</v>
      </c>
      <c r="I200" s="8" t="s">
        <v>722</v>
      </c>
      <c r="J200" s="8" t="s">
        <v>1343</v>
      </c>
      <c r="K200" s="8" t="s">
        <v>1318</v>
      </c>
      <c r="L200" s="8" t="s">
        <v>1342</v>
      </c>
      <c r="M200" s="18">
        <v>36342</v>
      </c>
      <c r="N200" s="18">
        <v>36342</v>
      </c>
      <c r="O200" s="8" t="s">
        <v>272</v>
      </c>
      <c r="P200" s="8" t="s">
        <v>21</v>
      </c>
      <c r="Q200" s="8" t="s">
        <v>7</v>
      </c>
      <c r="R200" s="8" t="str">
        <f t="shared" si="2"/>
        <v>032</v>
      </c>
      <c r="S200" s="8" t="str">
        <f>IFERROR(VLOOKUP(R200,'UNSG Projects'!$C$8:$D$305,2,FALSE),0)</f>
        <v>Non-Project Retirements</v>
      </c>
      <c r="T200" s="8" t="s">
        <v>1316</v>
      </c>
      <c r="U200" s="11">
        <v>-8771.76</v>
      </c>
    </row>
    <row r="201" spans="1:21" ht="20.399999999999999" x14ac:dyDescent="0.3">
      <c r="A201" s="19">
        <v>202509</v>
      </c>
      <c r="B201" s="8" t="s">
        <v>7</v>
      </c>
      <c r="C201" s="8" t="s">
        <v>645</v>
      </c>
      <c r="D201" s="8" t="s">
        <v>62</v>
      </c>
      <c r="E201" s="8" t="s">
        <v>62</v>
      </c>
      <c r="F201" s="8" t="s">
        <v>61</v>
      </c>
      <c r="G201" s="8" t="s">
        <v>125</v>
      </c>
      <c r="H201" s="8" t="s">
        <v>723</v>
      </c>
      <c r="I201" s="8" t="s">
        <v>722</v>
      </c>
      <c r="J201" s="8" t="s">
        <v>1343</v>
      </c>
      <c r="K201" s="8" t="s">
        <v>1318</v>
      </c>
      <c r="L201" s="8" t="s">
        <v>1342</v>
      </c>
      <c r="M201" s="18">
        <v>36708</v>
      </c>
      <c r="N201" s="18">
        <v>36708</v>
      </c>
      <c r="O201" s="8" t="s">
        <v>272</v>
      </c>
      <c r="P201" s="8" t="s">
        <v>21</v>
      </c>
      <c r="Q201" s="8" t="s">
        <v>7</v>
      </c>
      <c r="R201" s="8" t="str">
        <f t="shared" si="2"/>
        <v>032</v>
      </c>
      <c r="S201" s="8" t="str">
        <f>IFERROR(VLOOKUP(R201,'UNSG Projects'!$C$8:$D$305,2,FALSE),0)</f>
        <v>Non-Project Retirements</v>
      </c>
      <c r="T201" s="8" t="s">
        <v>1316</v>
      </c>
      <c r="U201" s="11">
        <v>-6687.75</v>
      </c>
    </row>
    <row r="202" spans="1:21" ht="20.399999999999999" x14ac:dyDescent="0.3">
      <c r="A202" s="19">
        <v>202509</v>
      </c>
      <c r="B202" s="8" t="s">
        <v>7</v>
      </c>
      <c r="C202" s="8" t="s">
        <v>645</v>
      </c>
      <c r="D202" s="8" t="s">
        <v>62</v>
      </c>
      <c r="E202" s="8" t="s">
        <v>62</v>
      </c>
      <c r="F202" s="8" t="s">
        <v>61</v>
      </c>
      <c r="G202" s="8" t="s">
        <v>125</v>
      </c>
      <c r="H202" s="8" t="s">
        <v>723</v>
      </c>
      <c r="I202" s="8" t="s">
        <v>722</v>
      </c>
      <c r="J202" s="8" t="s">
        <v>1343</v>
      </c>
      <c r="K202" s="8" t="s">
        <v>1318</v>
      </c>
      <c r="L202" s="8" t="s">
        <v>1342</v>
      </c>
      <c r="M202" s="18">
        <v>37073</v>
      </c>
      <c r="N202" s="18">
        <v>37073</v>
      </c>
      <c r="O202" s="8" t="s">
        <v>272</v>
      </c>
      <c r="P202" s="8" t="s">
        <v>21</v>
      </c>
      <c r="Q202" s="8" t="s">
        <v>7</v>
      </c>
      <c r="R202" s="8" t="str">
        <f t="shared" si="2"/>
        <v>032</v>
      </c>
      <c r="S202" s="8" t="str">
        <f>IFERROR(VLOOKUP(R202,'UNSG Projects'!$C$8:$D$305,2,FALSE),0)</f>
        <v>Non-Project Retirements</v>
      </c>
      <c r="T202" s="8" t="s">
        <v>1316</v>
      </c>
      <c r="U202" s="11">
        <v>-5191.2</v>
      </c>
    </row>
    <row r="203" spans="1:21" ht="20.399999999999999" x14ac:dyDescent="0.3">
      <c r="A203" s="19">
        <v>202509</v>
      </c>
      <c r="B203" s="8" t="s">
        <v>7</v>
      </c>
      <c r="C203" s="8" t="s">
        <v>645</v>
      </c>
      <c r="D203" s="8" t="s">
        <v>62</v>
      </c>
      <c r="E203" s="8" t="s">
        <v>62</v>
      </c>
      <c r="F203" s="8" t="s">
        <v>61</v>
      </c>
      <c r="G203" s="8" t="s">
        <v>125</v>
      </c>
      <c r="H203" s="8" t="s">
        <v>723</v>
      </c>
      <c r="I203" s="8" t="s">
        <v>722</v>
      </c>
      <c r="J203" s="8" t="s">
        <v>1343</v>
      </c>
      <c r="K203" s="8" t="s">
        <v>1318</v>
      </c>
      <c r="L203" s="8" t="s">
        <v>1342</v>
      </c>
      <c r="M203" s="18">
        <v>37438</v>
      </c>
      <c r="N203" s="18">
        <v>37438</v>
      </c>
      <c r="O203" s="8" t="s">
        <v>272</v>
      </c>
      <c r="P203" s="8" t="s">
        <v>21</v>
      </c>
      <c r="Q203" s="8" t="s">
        <v>7</v>
      </c>
      <c r="R203" s="8" t="str">
        <f t="shared" ref="R203:R266" si="3">RIGHT(Q203,7)</f>
        <v>032</v>
      </c>
      <c r="S203" s="8" t="str">
        <f>IFERROR(VLOOKUP(R203,'UNSG Projects'!$C$8:$D$305,2,FALSE),0)</f>
        <v>Non-Project Retirements</v>
      </c>
      <c r="T203" s="8" t="s">
        <v>1316</v>
      </c>
      <c r="U203" s="11">
        <v>-695.68</v>
      </c>
    </row>
    <row r="204" spans="1:21" ht="30.6" x14ac:dyDescent="0.3">
      <c r="A204" s="19">
        <v>202509</v>
      </c>
      <c r="B204" s="8" t="s">
        <v>7</v>
      </c>
      <c r="C204" s="8" t="s">
        <v>645</v>
      </c>
      <c r="D204" s="8" t="s">
        <v>62</v>
      </c>
      <c r="E204" s="8" t="s">
        <v>62</v>
      </c>
      <c r="F204" s="8" t="s">
        <v>61</v>
      </c>
      <c r="G204" s="8" t="s">
        <v>125</v>
      </c>
      <c r="H204" s="8" t="s">
        <v>1345</v>
      </c>
      <c r="I204" s="8" t="s">
        <v>1344</v>
      </c>
      <c r="J204" s="8" t="s">
        <v>1318</v>
      </c>
      <c r="K204" s="8" t="s">
        <v>1318</v>
      </c>
      <c r="L204" s="8" t="s">
        <v>1317</v>
      </c>
      <c r="M204" s="18">
        <v>42587</v>
      </c>
      <c r="N204" s="18">
        <v>42587</v>
      </c>
      <c r="O204" s="8" t="s">
        <v>272</v>
      </c>
      <c r="P204" s="8" t="s">
        <v>21</v>
      </c>
      <c r="Q204" s="8" t="s">
        <v>7</v>
      </c>
      <c r="R204" s="8" t="str">
        <f t="shared" si="3"/>
        <v>032</v>
      </c>
      <c r="S204" s="8" t="str">
        <f>IFERROR(VLOOKUP(R204,'UNSG Projects'!$C$8:$D$305,2,FALSE),0)</f>
        <v>Non-Project Retirements</v>
      </c>
      <c r="T204" s="8" t="s">
        <v>1316</v>
      </c>
      <c r="U204" s="11">
        <v>-49239.47</v>
      </c>
    </row>
    <row r="205" spans="1:21" ht="20.399999999999999" x14ac:dyDescent="0.3">
      <c r="A205" s="19">
        <v>202510</v>
      </c>
      <c r="B205" s="8" t="s">
        <v>7</v>
      </c>
      <c r="C205" s="8" t="s">
        <v>645</v>
      </c>
      <c r="D205" s="8" t="s">
        <v>62</v>
      </c>
      <c r="E205" s="8" t="s">
        <v>62</v>
      </c>
      <c r="F205" s="8" t="s">
        <v>61</v>
      </c>
      <c r="G205" s="8" t="s">
        <v>125</v>
      </c>
      <c r="H205" s="8" t="s">
        <v>723</v>
      </c>
      <c r="I205" s="8" t="s">
        <v>722</v>
      </c>
      <c r="J205" s="8" t="s">
        <v>1343</v>
      </c>
      <c r="K205" s="8" t="s">
        <v>1318</v>
      </c>
      <c r="L205" s="8" t="s">
        <v>1342</v>
      </c>
      <c r="M205" s="18">
        <v>34516</v>
      </c>
      <c r="N205" s="18">
        <v>34516</v>
      </c>
      <c r="O205" s="8" t="s">
        <v>272</v>
      </c>
      <c r="P205" s="8" t="s">
        <v>21</v>
      </c>
      <c r="Q205" s="8" t="s">
        <v>7</v>
      </c>
      <c r="R205" s="8" t="str">
        <f t="shared" si="3"/>
        <v>032</v>
      </c>
      <c r="S205" s="8" t="str">
        <f>IFERROR(VLOOKUP(R205,'UNSG Projects'!$C$8:$D$305,2,FALSE),0)</f>
        <v>Non-Project Retirements</v>
      </c>
      <c r="T205" s="8" t="s">
        <v>1316</v>
      </c>
      <c r="U205" s="11">
        <v>-917.67</v>
      </c>
    </row>
    <row r="206" spans="1:21" ht="20.399999999999999" x14ac:dyDescent="0.3">
      <c r="A206" s="19">
        <v>202510</v>
      </c>
      <c r="B206" s="8" t="s">
        <v>7</v>
      </c>
      <c r="C206" s="8" t="s">
        <v>645</v>
      </c>
      <c r="D206" s="8" t="s">
        <v>62</v>
      </c>
      <c r="E206" s="8" t="s">
        <v>62</v>
      </c>
      <c r="F206" s="8" t="s">
        <v>61</v>
      </c>
      <c r="G206" s="8" t="s">
        <v>125</v>
      </c>
      <c r="H206" s="8" t="s">
        <v>723</v>
      </c>
      <c r="I206" s="8" t="s">
        <v>722</v>
      </c>
      <c r="J206" s="8" t="s">
        <v>1343</v>
      </c>
      <c r="K206" s="8" t="s">
        <v>1318</v>
      </c>
      <c r="L206" s="8" t="s">
        <v>1342</v>
      </c>
      <c r="M206" s="18">
        <v>34881</v>
      </c>
      <c r="N206" s="18">
        <v>34881</v>
      </c>
      <c r="O206" s="8" t="s">
        <v>272</v>
      </c>
      <c r="P206" s="8" t="s">
        <v>21</v>
      </c>
      <c r="Q206" s="8" t="s">
        <v>7</v>
      </c>
      <c r="R206" s="8" t="str">
        <f t="shared" si="3"/>
        <v>032</v>
      </c>
      <c r="S206" s="8" t="str">
        <f>IFERROR(VLOOKUP(R206,'UNSG Projects'!$C$8:$D$305,2,FALSE),0)</f>
        <v>Non-Project Retirements</v>
      </c>
      <c r="T206" s="8" t="s">
        <v>1316</v>
      </c>
      <c r="U206" s="11">
        <v>-3187.25</v>
      </c>
    </row>
    <row r="207" spans="1:21" ht="20.399999999999999" x14ac:dyDescent="0.3">
      <c r="A207" s="19">
        <v>202510</v>
      </c>
      <c r="B207" s="8" t="s">
        <v>7</v>
      </c>
      <c r="C207" s="8" t="s">
        <v>645</v>
      </c>
      <c r="D207" s="8" t="s">
        <v>62</v>
      </c>
      <c r="E207" s="8" t="s">
        <v>62</v>
      </c>
      <c r="F207" s="8" t="s">
        <v>61</v>
      </c>
      <c r="G207" s="8" t="s">
        <v>125</v>
      </c>
      <c r="H207" s="8" t="s">
        <v>723</v>
      </c>
      <c r="I207" s="8" t="s">
        <v>722</v>
      </c>
      <c r="J207" s="8" t="s">
        <v>1343</v>
      </c>
      <c r="K207" s="8" t="s">
        <v>1318</v>
      </c>
      <c r="L207" s="8" t="s">
        <v>1342</v>
      </c>
      <c r="M207" s="18">
        <v>35247</v>
      </c>
      <c r="N207" s="18">
        <v>35247</v>
      </c>
      <c r="O207" s="8" t="s">
        <v>272</v>
      </c>
      <c r="P207" s="8" t="s">
        <v>21</v>
      </c>
      <c r="Q207" s="8" t="s">
        <v>7</v>
      </c>
      <c r="R207" s="8" t="str">
        <f t="shared" si="3"/>
        <v>032</v>
      </c>
      <c r="S207" s="8" t="str">
        <f>IFERROR(VLOOKUP(R207,'UNSG Projects'!$C$8:$D$305,2,FALSE),0)</f>
        <v>Non-Project Retirements</v>
      </c>
      <c r="T207" s="8" t="s">
        <v>1316</v>
      </c>
      <c r="U207" s="11">
        <v>-6187.12</v>
      </c>
    </row>
    <row r="208" spans="1:21" ht="20.399999999999999" x14ac:dyDescent="0.3">
      <c r="A208" s="19">
        <v>202510</v>
      </c>
      <c r="B208" s="8" t="s">
        <v>7</v>
      </c>
      <c r="C208" s="8" t="s">
        <v>645</v>
      </c>
      <c r="D208" s="8" t="s">
        <v>62</v>
      </c>
      <c r="E208" s="8" t="s">
        <v>62</v>
      </c>
      <c r="F208" s="8" t="s">
        <v>61</v>
      </c>
      <c r="G208" s="8" t="s">
        <v>125</v>
      </c>
      <c r="H208" s="8" t="s">
        <v>723</v>
      </c>
      <c r="I208" s="8" t="s">
        <v>722</v>
      </c>
      <c r="J208" s="8" t="s">
        <v>1343</v>
      </c>
      <c r="K208" s="8" t="s">
        <v>1318</v>
      </c>
      <c r="L208" s="8" t="s">
        <v>1342</v>
      </c>
      <c r="M208" s="18">
        <v>35612</v>
      </c>
      <c r="N208" s="18">
        <v>35612</v>
      </c>
      <c r="O208" s="8" t="s">
        <v>272</v>
      </c>
      <c r="P208" s="8" t="s">
        <v>21</v>
      </c>
      <c r="Q208" s="8" t="s">
        <v>7</v>
      </c>
      <c r="R208" s="8" t="str">
        <f t="shared" si="3"/>
        <v>032</v>
      </c>
      <c r="S208" s="8" t="str">
        <f>IFERROR(VLOOKUP(R208,'UNSG Projects'!$C$8:$D$305,2,FALSE),0)</f>
        <v>Non-Project Retirements</v>
      </c>
      <c r="T208" s="8" t="s">
        <v>1316</v>
      </c>
      <c r="U208" s="11">
        <v>-6835.08</v>
      </c>
    </row>
    <row r="209" spans="1:21" ht="20.399999999999999" x14ac:dyDescent="0.3">
      <c r="A209" s="19">
        <v>202510</v>
      </c>
      <c r="B209" s="8" t="s">
        <v>7</v>
      </c>
      <c r="C209" s="8" t="s">
        <v>645</v>
      </c>
      <c r="D209" s="8" t="s">
        <v>62</v>
      </c>
      <c r="E209" s="8" t="s">
        <v>62</v>
      </c>
      <c r="F209" s="8" t="s">
        <v>61</v>
      </c>
      <c r="G209" s="8" t="s">
        <v>125</v>
      </c>
      <c r="H209" s="8" t="s">
        <v>723</v>
      </c>
      <c r="I209" s="8" t="s">
        <v>722</v>
      </c>
      <c r="J209" s="8" t="s">
        <v>1343</v>
      </c>
      <c r="K209" s="8" t="s">
        <v>1318</v>
      </c>
      <c r="L209" s="8" t="s">
        <v>1342</v>
      </c>
      <c r="M209" s="18">
        <v>35977</v>
      </c>
      <c r="N209" s="18">
        <v>35977</v>
      </c>
      <c r="O209" s="8" t="s">
        <v>272</v>
      </c>
      <c r="P209" s="8" t="s">
        <v>21</v>
      </c>
      <c r="Q209" s="8" t="s">
        <v>7</v>
      </c>
      <c r="R209" s="8" t="str">
        <f t="shared" si="3"/>
        <v>032</v>
      </c>
      <c r="S209" s="8" t="str">
        <f>IFERROR(VLOOKUP(R209,'UNSG Projects'!$C$8:$D$305,2,FALSE),0)</f>
        <v>Non-Project Retirements</v>
      </c>
      <c r="T209" s="8" t="s">
        <v>1316</v>
      </c>
      <c r="U209" s="11">
        <v>-5710.32</v>
      </c>
    </row>
    <row r="210" spans="1:21" ht="20.399999999999999" x14ac:dyDescent="0.3">
      <c r="A210" s="19">
        <v>202510</v>
      </c>
      <c r="B210" s="8" t="s">
        <v>7</v>
      </c>
      <c r="C210" s="8" t="s">
        <v>645</v>
      </c>
      <c r="D210" s="8" t="s">
        <v>62</v>
      </c>
      <c r="E210" s="8" t="s">
        <v>62</v>
      </c>
      <c r="F210" s="8" t="s">
        <v>61</v>
      </c>
      <c r="G210" s="8" t="s">
        <v>125</v>
      </c>
      <c r="H210" s="8" t="s">
        <v>723</v>
      </c>
      <c r="I210" s="8" t="s">
        <v>722</v>
      </c>
      <c r="J210" s="8" t="s">
        <v>1343</v>
      </c>
      <c r="K210" s="8" t="s">
        <v>1318</v>
      </c>
      <c r="L210" s="8" t="s">
        <v>1342</v>
      </c>
      <c r="M210" s="18">
        <v>36342</v>
      </c>
      <c r="N210" s="18">
        <v>36342</v>
      </c>
      <c r="O210" s="8" t="s">
        <v>272</v>
      </c>
      <c r="P210" s="8" t="s">
        <v>21</v>
      </c>
      <c r="Q210" s="8" t="s">
        <v>7</v>
      </c>
      <c r="R210" s="8" t="str">
        <f t="shared" si="3"/>
        <v>032</v>
      </c>
      <c r="S210" s="8" t="str">
        <f>IFERROR(VLOOKUP(R210,'UNSG Projects'!$C$8:$D$305,2,FALSE),0)</f>
        <v>Non-Project Retirements</v>
      </c>
      <c r="T210" s="8" t="s">
        <v>1316</v>
      </c>
      <c r="U210" s="11">
        <v>-4385.88</v>
      </c>
    </row>
    <row r="211" spans="1:21" ht="20.399999999999999" x14ac:dyDescent="0.3">
      <c r="A211" s="19">
        <v>202510</v>
      </c>
      <c r="B211" s="8" t="s">
        <v>7</v>
      </c>
      <c r="C211" s="8" t="s">
        <v>645</v>
      </c>
      <c r="D211" s="8" t="s">
        <v>62</v>
      </c>
      <c r="E211" s="8" t="s">
        <v>62</v>
      </c>
      <c r="F211" s="8" t="s">
        <v>61</v>
      </c>
      <c r="G211" s="8" t="s">
        <v>125</v>
      </c>
      <c r="H211" s="8" t="s">
        <v>723</v>
      </c>
      <c r="I211" s="8" t="s">
        <v>722</v>
      </c>
      <c r="J211" s="8" t="s">
        <v>1343</v>
      </c>
      <c r="K211" s="8" t="s">
        <v>1318</v>
      </c>
      <c r="L211" s="8" t="s">
        <v>1342</v>
      </c>
      <c r="M211" s="18">
        <v>36708</v>
      </c>
      <c r="N211" s="18">
        <v>36708</v>
      </c>
      <c r="O211" s="8" t="s">
        <v>272</v>
      </c>
      <c r="P211" s="8" t="s">
        <v>21</v>
      </c>
      <c r="Q211" s="8" t="s">
        <v>7</v>
      </c>
      <c r="R211" s="8" t="str">
        <f t="shared" si="3"/>
        <v>032</v>
      </c>
      <c r="S211" s="8" t="str">
        <f>IFERROR(VLOOKUP(R211,'UNSG Projects'!$C$8:$D$305,2,FALSE),0)</f>
        <v>Non-Project Retirements</v>
      </c>
      <c r="T211" s="8" t="s">
        <v>1316</v>
      </c>
      <c r="U211" s="11">
        <v>-3210.12</v>
      </c>
    </row>
    <row r="212" spans="1:21" ht="20.399999999999999" x14ac:dyDescent="0.3">
      <c r="A212" s="19">
        <v>202510</v>
      </c>
      <c r="B212" s="8" t="s">
        <v>7</v>
      </c>
      <c r="C212" s="8" t="s">
        <v>645</v>
      </c>
      <c r="D212" s="8" t="s">
        <v>62</v>
      </c>
      <c r="E212" s="8" t="s">
        <v>62</v>
      </c>
      <c r="F212" s="8" t="s">
        <v>61</v>
      </c>
      <c r="G212" s="8" t="s">
        <v>125</v>
      </c>
      <c r="H212" s="8" t="s">
        <v>723</v>
      </c>
      <c r="I212" s="8" t="s">
        <v>722</v>
      </c>
      <c r="J212" s="8" t="s">
        <v>1343</v>
      </c>
      <c r="K212" s="8" t="s">
        <v>1318</v>
      </c>
      <c r="L212" s="8" t="s">
        <v>1342</v>
      </c>
      <c r="M212" s="18">
        <v>37073</v>
      </c>
      <c r="N212" s="18">
        <v>37073</v>
      </c>
      <c r="O212" s="8" t="s">
        <v>272</v>
      </c>
      <c r="P212" s="8" t="s">
        <v>21</v>
      </c>
      <c r="Q212" s="8" t="s">
        <v>7</v>
      </c>
      <c r="R212" s="8" t="str">
        <f t="shared" si="3"/>
        <v>032</v>
      </c>
      <c r="S212" s="8" t="str">
        <f>IFERROR(VLOOKUP(R212,'UNSG Projects'!$C$8:$D$305,2,FALSE),0)</f>
        <v>Non-Project Retirements</v>
      </c>
      <c r="T212" s="8" t="s">
        <v>1316</v>
      </c>
      <c r="U212" s="11">
        <v>-2502.9</v>
      </c>
    </row>
    <row r="213" spans="1:21" ht="20.399999999999999" x14ac:dyDescent="0.3">
      <c r="A213" s="19">
        <v>202510</v>
      </c>
      <c r="B213" s="8" t="s">
        <v>7</v>
      </c>
      <c r="C213" s="8" t="s">
        <v>645</v>
      </c>
      <c r="D213" s="8" t="s">
        <v>62</v>
      </c>
      <c r="E213" s="8" t="s">
        <v>62</v>
      </c>
      <c r="F213" s="8" t="s">
        <v>61</v>
      </c>
      <c r="G213" s="8" t="s">
        <v>125</v>
      </c>
      <c r="H213" s="8" t="s">
        <v>723</v>
      </c>
      <c r="I213" s="8" t="s">
        <v>722</v>
      </c>
      <c r="J213" s="8" t="s">
        <v>1343</v>
      </c>
      <c r="K213" s="8" t="s">
        <v>1318</v>
      </c>
      <c r="L213" s="8" t="s">
        <v>1342</v>
      </c>
      <c r="M213" s="18">
        <v>37438</v>
      </c>
      <c r="N213" s="18">
        <v>37438</v>
      </c>
      <c r="O213" s="8" t="s">
        <v>272</v>
      </c>
      <c r="P213" s="8" t="s">
        <v>21</v>
      </c>
      <c r="Q213" s="8" t="s">
        <v>7</v>
      </c>
      <c r="R213" s="8" t="str">
        <f t="shared" si="3"/>
        <v>032</v>
      </c>
      <c r="S213" s="8" t="str">
        <f>IFERROR(VLOOKUP(R213,'UNSG Projects'!$C$8:$D$305,2,FALSE),0)</f>
        <v>Non-Project Retirements</v>
      </c>
      <c r="T213" s="8" t="s">
        <v>1316</v>
      </c>
      <c r="U213" s="11">
        <v>-347.84</v>
      </c>
    </row>
    <row r="214" spans="1:21" ht="30.6" x14ac:dyDescent="0.3">
      <c r="A214" s="19">
        <v>202510</v>
      </c>
      <c r="B214" s="8" t="s">
        <v>7</v>
      </c>
      <c r="C214" s="8" t="s">
        <v>645</v>
      </c>
      <c r="D214" s="8" t="s">
        <v>62</v>
      </c>
      <c r="E214" s="8" t="s">
        <v>62</v>
      </c>
      <c r="F214" s="8" t="s">
        <v>61</v>
      </c>
      <c r="G214" s="8" t="s">
        <v>125</v>
      </c>
      <c r="H214" s="8" t="s">
        <v>1345</v>
      </c>
      <c r="I214" s="8" t="s">
        <v>1344</v>
      </c>
      <c r="J214" s="8" t="s">
        <v>1318</v>
      </c>
      <c r="K214" s="8" t="s">
        <v>1318</v>
      </c>
      <c r="L214" s="8" t="s">
        <v>1317</v>
      </c>
      <c r="M214" s="18">
        <v>42587</v>
      </c>
      <c r="N214" s="18">
        <v>42587</v>
      </c>
      <c r="O214" s="8" t="s">
        <v>272</v>
      </c>
      <c r="P214" s="8" t="s">
        <v>21</v>
      </c>
      <c r="Q214" s="8" t="s">
        <v>7</v>
      </c>
      <c r="R214" s="8" t="str">
        <f t="shared" si="3"/>
        <v>032</v>
      </c>
      <c r="S214" s="8" t="str">
        <f>IFERROR(VLOOKUP(R214,'UNSG Projects'!$C$8:$D$305,2,FALSE),0)</f>
        <v>Non-Project Retirements</v>
      </c>
      <c r="T214" s="8" t="s">
        <v>1316</v>
      </c>
      <c r="U214" s="11">
        <v>-23563.9</v>
      </c>
    </row>
    <row r="215" spans="1:21" ht="20.399999999999999" x14ac:dyDescent="0.3">
      <c r="A215" s="19">
        <v>202511</v>
      </c>
      <c r="B215" s="8" t="s">
        <v>7</v>
      </c>
      <c r="C215" s="8" t="s">
        <v>645</v>
      </c>
      <c r="D215" s="8" t="s">
        <v>62</v>
      </c>
      <c r="E215" s="8" t="s">
        <v>62</v>
      </c>
      <c r="F215" s="8" t="s">
        <v>61</v>
      </c>
      <c r="G215" s="8" t="s">
        <v>125</v>
      </c>
      <c r="H215" s="8" t="s">
        <v>723</v>
      </c>
      <c r="I215" s="8" t="s">
        <v>722</v>
      </c>
      <c r="J215" s="8" t="s">
        <v>1343</v>
      </c>
      <c r="K215" s="8" t="s">
        <v>1318</v>
      </c>
      <c r="L215" s="8" t="s">
        <v>1342</v>
      </c>
      <c r="M215" s="18">
        <v>34516</v>
      </c>
      <c r="N215" s="18">
        <v>34516</v>
      </c>
      <c r="O215" s="8" t="s">
        <v>272</v>
      </c>
      <c r="P215" s="8" t="s">
        <v>21</v>
      </c>
      <c r="Q215" s="8" t="s">
        <v>7</v>
      </c>
      <c r="R215" s="8" t="str">
        <f t="shared" si="3"/>
        <v>032</v>
      </c>
      <c r="S215" s="8" t="str">
        <f>IFERROR(VLOOKUP(R215,'UNSG Projects'!$C$8:$D$305,2,FALSE),0)</f>
        <v>Non-Project Retirements</v>
      </c>
      <c r="T215" s="8" t="s">
        <v>1316</v>
      </c>
      <c r="U215" s="11">
        <v>-333.71</v>
      </c>
    </row>
    <row r="216" spans="1:21" ht="20.399999999999999" x14ac:dyDescent="0.3">
      <c r="A216" s="19">
        <v>202511</v>
      </c>
      <c r="B216" s="8" t="s">
        <v>7</v>
      </c>
      <c r="C216" s="8" t="s">
        <v>645</v>
      </c>
      <c r="D216" s="8" t="s">
        <v>62</v>
      </c>
      <c r="E216" s="8" t="s">
        <v>62</v>
      </c>
      <c r="F216" s="8" t="s">
        <v>61</v>
      </c>
      <c r="G216" s="8" t="s">
        <v>125</v>
      </c>
      <c r="H216" s="8" t="s">
        <v>723</v>
      </c>
      <c r="I216" s="8" t="s">
        <v>722</v>
      </c>
      <c r="J216" s="8" t="s">
        <v>1343</v>
      </c>
      <c r="K216" s="8" t="s">
        <v>1318</v>
      </c>
      <c r="L216" s="8" t="s">
        <v>1342</v>
      </c>
      <c r="M216" s="18">
        <v>34881</v>
      </c>
      <c r="N216" s="18">
        <v>34881</v>
      </c>
      <c r="O216" s="8" t="s">
        <v>272</v>
      </c>
      <c r="P216" s="8" t="s">
        <v>21</v>
      </c>
      <c r="Q216" s="8" t="s">
        <v>7</v>
      </c>
      <c r="R216" s="8" t="str">
        <f t="shared" si="3"/>
        <v>032</v>
      </c>
      <c r="S216" s="8" t="str">
        <f>IFERROR(VLOOKUP(R216,'UNSG Projects'!$C$8:$D$305,2,FALSE),0)</f>
        <v>Non-Project Retirements</v>
      </c>
      <c r="T216" s="8" t="s">
        <v>1316</v>
      </c>
      <c r="U216" s="11">
        <v>-1174.25</v>
      </c>
    </row>
    <row r="217" spans="1:21" ht="20.399999999999999" x14ac:dyDescent="0.3">
      <c r="A217" s="19">
        <v>202511</v>
      </c>
      <c r="B217" s="8" t="s">
        <v>7</v>
      </c>
      <c r="C217" s="8" t="s">
        <v>645</v>
      </c>
      <c r="D217" s="8" t="s">
        <v>62</v>
      </c>
      <c r="E217" s="8" t="s">
        <v>62</v>
      </c>
      <c r="F217" s="8" t="s">
        <v>61</v>
      </c>
      <c r="G217" s="8" t="s">
        <v>125</v>
      </c>
      <c r="H217" s="8" t="s">
        <v>723</v>
      </c>
      <c r="I217" s="8" t="s">
        <v>722</v>
      </c>
      <c r="J217" s="8" t="s">
        <v>1343</v>
      </c>
      <c r="K217" s="8" t="s">
        <v>1318</v>
      </c>
      <c r="L217" s="8" t="s">
        <v>1342</v>
      </c>
      <c r="M217" s="18">
        <v>35247</v>
      </c>
      <c r="N217" s="18">
        <v>35247</v>
      </c>
      <c r="O217" s="8" t="s">
        <v>272</v>
      </c>
      <c r="P217" s="8" t="s">
        <v>21</v>
      </c>
      <c r="Q217" s="8" t="s">
        <v>7</v>
      </c>
      <c r="R217" s="8" t="str">
        <f t="shared" si="3"/>
        <v>032</v>
      </c>
      <c r="S217" s="8" t="str">
        <f>IFERROR(VLOOKUP(R217,'UNSG Projects'!$C$8:$D$305,2,FALSE),0)</f>
        <v>Non-Project Retirements</v>
      </c>
      <c r="T217" s="8" t="s">
        <v>1316</v>
      </c>
      <c r="U217" s="11">
        <v>-2542.65</v>
      </c>
    </row>
    <row r="218" spans="1:21" ht="20.399999999999999" x14ac:dyDescent="0.3">
      <c r="A218" s="19">
        <v>202511</v>
      </c>
      <c r="B218" s="8" t="s">
        <v>7</v>
      </c>
      <c r="C218" s="8" t="s">
        <v>645</v>
      </c>
      <c r="D218" s="8" t="s">
        <v>62</v>
      </c>
      <c r="E218" s="8" t="s">
        <v>62</v>
      </c>
      <c r="F218" s="8" t="s">
        <v>61</v>
      </c>
      <c r="G218" s="8" t="s">
        <v>125</v>
      </c>
      <c r="H218" s="8" t="s">
        <v>723</v>
      </c>
      <c r="I218" s="8" t="s">
        <v>722</v>
      </c>
      <c r="J218" s="8" t="s">
        <v>1343</v>
      </c>
      <c r="K218" s="8" t="s">
        <v>1318</v>
      </c>
      <c r="L218" s="8" t="s">
        <v>1342</v>
      </c>
      <c r="M218" s="18">
        <v>35612</v>
      </c>
      <c r="N218" s="18">
        <v>35612</v>
      </c>
      <c r="O218" s="8" t="s">
        <v>272</v>
      </c>
      <c r="P218" s="8" t="s">
        <v>21</v>
      </c>
      <c r="Q218" s="8" t="s">
        <v>7</v>
      </c>
      <c r="R218" s="8" t="str">
        <f t="shared" si="3"/>
        <v>032</v>
      </c>
      <c r="S218" s="8" t="str">
        <f>IFERROR(VLOOKUP(R218,'UNSG Projects'!$C$8:$D$305,2,FALSE),0)</f>
        <v>Non-Project Retirements</v>
      </c>
      <c r="T218" s="8" t="s">
        <v>1316</v>
      </c>
      <c r="U218" s="11">
        <v>-2768.64</v>
      </c>
    </row>
    <row r="219" spans="1:21" ht="20.399999999999999" x14ac:dyDescent="0.3">
      <c r="A219" s="19">
        <v>202511</v>
      </c>
      <c r="B219" s="8" t="s">
        <v>7</v>
      </c>
      <c r="C219" s="8" t="s">
        <v>645</v>
      </c>
      <c r="D219" s="8" t="s">
        <v>62</v>
      </c>
      <c r="E219" s="8" t="s">
        <v>62</v>
      </c>
      <c r="F219" s="8" t="s">
        <v>61</v>
      </c>
      <c r="G219" s="8" t="s">
        <v>125</v>
      </c>
      <c r="H219" s="8" t="s">
        <v>723</v>
      </c>
      <c r="I219" s="8" t="s">
        <v>722</v>
      </c>
      <c r="J219" s="8" t="s">
        <v>1343</v>
      </c>
      <c r="K219" s="8" t="s">
        <v>1318</v>
      </c>
      <c r="L219" s="8" t="s">
        <v>1342</v>
      </c>
      <c r="M219" s="18">
        <v>35977</v>
      </c>
      <c r="N219" s="18">
        <v>35977</v>
      </c>
      <c r="O219" s="8" t="s">
        <v>272</v>
      </c>
      <c r="P219" s="8" t="s">
        <v>21</v>
      </c>
      <c r="Q219" s="8" t="s">
        <v>7</v>
      </c>
      <c r="R219" s="8" t="str">
        <f t="shared" si="3"/>
        <v>032</v>
      </c>
      <c r="S219" s="8" t="str">
        <f>IFERROR(VLOOKUP(R219,'UNSG Projects'!$C$8:$D$305,2,FALSE),0)</f>
        <v>Non-Project Retirements</v>
      </c>
      <c r="T219" s="8" t="s">
        <v>1316</v>
      </c>
      <c r="U219" s="11">
        <v>-2249.52</v>
      </c>
    </row>
    <row r="220" spans="1:21" ht="20.399999999999999" x14ac:dyDescent="0.3">
      <c r="A220" s="19">
        <v>202511</v>
      </c>
      <c r="B220" s="8" t="s">
        <v>7</v>
      </c>
      <c r="C220" s="8" t="s">
        <v>645</v>
      </c>
      <c r="D220" s="8" t="s">
        <v>62</v>
      </c>
      <c r="E220" s="8" t="s">
        <v>62</v>
      </c>
      <c r="F220" s="8" t="s">
        <v>61</v>
      </c>
      <c r="G220" s="8" t="s">
        <v>125</v>
      </c>
      <c r="H220" s="8" t="s">
        <v>723</v>
      </c>
      <c r="I220" s="8" t="s">
        <v>722</v>
      </c>
      <c r="J220" s="8" t="s">
        <v>1343</v>
      </c>
      <c r="K220" s="8" t="s">
        <v>1318</v>
      </c>
      <c r="L220" s="8" t="s">
        <v>1342</v>
      </c>
      <c r="M220" s="18">
        <v>36342</v>
      </c>
      <c r="N220" s="18">
        <v>36342</v>
      </c>
      <c r="O220" s="8" t="s">
        <v>272</v>
      </c>
      <c r="P220" s="8" t="s">
        <v>21</v>
      </c>
      <c r="Q220" s="8" t="s">
        <v>7</v>
      </c>
      <c r="R220" s="8" t="str">
        <f t="shared" si="3"/>
        <v>032</v>
      </c>
      <c r="S220" s="8" t="str">
        <f>IFERROR(VLOOKUP(R220,'UNSG Projects'!$C$8:$D$305,2,FALSE),0)</f>
        <v>Non-Project Retirements</v>
      </c>
      <c r="T220" s="8" t="s">
        <v>1316</v>
      </c>
      <c r="U220" s="11">
        <v>-1705.62</v>
      </c>
    </row>
    <row r="221" spans="1:21" ht="20.399999999999999" x14ac:dyDescent="0.3">
      <c r="A221" s="19">
        <v>202511</v>
      </c>
      <c r="B221" s="8" t="s">
        <v>7</v>
      </c>
      <c r="C221" s="8" t="s">
        <v>645</v>
      </c>
      <c r="D221" s="8" t="s">
        <v>62</v>
      </c>
      <c r="E221" s="8" t="s">
        <v>62</v>
      </c>
      <c r="F221" s="8" t="s">
        <v>61</v>
      </c>
      <c r="G221" s="8" t="s">
        <v>125</v>
      </c>
      <c r="H221" s="8" t="s">
        <v>723</v>
      </c>
      <c r="I221" s="8" t="s">
        <v>722</v>
      </c>
      <c r="J221" s="8" t="s">
        <v>1343</v>
      </c>
      <c r="K221" s="8" t="s">
        <v>1318</v>
      </c>
      <c r="L221" s="8" t="s">
        <v>1342</v>
      </c>
      <c r="M221" s="18">
        <v>36708</v>
      </c>
      <c r="N221" s="18">
        <v>36708</v>
      </c>
      <c r="O221" s="8" t="s">
        <v>272</v>
      </c>
      <c r="P221" s="8" t="s">
        <v>21</v>
      </c>
      <c r="Q221" s="8" t="s">
        <v>7</v>
      </c>
      <c r="R221" s="8" t="str">
        <f t="shared" si="3"/>
        <v>032</v>
      </c>
      <c r="S221" s="8" t="str">
        <f>IFERROR(VLOOKUP(R221,'UNSG Projects'!$C$8:$D$305,2,FALSE),0)</f>
        <v>Non-Project Retirements</v>
      </c>
      <c r="T221" s="8" t="s">
        <v>1316</v>
      </c>
      <c r="U221" s="11">
        <v>-1248.3800000000001</v>
      </c>
    </row>
    <row r="222" spans="1:21" ht="20.399999999999999" x14ac:dyDescent="0.3">
      <c r="A222" s="19">
        <v>202511</v>
      </c>
      <c r="B222" s="8" t="s">
        <v>7</v>
      </c>
      <c r="C222" s="8" t="s">
        <v>645</v>
      </c>
      <c r="D222" s="8" t="s">
        <v>62</v>
      </c>
      <c r="E222" s="8" t="s">
        <v>62</v>
      </c>
      <c r="F222" s="8" t="s">
        <v>61</v>
      </c>
      <c r="G222" s="8" t="s">
        <v>125</v>
      </c>
      <c r="H222" s="8" t="s">
        <v>723</v>
      </c>
      <c r="I222" s="8" t="s">
        <v>722</v>
      </c>
      <c r="J222" s="8" t="s">
        <v>1343</v>
      </c>
      <c r="K222" s="8" t="s">
        <v>1318</v>
      </c>
      <c r="L222" s="8" t="s">
        <v>1342</v>
      </c>
      <c r="M222" s="18">
        <v>37073</v>
      </c>
      <c r="N222" s="18">
        <v>37073</v>
      </c>
      <c r="O222" s="8" t="s">
        <v>272</v>
      </c>
      <c r="P222" s="8" t="s">
        <v>21</v>
      </c>
      <c r="Q222" s="8" t="s">
        <v>7</v>
      </c>
      <c r="R222" s="8" t="str">
        <f t="shared" si="3"/>
        <v>032</v>
      </c>
      <c r="S222" s="8" t="str">
        <f>IFERROR(VLOOKUP(R222,'UNSG Projects'!$C$8:$D$305,2,FALSE),0)</f>
        <v>Non-Project Retirements</v>
      </c>
      <c r="T222" s="8" t="s">
        <v>1316</v>
      </c>
      <c r="U222" s="11">
        <v>-1019.7</v>
      </c>
    </row>
    <row r="223" spans="1:21" ht="20.399999999999999" x14ac:dyDescent="0.3">
      <c r="A223" s="19">
        <v>202511</v>
      </c>
      <c r="B223" s="8" t="s">
        <v>7</v>
      </c>
      <c r="C223" s="8" t="s">
        <v>645</v>
      </c>
      <c r="D223" s="8" t="s">
        <v>62</v>
      </c>
      <c r="E223" s="8" t="s">
        <v>62</v>
      </c>
      <c r="F223" s="8" t="s">
        <v>61</v>
      </c>
      <c r="G223" s="8" t="s">
        <v>125</v>
      </c>
      <c r="H223" s="8" t="s">
        <v>723</v>
      </c>
      <c r="I223" s="8" t="s">
        <v>722</v>
      </c>
      <c r="J223" s="8" t="s">
        <v>1343</v>
      </c>
      <c r="K223" s="8" t="s">
        <v>1318</v>
      </c>
      <c r="L223" s="8" t="s">
        <v>1342</v>
      </c>
      <c r="M223" s="18">
        <v>37438</v>
      </c>
      <c r="N223" s="18">
        <v>37438</v>
      </c>
      <c r="O223" s="8" t="s">
        <v>272</v>
      </c>
      <c r="P223" s="8" t="s">
        <v>21</v>
      </c>
      <c r="Q223" s="8" t="s">
        <v>7</v>
      </c>
      <c r="R223" s="8" t="str">
        <f t="shared" si="3"/>
        <v>032</v>
      </c>
      <c r="S223" s="8" t="str">
        <f>IFERROR(VLOOKUP(R223,'UNSG Projects'!$C$8:$D$305,2,FALSE),0)</f>
        <v>Non-Project Retirements</v>
      </c>
      <c r="T223" s="8" t="s">
        <v>1316</v>
      </c>
      <c r="U223" s="11">
        <v>-173.92</v>
      </c>
    </row>
    <row r="224" spans="1:21" ht="30.6" x14ac:dyDescent="0.3">
      <c r="A224" s="19">
        <v>202511</v>
      </c>
      <c r="B224" s="8" t="s">
        <v>7</v>
      </c>
      <c r="C224" s="8" t="s">
        <v>645</v>
      </c>
      <c r="D224" s="8" t="s">
        <v>62</v>
      </c>
      <c r="E224" s="8" t="s">
        <v>62</v>
      </c>
      <c r="F224" s="8" t="s">
        <v>61</v>
      </c>
      <c r="G224" s="8" t="s">
        <v>125</v>
      </c>
      <c r="H224" s="8" t="s">
        <v>1345</v>
      </c>
      <c r="I224" s="8" t="s">
        <v>1344</v>
      </c>
      <c r="J224" s="8" t="s">
        <v>1318</v>
      </c>
      <c r="K224" s="8" t="s">
        <v>1318</v>
      </c>
      <c r="L224" s="8" t="s">
        <v>1317</v>
      </c>
      <c r="M224" s="18">
        <v>42587</v>
      </c>
      <c r="N224" s="18">
        <v>42587</v>
      </c>
      <c r="O224" s="8" t="s">
        <v>272</v>
      </c>
      <c r="P224" s="8" t="s">
        <v>21</v>
      </c>
      <c r="Q224" s="8" t="s">
        <v>7</v>
      </c>
      <c r="R224" s="8" t="str">
        <f t="shared" si="3"/>
        <v>032</v>
      </c>
      <c r="S224" s="8" t="str">
        <f>IFERROR(VLOOKUP(R224,'UNSG Projects'!$C$8:$D$305,2,FALSE),0)</f>
        <v>Non-Project Retirements</v>
      </c>
      <c r="T224" s="8" t="s">
        <v>1316</v>
      </c>
      <c r="U224" s="11">
        <v>-9243.64</v>
      </c>
    </row>
    <row r="225" spans="1:21" ht="20.399999999999999" x14ac:dyDescent="0.3">
      <c r="A225" s="19">
        <v>202512</v>
      </c>
      <c r="B225" s="8" t="s">
        <v>7</v>
      </c>
      <c r="C225" s="8" t="s">
        <v>645</v>
      </c>
      <c r="D225" s="8" t="s">
        <v>62</v>
      </c>
      <c r="E225" s="8" t="s">
        <v>62</v>
      </c>
      <c r="F225" s="8" t="s">
        <v>61</v>
      </c>
      <c r="G225" s="8" t="s">
        <v>125</v>
      </c>
      <c r="H225" s="8" t="s">
        <v>723</v>
      </c>
      <c r="I225" s="8" t="s">
        <v>722</v>
      </c>
      <c r="J225" s="8" t="s">
        <v>1343</v>
      </c>
      <c r="K225" s="8" t="s">
        <v>1318</v>
      </c>
      <c r="L225" s="8" t="s">
        <v>1342</v>
      </c>
      <c r="M225" s="18">
        <v>34516</v>
      </c>
      <c r="N225" s="18">
        <v>34516</v>
      </c>
      <c r="O225" s="8" t="s">
        <v>272</v>
      </c>
      <c r="P225" s="8" t="s">
        <v>21</v>
      </c>
      <c r="Q225" s="8" t="s">
        <v>7</v>
      </c>
      <c r="R225" s="8" t="str">
        <f t="shared" si="3"/>
        <v>032</v>
      </c>
      <c r="S225" s="8" t="str">
        <f>IFERROR(VLOOKUP(R225,'UNSG Projects'!$C$8:$D$305,2,FALSE),0)</f>
        <v>Non-Project Retirements</v>
      </c>
      <c r="T225" s="8" t="s">
        <v>1316</v>
      </c>
      <c r="U225" s="11">
        <v>-333.69</v>
      </c>
    </row>
    <row r="226" spans="1:21" ht="20.399999999999999" x14ac:dyDescent="0.3">
      <c r="A226" s="19">
        <v>202512</v>
      </c>
      <c r="B226" s="8" t="s">
        <v>7</v>
      </c>
      <c r="C226" s="8" t="s">
        <v>645</v>
      </c>
      <c r="D226" s="8" t="s">
        <v>62</v>
      </c>
      <c r="E226" s="8" t="s">
        <v>62</v>
      </c>
      <c r="F226" s="8" t="s">
        <v>61</v>
      </c>
      <c r="G226" s="8" t="s">
        <v>125</v>
      </c>
      <c r="H226" s="8" t="s">
        <v>723</v>
      </c>
      <c r="I226" s="8" t="s">
        <v>722</v>
      </c>
      <c r="J226" s="8" t="s">
        <v>1343</v>
      </c>
      <c r="K226" s="8" t="s">
        <v>1318</v>
      </c>
      <c r="L226" s="8" t="s">
        <v>1342</v>
      </c>
      <c r="M226" s="18">
        <v>34881</v>
      </c>
      <c r="N226" s="18">
        <v>34881</v>
      </c>
      <c r="O226" s="8" t="s">
        <v>272</v>
      </c>
      <c r="P226" s="8" t="s">
        <v>21</v>
      </c>
      <c r="Q226" s="8" t="s">
        <v>7</v>
      </c>
      <c r="R226" s="8" t="str">
        <f t="shared" si="3"/>
        <v>032</v>
      </c>
      <c r="S226" s="8" t="str">
        <f>IFERROR(VLOOKUP(R226,'UNSG Projects'!$C$8:$D$305,2,FALSE),0)</f>
        <v>Non-Project Retirements</v>
      </c>
      <c r="T226" s="8" t="s">
        <v>1316</v>
      </c>
      <c r="U226" s="11">
        <v>-1174.25</v>
      </c>
    </row>
    <row r="227" spans="1:21" ht="20.399999999999999" x14ac:dyDescent="0.3">
      <c r="A227" s="19">
        <v>202512</v>
      </c>
      <c r="B227" s="8" t="s">
        <v>7</v>
      </c>
      <c r="C227" s="8" t="s">
        <v>645</v>
      </c>
      <c r="D227" s="8" t="s">
        <v>62</v>
      </c>
      <c r="E227" s="8" t="s">
        <v>62</v>
      </c>
      <c r="F227" s="8" t="s">
        <v>61</v>
      </c>
      <c r="G227" s="8" t="s">
        <v>125</v>
      </c>
      <c r="H227" s="8" t="s">
        <v>723</v>
      </c>
      <c r="I227" s="8" t="s">
        <v>722</v>
      </c>
      <c r="J227" s="8" t="s">
        <v>1343</v>
      </c>
      <c r="K227" s="8" t="s">
        <v>1318</v>
      </c>
      <c r="L227" s="8" t="s">
        <v>1342</v>
      </c>
      <c r="M227" s="18">
        <v>35247</v>
      </c>
      <c r="N227" s="18">
        <v>35247</v>
      </c>
      <c r="O227" s="8" t="s">
        <v>272</v>
      </c>
      <c r="P227" s="8" t="s">
        <v>21</v>
      </c>
      <c r="Q227" s="8" t="s">
        <v>7</v>
      </c>
      <c r="R227" s="8" t="str">
        <f t="shared" si="3"/>
        <v>032</v>
      </c>
      <c r="S227" s="8" t="str">
        <f>IFERROR(VLOOKUP(R227,'UNSG Projects'!$C$8:$D$305,2,FALSE),0)</f>
        <v>Non-Project Retirements</v>
      </c>
      <c r="T227" s="8" t="s">
        <v>1316</v>
      </c>
      <c r="U227" s="11">
        <v>-2288.38</v>
      </c>
    </row>
    <row r="228" spans="1:21" ht="20.399999999999999" x14ac:dyDescent="0.3">
      <c r="A228" s="19">
        <v>202512</v>
      </c>
      <c r="B228" s="8" t="s">
        <v>7</v>
      </c>
      <c r="C228" s="8" t="s">
        <v>645</v>
      </c>
      <c r="D228" s="8" t="s">
        <v>62</v>
      </c>
      <c r="E228" s="8" t="s">
        <v>62</v>
      </c>
      <c r="F228" s="8" t="s">
        <v>61</v>
      </c>
      <c r="G228" s="8" t="s">
        <v>125</v>
      </c>
      <c r="H228" s="8" t="s">
        <v>723</v>
      </c>
      <c r="I228" s="8" t="s">
        <v>722</v>
      </c>
      <c r="J228" s="8" t="s">
        <v>1343</v>
      </c>
      <c r="K228" s="8" t="s">
        <v>1318</v>
      </c>
      <c r="L228" s="8" t="s">
        <v>1342</v>
      </c>
      <c r="M228" s="18">
        <v>35612</v>
      </c>
      <c r="N228" s="18">
        <v>35612</v>
      </c>
      <c r="O228" s="8" t="s">
        <v>272</v>
      </c>
      <c r="P228" s="8" t="s">
        <v>21</v>
      </c>
      <c r="Q228" s="8" t="s">
        <v>7</v>
      </c>
      <c r="R228" s="8" t="str">
        <f t="shared" si="3"/>
        <v>032</v>
      </c>
      <c r="S228" s="8" t="str">
        <f>IFERROR(VLOOKUP(R228,'UNSG Projects'!$C$8:$D$305,2,FALSE),0)</f>
        <v>Non-Project Retirements</v>
      </c>
      <c r="T228" s="8" t="s">
        <v>1316</v>
      </c>
      <c r="U228" s="11">
        <v>-2509.08</v>
      </c>
    </row>
    <row r="229" spans="1:21" ht="20.399999999999999" x14ac:dyDescent="0.3">
      <c r="A229" s="19">
        <v>202512</v>
      </c>
      <c r="B229" s="8" t="s">
        <v>7</v>
      </c>
      <c r="C229" s="8" t="s">
        <v>645</v>
      </c>
      <c r="D229" s="8" t="s">
        <v>62</v>
      </c>
      <c r="E229" s="8" t="s">
        <v>62</v>
      </c>
      <c r="F229" s="8" t="s">
        <v>61</v>
      </c>
      <c r="G229" s="8" t="s">
        <v>125</v>
      </c>
      <c r="H229" s="8" t="s">
        <v>723</v>
      </c>
      <c r="I229" s="8" t="s">
        <v>722</v>
      </c>
      <c r="J229" s="8" t="s">
        <v>1343</v>
      </c>
      <c r="K229" s="8" t="s">
        <v>1318</v>
      </c>
      <c r="L229" s="8" t="s">
        <v>1342</v>
      </c>
      <c r="M229" s="18">
        <v>35977</v>
      </c>
      <c r="N229" s="18">
        <v>35977</v>
      </c>
      <c r="O229" s="8" t="s">
        <v>272</v>
      </c>
      <c r="P229" s="8" t="s">
        <v>21</v>
      </c>
      <c r="Q229" s="8" t="s">
        <v>7</v>
      </c>
      <c r="R229" s="8" t="str">
        <f t="shared" si="3"/>
        <v>032</v>
      </c>
      <c r="S229" s="8" t="str">
        <f>IFERROR(VLOOKUP(R229,'UNSG Projects'!$C$8:$D$305,2,FALSE),0)</f>
        <v>Non-Project Retirements</v>
      </c>
      <c r="T229" s="8" t="s">
        <v>1316</v>
      </c>
      <c r="U229" s="11">
        <v>-2163</v>
      </c>
    </row>
    <row r="230" spans="1:21" ht="20.399999999999999" x14ac:dyDescent="0.3">
      <c r="A230" s="19">
        <v>202512</v>
      </c>
      <c r="B230" s="8" t="s">
        <v>7</v>
      </c>
      <c r="C230" s="8" t="s">
        <v>645</v>
      </c>
      <c r="D230" s="8" t="s">
        <v>62</v>
      </c>
      <c r="E230" s="8" t="s">
        <v>62</v>
      </c>
      <c r="F230" s="8" t="s">
        <v>61</v>
      </c>
      <c r="G230" s="8" t="s">
        <v>125</v>
      </c>
      <c r="H230" s="8" t="s">
        <v>723</v>
      </c>
      <c r="I230" s="8" t="s">
        <v>722</v>
      </c>
      <c r="J230" s="8" t="s">
        <v>1343</v>
      </c>
      <c r="K230" s="8" t="s">
        <v>1318</v>
      </c>
      <c r="L230" s="8" t="s">
        <v>1342</v>
      </c>
      <c r="M230" s="18">
        <v>36342</v>
      </c>
      <c r="N230" s="18">
        <v>36342</v>
      </c>
      <c r="O230" s="8" t="s">
        <v>272</v>
      </c>
      <c r="P230" s="8" t="s">
        <v>21</v>
      </c>
      <c r="Q230" s="8" t="s">
        <v>7</v>
      </c>
      <c r="R230" s="8" t="str">
        <f t="shared" si="3"/>
        <v>032</v>
      </c>
      <c r="S230" s="8" t="str">
        <f>IFERROR(VLOOKUP(R230,'UNSG Projects'!$C$8:$D$305,2,FALSE),0)</f>
        <v>Non-Project Retirements</v>
      </c>
      <c r="T230" s="8" t="s">
        <v>1316</v>
      </c>
      <c r="U230" s="11">
        <v>-1543.18</v>
      </c>
    </row>
    <row r="231" spans="1:21" ht="20.399999999999999" x14ac:dyDescent="0.3">
      <c r="A231" s="19">
        <v>202512</v>
      </c>
      <c r="B231" s="8" t="s">
        <v>7</v>
      </c>
      <c r="C231" s="8" t="s">
        <v>645</v>
      </c>
      <c r="D231" s="8" t="s">
        <v>62</v>
      </c>
      <c r="E231" s="8" t="s">
        <v>62</v>
      </c>
      <c r="F231" s="8" t="s">
        <v>61</v>
      </c>
      <c r="G231" s="8" t="s">
        <v>125</v>
      </c>
      <c r="H231" s="8" t="s">
        <v>723</v>
      </c>
      <c r="I231" s="8" t="s">
        <v>722</v>
      </c>
      <c r="J231" s="8" t="s">
        <v>1343</v>
      </c>
      <c r="K231" s="8" t="s">
        <v>1318</v>
      </c>
      <c r="L231" s="8" t="s">
        <v>1342</v>
      </c>
      <c r="M231" s="18">
        <v>36708</v>
      </c>
      <c r="N231" s="18">
        <v>36708</v>
      </c>
      <c r="O231" s="8" t="s">
        <v>272</v>
      </c>
      <c r="P231" s="8" t="s">
        <v>21</v>
      </c>
      <c r="Q231" s="8" t="s">
        <v>7</v>
      </c>
      <c r="R231" s="8" t="str">
        <f t="shared" si="3"/>
        <v>032</v>
      </c>
      <c r="S231" s="8" t="str">
        <f>IFERROR(VLOOKUP(R231,'UNSG Projects'!$C$8:$D$305,2,FALSE),0)</f>
        <v>Non-Project Retirements</v>
      </c>
      <c r="T231" s="8" t="s">
        <v>1316</v>
      </c>
      <c r="U231" s="11">
        <v>-1248.3800000000001</v>
      </c>
    </row>
    <row r="232" spans="1:21" ht="20.399999999999999" x14ac:dyDescent="0.3">
      <c r="A232" s="19">
        <v>202512</v>
      </c>
      <c r="B232" s="8" t="s">
        <v>7</v>
      </c>
      <c r="C232" s="8" t="s">
        <v>645</v>
      </c>
      <c r="D232" s="8" t="s">
        <v>62</v>
      </c>
      <c r="E232" s="8" t="s">
        <v>62</v>
      </c>
      <c r="F232" s="8" t="s">
        <v>61</v>
      </c>
      <c r="G232" s="8" t="s">
        <v>125</v>
      </c>
      <c r="H232" s="8" t="s">
        <v>723</v>
      </c>
      <c r="I232" s="8" t="s">
        <v>722</v>
      </c>
      <c r="J232" s="8" t="s">
        <v>1343</v>
      </c>
      <c r="K232" s="8" t="s">
        <v>1318</v>
      </c>
      <c r="L232" s="8" t="s">
        <v>1342</v>
      </c>
      <c r="M232" s="18">
        <v>37073</v>
      </c>
      <c r="N232" s="18">
        <v>37073</v>
      </c>
      <c r="O232" s="8" t="s">
        <v>272</v>
      </c>
      <c r="P232" s="8" t="s">
        <v>21</v>
      </c>
      <c r="Q232" s="8" t="s">
        <v>7</v>
      </c>
      <c r="R232" s="8" t="str">
        <f t="shared" si="3"/>
        <v>032</v>
      </c>
      <c r="S232" s="8" t="str">
        <f>IFERROR(VLOOKUP(R232,'UNSG Projects'!$C$8:$D$305,2,FALSE),0)</f>
        <v>Non-Project Retirements</v>
      </c>
      <c r="T232" s="8" t="s">
        <v>1316</v>
      </c>
      <c r="U232" s="11">
        <v>-1019.7</v>
      </c>
    </row>
    <row r="233" spans="1:21" ht="20.399999999999999" x14ac:dyDescent="0.3">
      <c r="A233" s="19">
        <v>202512</v>
      </c>
      <c r="B233" s="8" t="s">
        <v>7</v>
      </c>
      <c r="C233" s="8" t="s">
        <v>645</v>
      </c>
      <c r="D233" s="8" t="s">
        <v>62</v>
      </c>
      <c r="E233" s="8" t="s">
        <v>62</v>
      </c>
      <c r="F233" s="8" t="s">
        <v>61</v>
      </c>
      <c r="G233" s="8" t="s">
        <v>125</v>
      </c>
      <c r="H233" s="8" t="s">
        <v>723</v>
      </c>
      <c r="I233" s="8" t="s">
        <v>722</v>
      </c>
      <c r="J233" s="8" t="s">
        <v>1343</v>
      </c>
      <c r="K233" s="8" t="s">
        <v>1318</v>
      </c>
      <c r="L233" s="8" t="s">
        <v>1342</v>
      </c>
      <c r="M233" s="18">
        <v>37438</v>
      </c>
      <c r="N233" s="18">
        <v>37438</v>
      </c>
      <c r="O233" s="8" t="s">
        <v>272</v>
      </c>
      <c r="P233" s="8" t="s">
        <v>21</v>
      </c>
      <c r="Q233" s="8" t="s">
        <v>7</v>
      </c>
      <c r="R233" s="8" t="str">
        <f t="shared" si="3"/>
        <v>032</v>
      </c>
      <c r="S233" s="8" t="str">
        <f>IFERROR(VLOOKUP(R233,'UNSG Projects'!$C$8:$D$305,2,FALSE),0)</f>
        <v>Non-Project Retirements</v>
      </c>
      <c r="T233" s="8" t="s">
        <v>1316</v>
      </c>
      <c r="U233" s="11">
        <v>-86.96</v>
      </c>
    </row>
    <row r="234" spans="1:21" ht="30.6" x14ac:dyDescent="0.3">
      <c r="A234" s="19">
        <v>202512</v>
      </c>
      <c r="B234" s="8" t="s">
        <v>7</v>
      </c>
      <c r="C234" s="8" t="s">
        <v>645</v>
      </c>
      <c r="D234" s="8" t="s">
        <v>62</v>
      </c>
      <c r="E234" s="8" t="s">
        <v>62</v>
      </c>
      <c r="F234" s="8" t="s">
        <v>61</v>
      </c>
      <c r="G234" s="8" t="s">
        <v>125</v>
      </c>
      <c r="H234" s="8" t="s">
        <v>1345</v>
      </c>
      <c r="I234" s="8" t="s">
        <v>1344</v>
      </c>
      <c r="J234" s="8" t="s">
        <v>1318</v>
      </c>
      <c r="K234" s="8" t="s">
        <v>1318</v>
      </c>
      <c r="L234" s="8" t="s">
        <v>1317</v>
      </c>
      <c r="M234" s="18">
        <v>42587</v>
      </c>
      <c r="N234" s="18">
        <v>42587</v>
      </c>
      <c r="O234" s="8" t="s">
        <v>272</v>
      </c>
      <c r="P234" s="8" t="s">
        <v>21</v>
      </c>
      <c r="Q234" s="8" t="s">
        <v>7</v>
      </c>
      <c r="R234" s="8" t="str">
        <f t="shared" si="3"/>
        <v>032</v>
      </c>
      <c r="S234" s="8" t="str">
        <f>IFERROR(VLOOKUP(R234,'UNSG Projects'!$C$8:$D$305,2,FALSE),0)</f>
        <v>Non-Project Retirements</v>
      </c>
      <c r="T234" s="8" t="s">
        <v>1316</v>
      </c>
      <c r="U234" s="11">
        <v>-8602.35</v>
      </c>
    </row>
    <row r="235" spans="1:21" ht="20.399999999999999" x14ac:dyDescent="0.3">
      <c r="A235" s="19">
        <v>202601</v>
      </c>
      <c r="B235" s="8" t="s">
        <v>7</v>
      </c>
      <c r="C235" s="8" t="s">
        <v>645</v>
      </c>
      <c r="D235" s="8" t="s">
        <v>62</v>
      </c>
      <c r="E235" s="8" t="s">
        <v>62</v>
      </c>
      <c r="F235" s="8" t="s">
        <v>61</v>
      </c>
      <c r="G235" s="8" t="s">
        <v>125</v>
      </c>
      <c r="H235" s="8" t="s">
        <v>723</v>
      </c>
      <c r="I235" s="8" t="s">
        <v>722</v>
      </c>
      <c r="J235" s="8" t="s">
        <v>1343</v>
      </c>
      <c r="K235" s="8" t="s">
        <v>1318</v>
      </c>
      <c r="L235" s="8" t="s">
        <v>1342</v>
      </c>
      <c r="M235" s="18">
        <v>34516</v>
      </c>
      <c r="N235" s="18">
        <v>34516</v>
      </c>
      <c r="O235" s="8" t="s">
        <v>272</v>
      </c>
      <c r="P235" s="8" t="s">
        <v>21</v>
      </c>
      <c r="Q235" s="8" t="s">
        <v>7</v>
      </c>
      <c r="R235" s="8" t="str">
        <f t="shared" si="3"/>
        <v>032</v>
      </c>
      <c r="S235" s="8" t="str">
        <f>IFERROR(VLOOKUP(R235,'UNSG Projects'!$C$8:$D$305,2,FALSE),0)</f>
        <v>Non-Project Retirements</v>
      </c>
      <c r="T235" s="8" t="s">
        <v>1316</v>
      </c>
      <c r="U235" s="11">
        <v>-83.43</v>
      </c>
    </row>
    <row r="236" spans="1:21" ht="20.399999999999999" x14ac:dyDescent="0.3">
      <c r="A236" s="19">
        <v>202601</v>
      </c>
      <c r="B236" s="8" t="s">
        <v>7</v>
      </c>
      <c r="C236" s="8" t="s">
        <v>645</v>
      </c>
      <c r="D236" s="8" t="s">
        <v>62</v>
      </c>
      <c r="E236" s="8" t="s">
        <v>62</v>
      </c>
      <c r="F236" s="8" t="s">
        <v>61</v>
      </c>
      <c r="G236" s="8" t="s">
        <v>125</v>
      </c>
      <c r="H236" s="8" t="s">
        <v>723</v>
      </c>
      <c r="I236" s="8" t="s">
        <v>722</v>
      </c>
      <c r="J236" s="8" t="s">
        <v>1343</v>
      </c>
      <c r="K236" s="8" t="s">
        <v>1318</v>
      </c>
      <c r="L236" s="8" t="s">
        <v>1342</v>
      </c>
      <c r="M236" s="18">
        <v>34881</v>
      </c>
      <c r="N236" s="18">
        <v>34881</v>
      </c>
      <c r="O236" s="8" t="s">
        <v>272</v>
      </c>
      <c r="P236" s="8" t="s">
        <v>21</v>
      </c>
      <c r="Q236" s="8" t="s">
        <v>7</v>
      </c>
      <c r="R236" s="8" t="str">
        <f t="shared" si="3"/>
        <v>032</v>
      </c>
      <c r="S236" s="8" t="str">
        <f>IFERROR(VLOOKUP(R236,'UNSG Projects'!$C$8:$D$305,2,FALSE),0)</f>
        <v>Non-Project Retirements</v>
      </c>
      <c r="T236" s="8" t="s">
        <v>1316</v>
      </c>
      <c r="U236" s="11">
        <v>-167.75</v>
      </c>
    </row>
    <row r="237" spans="1:21" ht="20.399999999999999" x14ac:dyDescent="0.3">
      <c r="A237" s="19">
        <v>202601</v>
      </c>
      <c r="B237" s="8" t="s">
        <v>7</v>
      </c>
      <c r="C237" s="8" t="s">
        <v>645</v>
      </c>
      <c r="D237" s="8" t="s">
        <v>62</v>
      </c>
      <c r="E237" s="8" t="s">
        <v>62</v>
      </c>
      <c r="F237" s="8" t="s">
        <v>61</v>
      </c>
      <c r="G237" s="8" t="s">
        <v>125</v>
      </c>
      <c r="H237" s="8" t="s">
        <v>723</v>
      </c>
      <c r="I237" s="8" t="s">
        <v>722</v>
      </c>
      <c r="J237" s="8" t="s">
        <v>1343</v>
      </c>
      <c r="K237" s="8" t="s">
        <v>1318</v>
      </c>
      <c r="L237" s="8" t="s">
        <v>1342</v>
      </c>
      <c r="M237" s="18">
        <v>35247</v>
      </c>
      <c r="N237" s="18">
        <v>35247</v>
      </c>
      <c r="O237" s="8" t="s">
        <v>272</v>
      </c>
      <c r="P237" s="8" t="s">
        <v>21</v>
      </c>
      <c r="Q237" s="8" t="s">
        <v>7</v>
      </c>
      <c r="R237" s="8" t="str">
        <f t="shared" si="3"/>
        <v>032</v>
      </c>
      <c r="S237" s="8" t="str">
        <f>IFERROR(VLOOKUP(R237,'UNSG Projects'!$C$8:$D$305,2,FALSE),0)</f>
        <v>Non-Project Retirements</v>
      </c>
      <c r="T237" s="8" t="s">
        <v>1316</v>
      </c>
      <c r="U237" s="11">
        <v>-508.53</v>
      </c>
    </row>
    <row r="238" spans="1:21" ht="20.399999999999999" x14ac:dyDescent="0.3">
      <c r="A238" s="19">
        <v>202601</v>
      </c>
      <c r="B238" s="8" t="s">
        <v>7</v>
      </c>
      <c r="C238" s="8" t="s">
        <v>645</v>
      </c>
      <c r="D238" s="8" t="s">
        <v>62</v>
      </c>
      <c r="E238" s="8" t="s">
        <v>62</v>
      </c>
      <c r="F238" s="8" t="s">
        <v>61</v>
      </c>
      <c r="G238" s="8" t="s">
        <v>125</v>
      </c>
      <c r="H238" s="8" t="s">
        <v>723</v>
      </c>
      <c r="I238" s="8" t="s">
        <v>722</v>
      </c>
      <c r="J238" s="8" t="s">
        <v>1343</v>
      </c>
      <c r="K238" s="8" t="s">
        <v>1318</v>
      </c>
      <c r="L238" s="8" t="s">
        <v>1342</v>
      </c>
      <c r="M238" s="18">
        <v>35612</v>
      </c>
      <c r="N238" s="18">
        <v>35612</v>
      </c>
      <c r="O238" s="8" t="s">
        <v>272</v>
      </c>
      <c r="P238" s="8" t="s">
        <v>21</v>
      </c>
      <c r="Q238" s="8" t="s">
        <v>7</v>
      </c>
      <c r="R238" s="8" t="str">
        <f t="shared" si="3"/>
        <v>032</v>
      </c>
      <c r="S238" s="8" t="str">
        <f>IFERROR(VLOOKUP(R238,'UNSG Projects'!$C$8:$D$305,2,FALSE),0)</f>
        <v>Non-Project Retirements</v>
      </c>
      <c r="T238" s="8" t="s">
        <v>1316</v>
      </c>
      <c r="U238" s="11">
        <v>-778.68</v>
      </c>
    </row>
    <row r="239" spans="1:21" ht="20.399999999999999" x14ac:dyDescent="0.3">
      <c r="A239" s="19">
        <v>202601</v>
      </c>
      <c r="B239" s="8" t="s">
        <v>7</v>
      </c>
      <c r="C239" s="8" t="s">
        <v>645</v>
      </c>
      <c r="D239" s="8" t="s">
        <v>62</v>
      </c>
      <c r="E239" s="8" t="s">
        <v>62</v>
      </c>
      <c r="F239" s="8" t="s">
        <v>61</v>
      </c>
      <c r="G239" s="8" t="s">
        <v>125</v>
      </c>
      <c r="H239" s="8" t="s">
        <v>723</v>
      </c>
      <c r="I239" s="8" t="s">
        <v>722</v>
      </c>
      <c r="J239" s="8" t="s">
        <v>1343</v>
      </c>
      <c r="K239" s="8" t="s">
        <v>1318</v>
      </c>
      <c r="L239" s="8" t="s">
        <v>1342</v>
      </c>
      <c r="M239" s="18">
        <v>35977</v>
      </c>
      <c r="N239" s="18">
        <v>35977</v>
      </c>
      <c r="O239" s="8" t="s">
        <v>272</v>
      </c>
      <c r="P239" s="8" t="s">
        <v>21</v>
      </c>
      <c r="Q239" s="8" t="s">
        <v>7</v>
      </c>
      <c r="R239" s="8" t="str">
        <f t="shared" si="3"/>
        <v>032</v>
      </c>
      <c r="S239" s="8" t="str">
        <f>IFERROR(VLOOKUP(R239,'UNSG Projects'!$C$8:$D$305,2,FALSE),0)</f>
        <v>Non-Project Retirements</v>
      </c>
      <c r="T239" s="8" t="s">
        <v>1316</v>
      </c>
      <c r="U239" s="11">
        <v>-951.72</v>
      </c>
    </row>
    <row r="240" spans="1:21" ht="20.399999999999999" x14ac:dyDescent="0.3">
      <c r="A240" s="19">
        <v>202601</v>
      </c>
      <c r="B240" s="8" t="s">
        <v>7</v>
      </c>
      <c r="C240" s="8" t="s">
        <v>645</v>
      </c>
      <c r="D240" s="8" t="s">
        <v>62</v>
      </c>
      <c r="E240" s="8" t="s">
        <v>62</v>
      </c>
      <c r="F240" s="8" t="s">
        <v>61</v>
      </c>
      <c r="G240" s="8" t="s">
        <v>125</v>
      </c>
      <c r="H240" s="8" t="s">
        <v>723</v>
      </c>
      <c r="I240" s="8" t="s">
        <v>722</v>
      </c>
      <c r="J240" s="8" t="s">
        <v>1343</v>
      </c>
      <c r="K240" s="8" t="s">
        <v>1318</v>
      </c>
      <c r="L240" s="8" t="s">
        <v>1342</v>
      </c>
      <c r="M240" s="18">
        <v>36342</v>
      </c>
      <c r="N240" s="18">
        <v>36342</v>
      </c>
      <c r="O240" s="8" t="s">
        <v>272</v>
      </c>
      <c r="P240" s="8" t="s">
        <v>21</v>
      </c>
      <c r="Q240" s="8" t="s">
        <v>7</v>
      </c>
      <c r="R240" s="8" t="str">
        <f t="shared" si="3"/>
        <v>032</v>
      </c>
      <c r="S240" s="8" t="str">
        <f>IFERROR(VLOOKUP(R240,'UNSG Projects'!$C$8:$D$305,2,FALSE),0)</f>
        <v>Non-Project Retirements</v>
      </c>
      <c r="T240" s="8" t="s">
        <v>1316</v>
      </c>
      <c r="U240" s="11">
        <v>-1055.8599999999999</v>
      </c>
    </row>
    <row r="241" spans="1:21" ht="20.399999999999999" x14ac:dyDescent="0.3">
      <c r="A241" s="19">
        <v>202601</v>
      </c>
      <c r="B241" s="8" t="s">
        <v>7</v>
      </c>
      <c r="C241" s="8" t="s">
        <v>645</v>
      </c>
      <c r="D241" s="8" t="s">
        <v>62</v>
      </c>
      <c r="E241" s="8" t="s">
        <v>62</v>
      </c>
      <c r="F241" s="8" t="s">
        <v>61</v>
      </c>
      <c r="G241" s="8" t="s">
        <v>125</v>
      </c>
      <c r="H241" s="8" t="s">
        <v>723</v>
      </c>
      <c r="I241" s="8" t="s">
        <v>722</v>
      </c>
      <c r="J241" s="8" t="s">
        <v>1343</v>
      </c>
      <c r="K241" s="8" t="s">
        <v>1318</v>
      </c>
      <c r="L241" s="8" t="s">
        <v>1342</v>
      </c>
      <c r="M241" s="18">
        <v>36708</v>
      </c>
      <c r="N241" s="18">
        <v>36708</v>
      </c>
      <c r="O241" s="8" t="s">
        <v>272</v>
      </c>
      <c r="P241" s="8" t="s">
        <v>21</v>
      </c>
      <c r="Q241" s="8" t="s">
        <v>7</v>
      </c>
      <c r="R241" s="8" t="str">
        <f t="shared" si="3"/>
        <v>032</v>
      </c>
      <c r="S241" s="8" t="str">
        <f>IFERROR(VLOOKUP(R241,'UNSG Projects'!$C$8:$D$305,2,FALSE),0)</f>
        <v>Non-Project Retirements</v>
      </c>
      <c r="T241" s="8" t="s">
        <v>1316</v>
      </c>
      <c r="U241" s="11">
        <v>-1248.3800000000001</v>
      </c>
    </row>
    <row r="242" spans="1:21" ht="20.399999999999999" x14ac:dyDescent="0.3">
      <c r="A242" s="19">
        <v>202601</v>
      </c>
      <c r="B242" s="8" t="s">
        <v>7</v>
      </c>
      <c r="C242" s="8" t="s">
        <v>645</v>
      </c>
      <c r="D242" s="8" t="s">
        <v>62</v>
      </c>
      <c r="E242" s="8" t="s">
        <v>62</v>
      </c>
      <c r="F242" s="8" t="s">
        <v>61</v>
      </c>
      <c r="G242" s="8" t="s">
        <v>125</v>
      </c>
      <c r="H242" s="8" t="s">
        <v>723</v>
      </c>
      <c r="I242" s="8" t="s">
        <v>722</v>
      </c>
      <c r="J242" s="8" t="s">
        <v>1343</v>
      </c>
      <c r="K242" s="8" t="s">
        <v>1318</v>
      </c>
      <c r="L242" s="8" t="s">
        <v>1342</v>
      </c>
      <c r="M242" s="18">
        <v>37073</v>
      </c>
      <c r="N242" s="18">
        <v>37073</v>
      </c>
      <c r="O242" s="8" t="s">
        <v>272</v>
      </c>
      <c r="P242" s="8" t="s">
        <v>21</v>
      </c>
      <c r="Q242" s="8" t="s">
        <v>7</v>
      </c>
      <c r="R242" s="8" t="str">
        <f t="shared" si="3"/>
        <v>032</v>
      </c>
      <c r="S242" s="8" t="str">
        <f>IFERROR(VLOOKUP(R242,'UNSG Projects'!$C$8:$D$305,2,FALSE),0)</f>
        <v>Non-Project Retirements</v>
      </c>
      <c r="T242" s="8" t="s">
        <v>1316</v>
      </c>
      <c r="U242" s="11">
        <v>-1575.9</v>
      </c>
    </row>
    <row r="243" spans="1:21" ht="20.399999999999999" x14ac:dyDescent="0.3">
      <c r="A243" s="19">
        <v>202601</v>
      </c>
      <c r="B243" s="8" t="s">
        <v>7</v>
      </c>
      <c r="C243" s="8" t="s">
        <v>645</v>
      </c>
      <c r="D243" s="8" t="s">
        <v>62</v>
      </c>
      <c r="E243" s="8" t="s">
        <v>62</v>
      </c>
      <c r="F243" s="8" t="s">
        <v>61</v>
      </c>
      <c r="G243" s="8" t="s">
        <v>125</v>
      </c>
      <c r="H243" s="8" t="s">
        <v>723</v>
      </c>
      <c r="I243" s="8" t="s">
        <v>722</v>
      </c>
      <c r="J243" s="8" t="s">
        <v>1343</v>
      </c>
      <c r="K243" s="8" t="s">
        <v>1318</v>
      </c>
      <c r="L243" s="8" t="s">
        <v>1342</v>
      </c>
      <c r="M243" s="18">
        <v>37438</v>
      </c>
      <c r="N243" s="18">
        <v>37438</v>
      </c>
      <c r="O243" s="8" t="s">
        <v>272</v>
      </c>
      <c r="P243" s="8" t="s">
        <v>21</v>
      </c>
      <c r="Q243" s="8" t="s">
        <v>7</v>
      </c>
      <c r="R243" s="8" t="str">
        <f t="shared" si="3"/>
        <v>032</v>
      </c>
      <c r="S243" s="8" t="str">
        <f>IFERROR(VLOOKUP(R243,'UNSG Projects'!$C$8:$D$305,2,FALSE),0)</f>
        <v>Non-Project Retirements</v>
      </c>
      <c r="T243" s="8" t="s">
        <v>1316</v>
      </c>
      <c r="U243" s="11">
        <v>-521.76</v>
      </c>
    </row>
    <row r="244" spans="1:21" ht="20.399999999999999" x14ac:dyDescent="0.3">
      <c r="A244" s="19">
        <v>202601</v>
      </c>
      <c r="B244" s="8" t="s">
        <v>7</v>
      </c>
      <c r="C244" s="8" t="s">
        <v>645</v>
      </c>
      <c r="D244" s="8" t="s">
        <v>62</v>
      </c>
      <c r="E244" s="8" t="s">
        <v>62</v>
      </c>
      <c r="F244" s="8" t="s">
        <v>61</v>
      </c>
      <c r="G244" s="8" t="s">
        <v>125</v>
      </c>
      <c r="H244" s="8" t="s">
        <v>723</v>
      </c>
      <c r="I244" s="8" t="s">
        <v>722</v>
      </c>
      <c r="J244" s="8" t="s">
        <v>1343</v>
      </c>
      <c r="K244" s="8" t="s">
        <v>1318</v>
      </c>
      <c r="L244" s="8" t="s">
        <v>1342</v>
      </c>
      <c r="M244" s="18">
        <v>37803</v>
      </c>
      <c r="N244" s="18">
        <v>37803</v>
      </c>
      <c r="O244" s="8" t="s">
        <v>272</v>
      </c>
      <c r="P244" s="8" t="s">
        <v>21</v>
      </c>
      <c r="Q244" s="8" t="s">
        <v>7</v>
      </c>
      <c r="R244" s="8" t="str">
        <f t="shared" si="3"/>
        <v>032</v>
      </c>
      <c r="S244" s="8" t="str">
        <f>IFERROR(VLOOKUP(R244,'UNSG Projects'!$C$8:$D$305,2,FALSE),0)</f>
        <v>Non-Project Retirements</v>
      </c>
      <c r="T244" s="8" t="s">
        <v>1316</v>
      </c>
      <c r="U244" s="11">
        <v>-347.84</v>
      </c>
    </row>
    <row r="245" spans="1:21" ht="20.399999999999999" x14ac:dyDescent="0.3">
      <c r="A245" s="19">
        <v>202601</v>
      </c>
      <c r="B245" s="8" t="s">
        <v>7</v>
      </c>
      <c r="C245" s="8" t="s">
        <v>645</v>
      </c>
      <c r="D245" s="8" t="s">
        <v>62</v>
      </c>
      <c r="E245" s="8" t="s">
        <v>62</v>
      </c>
      <c r="F245" s="8" t="s">
        <v>61</v>
      </c>
      <c r="G245" s="8" t="s">
        <v>125</v>
      </c>
      <c r="H245" s="8" t="s">
        <v>723</v>
      </c>
      <c r="I245" s="8" t="s">
        <v>722</v>
      </c>
      <c r="J245" s="8" t="s">
        <v>1343</v>
      </c>
      <c r="K245" s="8" t="s">
        <v>1318</v>
      </c>
      <c r="L245" s="8" t="s">
        <v>1342</v>
      </c>
      <c r="M245" s="18">
        <v>38169</v>
      </c>
      <c r="N245" s="18">
        <v>38169</v>
      </c>
      <c r="O245" s="8" t="s">
        <v>272</v>
      </c>
      <c r="P245" s="8" t="s">
        <v>21</v>
      </c>
      <c r="Q245" s="8" t="s">
        <v>7</v>
      </c>
      <c r="R245" s="8" t="str">
        <f t="shared" si="3"/>
        <v>032</v>
      </c>
      <c r="S245" s="8" t="str">
        <f>IFERROR(VLOOKUP(R245,'UNSG Projects'!$C$8:$D$305,2,FALSE),0)</f>
        <v>Non-Project Retirements</v>
      </c>
      <c r="T245" s="8" t="s">
        <v>1316</v>
      </c>
      <c r="U245" s="11">
        <v>-242.34</v>
      </c>
    </row>
    <row r="246" spans="1:21" ht="20.399999999999999" x14ac:dyDescent="0.3">
      <c r="A246" s="19">
        <v>202601</v>
      </c>
      <c r="B246" s="8" t="s">
        <v>7</v>
      </c>
      <c r="C246" s="8" t="s">
        <v>645</v>
      </c>
      <c r="D246" s="8" t="s">
        <v>62</v>
      </c>
      <c r="E246" s="8" t="s">
        <v>62</v>
      </c>
      <c r="F246" s="8" t="s">
        <v>61</v>
      </c>
      <c r="G246" s="8" t="s">
        <v>125</v>
      </c>
      <c r="H246" s="8" t="s">
        <v>723</v>
      </c>
      <c r="I246" s="8" t="s">
        <v>722</v>
      </c>
      <c r="J246" s="8" t="s">
        <v>1343</v>
      </c>
      <c r="K246" s="8" t="s">
        <v>1318</v>
      </c>
      <c r="L246" s="8" t="s">
        <v>1342</v>
      </c>
      <c r="M246" s="18">
        <v>38534</v>
      </c>
      <c r="N246" s="18">
        <v>38534</v>
      </c>
      <c r="O246" s="8" t="s">
        <v>272</v>
      </c>
      <c r="P246" s="8" t="s">
        <v>21</v>
      </c>
      <c r="Q246" s="8" t="s">
        <v>7</v>
      </c>
      <c r="R246" s="8" t="str">
        <f t="shared" si="3"/>
        <v>032</v>
      </c>
      <c r="S246" s="8" t="str">
        <f>IFERROR(VLOOKUP(R246,'UNSG Projects'!$C$8:$D$305,2,FALSE),0)</f>
        <v>Non-Project Retirements</v>
      </c>
      <c r="T246" s="8" t="s">
        <v>1316</v>
      </c>
      <c r="U246" s="11">
        <v>-162.44</v>
      </c>
    </row>
    <row r="247" spans="1:21" ht="20.399999999999999" x14ac:dyDescent="0.3">
      <c r="A247" s="19">
        <v>202601</v>
      </c>
      <c r="B247" s="8" t="s">
        <v>7</v>
      </c>
      <c r="C247" s="8" t="s">
        <v>645</v>
      </c>
      <c r="D247" s="8" t="s">
        <v>62</v>
      </c>
      <c r="E247" s="8" t="s">
        <v>62</v>
      </c>
      <c r="F247" s="8" t="s">
        <v>61</v>
      </c>
      <c r="G247" s="8" t="s">
        <v>125</v>
      </c>
      <c r="H247" s="8" t="s">
        <v>723</v>
      </c>
      <c r="I247" s="8" t="s">
        <v>722</v>
      </c>
      <c r="J247" s="8" t="s">
        <v>1343</v>
      </c>
      <c r="K247" s="8" t="s">
        <v>1318</v>
      </c>
      <c r="L247" s="8" t="s">
        <v>1342</v>
      </c>
      <c r="M247" s="18">
        <v>38899</v>
      </c>
      <c r="N247" s="18">
        <v>38899</v>
      </c>
      <c r="O247" s="8" t="s">
        <v>272</v>
      </c>
      <c r="P247" s="8" t="s">
        <v>21</v>
      </c>
      <c r="Q247" s="8" t="s">
        <v>7</v>
      </c>
      <c r="R247" s="8" t="str">
        <f t="shared" si="3"/>
        <v>032</v>
      </c>
      <c r="S247" s="8" t="str">
        <f>IFERROR(VLOOKUP(R247,'UNSG Projects'!$C$8:$D$305,2,FALSE),0)</f>
        <v>Non-Project Retirements</v>
      </c>
      <c r="T247" s="8" t="s">
        <v>1316</v>
      </c>
      <c r="U247" s="11">
        <v>-86.96</v>
      </c>
    </row>
    <row r="248" spans="1:21" ht="30.6" x14ac:dyDescent="0.3">
      <c r="A248" s="19">
        <v>202601</v>
      </c>
      <c r="B248" s="8" t="s">
        <v>7</v>
      </c>
      <c r="C248" s="8" t="s">
        <v>645</v>
      </c>
      <c r="D248" s="8" t="s">
        <v>62</v>
      </c>
      <c r="E248" s="8" t="s">
        <v>62</v>
      </c>
      <c r="F248" s="8" t="s">
        <v>61</v>
      </c>
      <c r="G248" s="8" t="s">
        <v>125</v>
      </c>
      <c r="H248" s="8" t="s">
        <v>1345</v>
      </c>
      <c r="I248" s="8" t="s">
        <v>1344</v>
      </c>
      <c r="J248" s="8" t="s">
        <v>1318</v>
      </c>
      <c r="K248" s="8" t="s">
        <v>1318</v>
      </c>
      <c r="L248" s="8" t="s">
        <v>1317</v>
      </c>
      <c r="M248" s="18">
        <v>42587</v>
      </c>
      <c r="N248" s="18">
        <v>42587</v>
      </c>
      <c r="O248" s="8" t="s">
        <v>272</v>
      </c>
      <c r="P248" s="8" t="s">
        <v>21</v>
      </c>
      <c r="Q248" s="8" t="s">
        <v>7</v>
      </c>
      <c r="R248" s="8" t="str">
        <f t="shared" si="3"/>
        <v>032</v>
      </c>
      <c r="S248" s="8" t="str">
        <f>IFERROR(VLOOKUP(R248,'UNSG Projects'!$C$8:$D$305,2,FALSE),0)</f>
        <v>Non-Project Retirements</v>
      </c>
      <c r="T248" s="8" t="s">
        <v>1316</v>
      </c>
      <c r="U248" s="11">
        <v>-5312.98</v>
      </c>
    </row>
    <row r="249" spans="1:21" ht="20.399999999999999" x14ac:dyDescent="0.3">
      <c r="A249" s="19">
        <v>202602</v>
      </c>
      <c r="B249" s="8" t="s">
        <v>7</v>
      </c>
      <c r="C249" s="8" t="s">
        <v>645</v>
      </c>
      <c r="D249" s="8" t="s">
        <v>62</v>
      </c>
      <c r="E249" s="8" t="s">
        <v>62</v>
      </c>
      <c r="F249" s="8" t="s">
        <v>61</v>
      </c>
      <c r="G249" s="8" t="s">
        <v>125</v>
      </c>
      <c r="H249" s="8" t="s">
        <v>723</v>
      </c>
      <c r="I249" s="8" t="s">
        <v>722</v>
      </c>
      <c r="J249" s="8" t="s">
        <v>1343</v>
      </c>
      <c r="K249" s="8" t="s">
        <v>1318</v>
      </c>
      <c r="L249" s="8" t="s">
        <v>1342</v>
      </c>
      <c r="M249" s="18">
        <v>34881</v>
      </c>
      <c r="N249" s="18">
        <v>34881</v>
      </c>
      <c r="O249" s="8" t="s">
        <v>272</v>
      </c>
      <c r="P249" s="8" t="s">
        <v>21</v>
      </c>
      <c r="Q249" s="8" t="s">
        <v>7</v>
      </c>
      <c r="R249" s="8" t="str">
        <f t="shared" si="3"/>
        <v>032</v>
      </c>
      <c r="S249" s="8" t="str">
        <f>IFERROR(VLOOKUP(R249,'UNSG Projects'!$C$8:$D$305,2,FALSE),0)</f>
        <v>Non-Project Retirements</v>
      </c>
      <c r="T249" s="8" t="s">
        <v>1316</v>
      </c>
      <c r="U249" s="11">
        <v>-335.5</v>
      </c>
    </row>
    <row r="250" spans="1:21" ht="20.399999999999999" x14ac:dyDescent="0.3">
      <c r="A250" s="19">
        <v>202602</v>
      </c>
      <c r="B250" s="8" t="s">
        <v>7</v>
      </c>
      <c r="C250" s="8" t="s">
        <v>645</v>
      </c>
      <c r="D250" s="8" t="s">
        <v>62</v>
      </c>
      <c r="E250" s="8" t="s">
        <v>62</v>
      </c>
      <c r="F250" s="8" t="s">
        <v>61</v>
      </c>
      <c r="G250" s="8" t="s">
        <v>125</v>
      </c>
      <c r="H250" s="8" t="s">
        <v>723</v>
      </c>
      <c r="I250" s="8" t="s">
        <v>722</v>
      </c>
      <c r="J250" s="8" t="s">
        <v>1343</v>
      </c>
      <c r="K250" s="8" t="s">
        <v>1318</v>
      </c>
      <c r="L250" s="8" t="s">
        <v>1342</v>
      </c>
      <c r="M250" s="18">
        <v>35247</v>
      </c>
      <c r="N250" s="18">
        <v>35247</v>
      </c>
      <c r="O250" s="8" t="s">
        <v>272</v>
      </c>
      <c r="P250" s="8" t="s">
        <v>21</v>
      </c>
      <c r="Q250" s="8" t="s">
        <v>7</v>
      </c>
      <c r="R250" s="8" t="str">
        <f t="shared" si="3"/>
        <v>032</v>
      </c>
      <c r="S250" s="8" t="str">
        <f>IFERROR(VLOOKUP(R250,'UNSG Projects'!$C$8:$D$305,2,FALSE),0)</f>
        <v>Non-Project Retirements</v>
      </c>
      <c r="T250" s="8" t="s">
        <v>1316</v>
      </c>
      <c r="U250" s="11">
        <v>-678.04</v>
      </c>
    </row>
    <row r="251" spans="1:21" ht="20.399999999999999" x14ac:dyDescent="0.3">
      <c r="A251" s="19">
        <v>202602</v>
      </c>
      <c r="B251" s="8" t="s">
        <v>7</v>
      </c>
      <c r="C251" s="8" t="s">
        <v>645</v>
      </c>
      <c r="D251" s="8" t="s">
        <v>62</v>
      </c>
      <c r="E251" s="8" t="s">
        <v>62</v>
      </c>
      <c r="F251" s="8" t="s">
        <v>61</v>
      </c>
      <c r="G251" s="8" t="s">
        <v>125</v>
      </c>
      <c r="H251" s="8" t="s">
        <v>723</v>
      </c>
      <c r="I251" s="8" t="s">
        <v>722</v>
      </c>
      <c r="J251" s="8" t="s">
        <v>1343</v>
      </c>
      <c r="K251" s="8" t="s">
        <v>1318</v>
      </c>
      <c r="L251" s="8" t="s">
        <v>1342</v>
      </c>
      <c r="M251" s="18">
        <v>35612</v>
      </c>
      <c r="N251" s="18">
        <v>35612</v>
      </c>
      <c r="O251" s="8" t="s">
        <v>272</v>
      </c>
      <c r="P251" s="8" t="s">
        <v>21</v>
      </c>
      <c r="Q251" s="8" t="s">
        <v>7</v>
      </c>
      <c r="R251" s="8" t="str">
        <f t="shared" si="3"/>
        <v>032</v>
      </c>
      <c r="S251" s="8" t="str">
        <f>IFERROR(VLOOKUP(R251,'UNSG Projects'!$C$8:$D$305,2,FALSE),0)</f>
        <v>Non-Project Retirements</v>
      </c>
      <c r="T251" s="8" t="s">
        <v>1316</v>
      </c>
      <c r="U251" s="11">
        <v>-1038.24</v>
      </c>
    </row>
    <row r="252" spans="1:21" ht="20.399999999999999" x14ac:dyDescent="0.3">
      <c r="A252" s="19">
        <v>202602</v>
      </c>
      <c r="B252" s="8" t="s">
        <v>7</v>
      </c>
      <c r="C252" s="8" t="s">
        <v>645</v>
      </c>
      <c r="D252" s="8" t="s">
        <v>62</v>
      </c>
      <c r="E252" s="8" t="s">
        <v>62</v>
      </c>
      <c r="F252" s="8" t="s">
        <v>61</v>
      </c>
      <c r="G252" s="8" t="s">
        <v>125</v>
      </c>
      <c r="H252" s="8" t="s">
        <v>723</v>
      </c>
      <c r="I252" s="8" t="s">
        <v>722</v>
      </c>
      <c r="J252" s="8" t="s">
        <v>1343</v>
      </c>
      <c r="K252" s="8" t="s">
        <v>1318</v>
      </c>
      <c r="L252" s="8" t="s">
        <v>1342</v>
      </c>
      <c r="M252" s="18">
        <v>35977</v>
      </c>
      <c r="N252" s="18">
        <v>35977</v>
      </c>
      <c r="O252" s="8" t="s">
        <v>272</v>
      </c>
      <c r="P252" s="8" t="s">
        <v>21</v>
      </c>
      <c r="Q252" s="8" t="s">
        <v>7</v>
      </c>
      <c r="R252" s="8" t="str">
        <f t="shared" si="3"/>
        <v>032</v>
      </c>
      <c r="S252" s="8" t="str">
        <f>IFERROR(VLOOKUP(R252,'UNSG Projects'!$C$8:$D$305,2,FALSE),0)</f>
        <v>Non-Project Retirements</v>
      </c>
      <c r="T252" s="8" t="s">
        <v>1316</v>
      </c>
      <c r="U252" s="11">
        <v>-1124.76</v>
      </c>
    </row>
    <row r="253" spans="1:21" ht="20.399999999999999" x14ac:dyDescent="0.3">
      <c r="A253" s="19">
        <v>202602</v>
      </c>
      <c r="B253" s="8" t="s">
        <v>7</v>
      </c>
      <c r="C253" s="8" t="s">
        <v>645</v>
      </c>
      <c r="D253" s="8" t="s">
        <v>62</v>
      </c>
      <c r="E253" s="8" t="s">
        <v>62</v>
      </c>
      <c r="F253" s="8" t="s">
        <v>61</v>
      </c>
      <c r="G253" s="8" t="s">
        <v>125</v>
      </c>
      <c r="H253" s="8" t="s">
        <v>723</v>
      </c>
      <c r="I253" s="8" t="s">
        <v>722</v>
      </c>
      <c r="J253" s="8" t="s">
        <v>1343</v>
      </c>
      <c r="K253" s="8" t="s">
        <v>1318</v>
      </c>
      <c r="L253" s="8" t="s">
        <v>1342</v>
      </c>
      <c r="M253" s="18">
        <v>36342</v>
      </c>
      <c r="N253" s="18">
        <v>36342</v>
      </c>
      <c r="O253" s="8" t="s">
        <v>272</v>
      </c>
      <c r="P253" s="8" t="s">
        <v>21</v>
      </c>
      <c r="Q253" s="8" t="s">
        <v>7</v>
      </c>
      <c r="R253" s="8" t="str">
        <f t="shared" si="3"/>
        <v>032</v>
      </c>
      <c r="S253" s="8" t="str">
        <f>IFERROR(VLOOKUP(R253,'UNSG Projects'!$C$8:$D$305,2,FALSE),0)</f>
        <v>Non-Project Retirements</v>
      </c>
      <c r="T253" s="8" t="s">
        <v>1316</v>
      </c>
      <c r="U253" s="11">
        <v>-1299.52</v>
      </c>
    </row>
    <row r="254" spans="1:21" ht="20.399999999999999" x14ac:dyDescent="0.3">
      <c r="A254" s="19">
        <v>202602</v>
      </c>
      <c r="B254" s="8" t="s">
        <v>7</v>
      </c>
      <c r="C254" s="8" t="s">
        <v>645</v>
      </c>
      <c r="D254" s="8" t="s">
        <v>62</v>
      </c>
      <c r="E254" s="8" t="s">
        <v>62</v>
      </c>
      <c r="F254" s="8" t="s">
        <v>61</v>
      </c>
      <c r="G254" s="8" t="s">
        <v>125</v>
      </c>
      <c r="H254" s="8" t="s">
        <v>723</v>
      </c>
      <c r="I254" s="8" t="s">
        <v>722</v>
      </c>
      <c r="J254" s="8" t="s">
        <v>1343</v>
      </c>
      <c r="K254" s="8" t="s">
        <v>1318</v>
      </c>
      <c r="L254" s="8" t="s">
        <v>1342</v>
      </c>
      <c r="M254" s="18">
        <v>36708</v>
      </c>
      <c r="N254" s="18">
        <v>36708</v>
      </c>
      <c r="O254" s="8" t="s">
        <v>272</v>
      </c>
      <c r="P254" s="8" t="s">
        <v>21</v>
      </c>
      <c r="Q254" s="8" t="s">
        <v>7</v>
      </c>
      <c r="R254" s="8" t="str">
        <f t="shared" si="3"/>
        <v>032</v>
      </c>
      <c r="S254" s="8" t="str">
        <f>IFERROR(VLOOKUP(R254,'UNSG Projects'!$C$8:$D$305,2,FALSE),0)</f>
        <v>Non-Project Retirements</v>
      </c>
      <c r="T254" s="8" t="s">
        <v>1316</v>
      </c>
      <c r="U254" s="11">
        <v>-1605.06</v>
      </c>
    </row>
    <row r="255" spans="1:21" ht="20.399999999999999" x14ac:dyDescent="0.3">
      <c r="A255" s="19">
        <v>202602</v>
      </c>
      <c r="B255" s="8" t="s">
        <v>7</v>
      </c>
      <c r="C255" s="8" t="s">
        <v>645</v>
      </c>
      <c r="D255" s="8" t="s">
        <v>62</v>
      </c>
      <c r="E255" s="8" t="s">
        <v>62</v>
      </c>
      <c r="F255" s="8" t="s">
        <v>61</v>
      </c>
      <c r="G255" s="8" t="s">
        <v>125</v>
      </c>
      <c r="H255" s="8" t="s">
        <v>723</v>
      </c>
      <c r="I255" s="8" t="s">
        <v>722</v>
      </c>
      <c r="J255" s="8" t="s">
        <v>1343</v>
      </c>
      <c r="K255" s="8" t="s">
        <v>1318</v>
      </c>
      <c r="L255" s="8" t="s">
        <v>1342</v>
      </c>
      <c r="M255" s="18">
        <v>37073</v>
      </c>
      <c r="N255" s="18">
        <v>37073</v>
      </c>
      <c r="O255" s="8" t="s">
        <v>272</v>
      </c>
      <c r="P255" s="8" t="s">
        <v>21</v>
      </c>
      <c r="Q255" s="8" t="s">
        <v>7</v>
      </c>
      <c r="R255" s="8" t="str">
        <f t="shared" si="3"/>
        <v>032</v>
      </c>
      <c r="S255" s="8" t="str">
        <f>IFERROR(VLOOKUP(R255,'UNSG Projects'!$C$8:$D$305,2,FALSE),0)</f>
        <v>Non-Project Retirements</v>
      </c>
      <c r="T255" s="8" t="s">
        <v>1316</v>
      </c>
      <c r="U255" s="11">
        <v>-1854</v>
      </c>
    </row>
    <row r="256" spans="1:21" ht="20.399999999999999" x14ac:dyDescent="0.3">
      <c r="A256" s="19">
        <v>202602</v>
      </c>
      <c r="B256" s="8" t="s">
        <v>7</v>
      </c>
      <c r="C256" s="8" t="s">
        <v>645</v>
      </c>
      <c r="D256" s="8" t="s">
        <v>62</v>
      </c>
      <c r="E256" s="8" t="s">
        <v>62</v>
      </c>
      <c r="F256" s="8" t="s">
        <v>61</v>
      </c>
      <c r="G256" s="8" t="s">
        <v>125</v>
      </c>
      <c r="H256" s="8" t="s">
        <v>723</v>
      </c>
      <c r="I256" s="8" t="s">
        <v>722</v>
      </c>
      <c r="J256" s="8" t="s">
        <v>1343</v>
      </c>
      <c r="K256" s="8" t="s">
        <v>1318</v>
      </c>
      <c r="L256" s="8" t="s">
        <v>1342</v>
      </c>
      <c r="M256" s="18">
        <v>37438</v>
      </c>
      <c r="N256" s="18">
        <v>37438</v>
      </c>
      <c r="O256" s="8" t="s">
        <v>272</v>
      </c>
      <c r="P256" s="8" t="s">
        <v>21</v>
      </c>
      <c r="Q256" s="8" t="s">
        <v>7</v>
      </c>
      <c r="R256" s="8" t="str">
        <f t="shared" si="3"/>
        <v>032</v>
      </c>
      <c r="S256" s="8" t="str">
        <f>IFERROR(VLOOKUP(R256,'UNSG Projects'!$C$8:$D$305,2,FALSE),0)</f>
        <v>Non-Project Retirements</v>
      </c>
      <c r="T256" s="8" t="s">
        <v>1316</v>
      </c>
      <c r="U256" s="11">
        <v>-608.72</v>
      </c>
    </row>
    <row r="257" spans="1:21" ht="20.399999999999999" x14ac:dyDescent="0.3">
      <c r="A257" s="19">
        <v>202602</v>
      </c>
      <c r="B257" s="8" t="s">
        <v>7</v>
      </c>
      <c r="C257" s="8" t="s">
        <v>645</v>
      </c>
      <c r="D257" s="8" t="s">
        <v>62</v>
      </c>
      <c r="E257" s="8" t="s">
        <v>62</v>
      </c>
      <c r="F257" s="8" t="s">
        <v>61</v>
      </c>
      <c r="G257" s="8" t="s">
        <v>125</v>
      </c>
      <c r="H257" s="8" t="s">
        <v>723</v>
      </c>
      <c r="I257" s="8" t="s">
        <v>722</v>
      </c>
      <c r="J257" s="8" t="s">
        <v>1343</v>
      </c>
      <c r="K257" s="8" t="s">
        <v>1318</v>
      </c>
      <c r="L257" s="8" t="s">
        <v>1342</v>
      </c>
      <c r="M257" s="18">
        <v>37803</v>
      </c>
      <c r="N257" s="18">
        <v>37803</v>
      </c>
      <c r="O257" s="8" t="s">
        <v>272</v>
      </c>
      <c r="P257" s="8" t="s">
        <v>21</v>
      </c>
      <c r="Q257" s="8" t="s">
        <v>7</v>
      </c>
      <c r="R257" s="8" t="str">
        <f t="shared" si="3"/>
        <v>032</v>
      </c>
      <c r="S257" s="8" t="str">
        <f>IFERROR(VLOOKUP(R257,'UNSG Projects'!$C$8:$D$305,2,FALSE),0)</f>
        <v>Non-Project Retirements</v>
      </c>
      <c r="T257" s="8" t="s">
        <v>1316</v>
      </c>
      <c r="U257" s="11">
        <v>-434.8</v>
      </c>
    </row>
    <row r="258" spans="1:21" ht="20.399999999999999" x14ac:dyDescent="0.3">
      <c r="A258" s="19">
        <v>202602</v>
      </c>
      <c r="B258" s="8" t="s">
        <v>7</v>
      </c>
      <c r="C258" s="8" t="s">
        <v>645</v>
      </c>
      <c r="D258" s="8" t="s">
        <v>62</v>
      </c>
      <c r="E258" s="8" t="s">
        <v>62</v>
      </c>
      <c r="F258" s="8" t="s">
        <v>61</v>
      </c>
      <c r="G258" s="8" t="s">
        <v>125</v>
      </c>
      <c r="H258" s="8" t="s">
        <v>723</v>
      </c>
      <c r="I258" s="8" t="s">
        <v>722</v>
      </c>
      <c r="J258" s="8" t="s">
        <v>1343</v>
      </c>
      <c r="K258" s="8" t="s">
        <v>1318</v>
      </c>
      <c r="L258" s="8" t="s">
        <v>1342</v>
      </c>
      <c r="M258" s="18">
        <v>38169</v>
      </c>
      <c r="N258" s="18">
        <v>38169</v>
      </c>
      <c r="O258" s="8" t="s">
        <v>272</v>
      </c>
      <c r="P258" s="8" t="s">
        <v>21</v>
      </c>
      <c r="Q258" s="8" t="s">
        <v>7</v>
      </c>
      <c r="R258" s="8" t="str">
        <f t="shared" si="3"/>
        <v>032</v>
      </c>
      <c r="S258" s="8" t="str">
        <f>IFERROR(VLOOKUP(R258,'UNSG Projects'!$C$8:$D$305,2,FALSE),0)</f>
        <v>Non-Project Retirements</v>
      </c>
      <c r="T258" s="8" t="s">
        <v>1316</v>
      </c>
      <c r="U258" s="11">
        <v>-323.12</v>
      </c>
    </row>
    <row r="259" spans="1:21" ht="20.399999999999999" x14ac:dyDescent="0.3">
      <c r="A259" s="19">
        <v>202602</v>
      </c>
      <c r="B259" s="8" t="s">
        <v>7</v>
      </c>
      <c r="C259" s="8" t="s">
        <v>645</v>
      </c>
      <c r="D259" s="8" t="s">
        <v>62</v>
      </c>
      <c r="E259" s="8" t="s">
        <v>62</v>
      </c>
      <c r="F259" s="8" t="s">
        <v>61</v>
      </c>
      <c r="G259" s="8" t="s">
        <v>125</v>
      </c>
      <c r="H259" s="8" t="s">
        <v>723</v>
      </c>
      <c r="I259" s="8" t="s">
        <v>722</v>
      </c>
      <c r="J259" s="8" t="s">
        <v>1343</v>
      </c>
      <c r="K259" s="8" t="s">
        <v>1318</v>
      </c>
      <c r="L259" s="8" t="s">
        <v>1342</v>
      </c>
      <c r="M259" s="18">
        <v>38534</v>
      </c>
      <c r="N259" s="18">
        <v>38534</v>
      </c>
      <c r="O259" s="8" t="s">
        <v>272</v>
      </c>
      <c r="P259" s="8" t="s">
        <v>21</v>
      </c>
      <c r="Q259" s="8" t="s">
        <v>7</v>
      </c>
      <c r="R259" s="8" t="str">
        <f t="shared" si="3"/>
        <v>032</v>
      </c>
      <c r="S259" s="8" t="str">
        <f>IFERROR(VLOOKUP(R259,'UNSG Projects'!$C$8:$D$305,2,FALSE),0)</f>
        <v>Non-Project Retirements</v>
      </c>
      <c r="T259" s="8" t="s">
        <v>1316</v>
      </c>
      <c r="U259" s="11">
        <v>-162.44</v>
      </c>
    </row>
    <row r="260" spans="1:21" ht="20.399999999999999" x14ac:dyDescent="0.3">
      <c r="A260" s="19">
        <v>202602</v>
      </c>
      <c r="B260" s="8" t="s">
        <v>7</v>
      </c>
      <c r="C260" s="8" t="s">
        <v>645</v>
      </c>
      <c r="D260" s="8" t="s">
        <v>62</v>
      </c>
      <c r="E260" s="8" t="s">
        <v>62</v>
      </c>
      <c r="F260" s="8" t="s">
        <v>61</v>
      </c>
      <c r="G260" s="8" t="s">
        <v>125</v>
      </c>
      <c r="H260" s="8" t="s">
        <v>723</v>
      </c>
      <c r="I260" s="8" t="s">
        <v>722</v>
      </c>
      <c r="J260" s="8" t="s">
        <v>1343</v>
      </c>
      <c r="K260" s="8" t="s">
        <v>1318</v>
      </c>
      <c r="L260" s="8" t="s">
        <v>1342</v>
      </c>
      <c r="M260" s="18">
        <v>38899</v>
      </c>
      <c r="N260" s="18">
        <v>38899</v>
      </c>
      <c r="O260" s="8" t="s">
        <v>272</v>
      </c>
      <c r="P260" s="8" t="s">
        <v>21</v>
      </c>
      <c r="Q260" s="8" t="s">
        <v>7</v>
      </c>
      <c r="R260" s="8" t="str">
        <f t="shared" si="3"/>
        <v>032</v>
      </c>
      <c r="S260" s="8" t="str">
        <f>IFERROR(VLOOKUP(R260,'UNSG Projects'!$C$8:$D$305,2,FALSE),0)</f>
        <v>Non-Project Retirements</v>
      </c>
      <c r="T260" s="8" t="s">
        <v>1316</v>
      </c>
      <c r="U260" s="11">
        <v>-173.92</v>
      </c>
    </row>
    <row r="261" spans="1:21" ht="20.399999999999999" x14ac:dyDescent="0.3">
      <c r="A261" s="19">
        <v>202602</v>
      </c>
      <c r="B261" s="8" t="s">
        <v>7</v>
      </c>
      <c r="C261" s="8" t="s">
        <v>645</v>
      </c>
      <c r="D261" s="8" t="s">
        <v>62</v>
      </c>
      <c r="E261" s="8" t="s">
        <v>62</v>
      </c>
      <c r="F261" s="8" t="s">
        <v>61</v>
      </c>
      <c r="G261" s="8" t="s">
        <v>125</v>
      </c>
      <c r="H261" s="8" t="s">
        <v>723</v>
      </c>
      <c r="I261" s="8" t="s">
        <v>722</v>
      </c>
      <c r="J261" s="8" t="s">
        <v>1343</v>
      </c>
      <c r="K261" s="8" t="s">
        <v>1318</v>
      </c>
      <c r="L261" s="8" t="s">
        <v>1342</v>
      </c>
      <c r="M261" s="18">
        <v>39264</v>
      </c>
      <c r="N261" s="18">
        <v>39264</v>
      </c>
      <c r="O261" s="8" t="s">
        <v>272</v>
      </c>
      <c r="P261" s="8" t="s">
        <v>21</v>
      </c>
      <c r="Q261" s="8" t="s">
        <v>7</v>
      </c>
      <c r="R261" s="8" t="str">
        <f t="shared" si="3"/>
        <v>032</v>
      </c>
      <c r="S261" s="8" t="str">
        <f>IFERROR(VLOOKUP(R261,'UNSG Projects'!$C$8:$D$305,2,FALSE),0)</f>
        <v>Non-Project Retirements</v>
      </c>
      <c r="T261" s="8" t="s">
        <v>1316</v>
      </c>
      <c r="U261" s="11">
        <v>-101.97</v>
      </c>
    </row>
    <row r="262" spans="1:21" ht="30.6" x14ac:dyDescent="0.3">
      <c r="A262" s="19">
        <v>202602</v>
      </c>
      <c r="B262" s="8" t="s">
        <v>7</v>
      </c>
      <c r="C262" s="8" t="s">
        <v>645</v>
      </c>
      <c r="D262" s="8" t="s">
        <v>62</v>
      </c>
      <c r="E262" s="8" t="s">
        <v>62</v>
      </c>
      <c r="F262" s="8" t="s">
        <v>61</v>
      </c>
      <c r="G262" s="8" t="s">
        <v>125</v>
      </c>
      <c r="H262" s="8" t="s">
        <v>1345</v>
      </c>
      <c r="I262" s="8" t="s">
        <v>1344</v>
      </c>
      <c r="J262" s="8" t="s">
        <v>1318</v>
      </c>
      <c r="K262" s="8" t="s">
        <v>1318</v>
      </c>
      <c r="L262" s="8" t="s">
        <v>1317</v>
      </c>
      <c r="M262" s="18">
        <v>42587</v>
      </c>
      <c r="N262" s="18">
        <v>42587</v>
      </c>
      <c r="O262" s="8" t="s">
        <v>272</v>
      </c>
      <c r="P262" s="8" t="s">
        <v>21</v>
      </c>
      <c r="Q262" s="8" t="s">
        <v>7</v>
      </c>
      <c r="R262" s="8" t="str">
        <f t="shared" si="3"/>
        <v>032</v>
      </c>
      <c r="S262" s="8" t="str">
        <f>IFERROR(VLOOKUP(R262,'UNSG Projects'!$C$8:$D$305,2,FALSE),0)</f>
        <v>Non-Project Retirements</v>
      </c>
      <c r="T262" s="8" t="s">
        <v>1316</v>
      </c>
      <c r="U262" s="11">
        <v>-6686.67</v>
      </c>
    </row>
    <row r="263" spans="1:21" ht="20.399999999999999" x14ac:dyDescent="0.3">
      <c r="A263" s="19">
        <v>202603</v>
      </c>
      <c r="B263" s="8" t="s">
        <v>7</v>
      </c>
      <c r="C263" s="8" t="s">
        <v>645</v>
      </c>
      <c r="D263" s="8" t="s">
        <v>62</v>
      </c>
      <c r="E263" s="8" t="s">
        <v>62</v>
      </c>
      <c r="F263" s="8" t="s">
        <v>61</v>
      </c>
      <c r="G263" s="8" t="s">
        <v>125</v>
      </c>
      <c r="H263" s="8" t="s">
        <v>723</v>
      </c>
      <c r="I263" s="8" t="s">
        <v>722</v>
      </c>
      <c r="J263" s="8" t="s">
        <v>1343</v>
      </c>
      <c r="K263" s="8" t="s">
        <v>1318</v>
      </c>
      <c r="L263" s="8" t="s">
        <v>1342</v>
      </c>
      <c r="M263" s="18">
        <v>34516</v>
      </c>
      <c r="N263" s="18">
        <v>34516</v>
      </c>
      <c r="O263" s="8" t="s">
        <v>272</v>
      </c>
      <c r="P263" s="8" t="s">
        <v>21</v>
      </c>
      <c r="Q263" s="8" t="s">
        <v>7</v>
      </c>
      <c r="R263" s="8" t="str">
        <f t="shared" si="3"/>
        <v>032</v>
      </c>
      <c r="S263" s="8" t="str">
        <f>IFERROR(VLOOKUP(R263,'UNSG Projects'!$C$8:$D$305,2,FALSE),0)</f>
        <v>Non-Project Retirements</v>
      </c>
      <c r="T263" s="8" t="s">
        <v>1316</v>
      </c>
      <c r="U263" s="11">
        <v>-83.42</v>
      </c>
    </row>
    <row r="264" spans="1:21" ht="20.399999999999999" x14ac:dyDescent="0.3">
      <c r="A264" s="19">
        <v>202603</v>
      </c>
      <c r="B264" s="8" t="s">
        <v>7</v>
      </c>
      <c r="C264" s="8" t="s">
        <v>645</v>
      </c>
      <c r="D264" s="8" t="s">
        <v>62</v>
      </c>
      <c r="E264" s="8" t="s">
        <v>62</v>
      </c>
      <c r="F264" s="8" t="s">
        <v>61</v>
      </c>
      <c r="G264" s="8" t="s">
        <v>125</v>
      </c>
      <c r="H264" s="8" t="s">
        <v>723</v>
      </c>
      <c r="I264" s="8" t="s">
        <v>722</v>
      </c>
      <c r="J264" s="8" t="s">
        <v>1343</v>
      </c>
      <c r="K264" s="8" t="s">
        <v>1318</v>
      </c>
      <c r="L264" s="8" t="s">
        <v>1342</v>
      </c>
      <c r="M264" s="18">
        <v>34881</v>
      </c>
      <c r="N264" s="18">
        <v>34881</v>
      </c>
      <c r="O264" s="8" t="s">
        <v>272</v>
      </c>
      <c r="P264" s="8" t="s">
        <v>21</v>
      </c>
      <c r="Q264" s="8" t="s">
        <v>7</v>
      </c>
      <c r="R264" s="8" t="str">
        <f t="shared" si="3"/>
        <v>032</v>
      </c>
      <c r="S264" s="8" t="str">
        <f>IFERROR(VLOOKUP(R264,'UNSG Projects'!$C$8:$D$305,2,FALSE),0)</f>
        <v>Non-Project Retirements</v>
      </c>
      <c r="T264" s="8" t="s">
        <v>1316</v>
      </c>
      <c r="U264" s="11">
        <v>-419.37</v>
      </c>
    </row>
    <row r="265" spans="1:21" ht="20.399999999999999" x14ac:dyDescent="0.3">
      <c r="A265" s="19">
        <v>202603</v>
      </c>
      <c r="B265" s="8" t="s">
        <v>7</v>
      </c>
      <c r="C265" s="8" t="s">
        <v>645</v>
      </c>
      <c r="D265" s="8" t="s">
        <v>62</v>
      </c>
      <c r="E265" s="8" t="s">
        <v>62</v>
      </c>
      <c r="F265" s="8" t="s">
        <v>61</v>
      </c>
      <c r="G265" s="8" t="s">
        <v>125</v>
      </c>
      <c r="H265" s="8" t="s">
        <v>723</v>
      </c>
      <c r="I265" s="8" t="s">
        <v>722</v>
      </c>
      <c r="J265" s="8" t="s">
        <v>1343</v>
      </c>
      <c r="K265" s="8" t="s">
        <v>1318</v>
      </c>
      <c r="L265" s="8" t="s">
        <v>1342</v>
      </c>
      <c r="M265" s="18">
        <v>35247</v>
      </c>
      <c r="N265" s="18">
        <v>35247</v>
      </c>
      <c r="O265" s="8" t="s">
        <v>272</v>
      </c>
      <c r="P265" s="8" t="s">
        <v>21</v>
      </c>
      <c r="Q265" s="8" t="s">
        <v>7</v>
      </c>
      <c r="R265" s="8" t="str">
        <f t="shared" si="3"/>
        <v>032</v>
      </c>
      <c r="S265" s="8" t="str">
        <f>IFERROR(VLOOKUP(R265,'UNSG Projects'!$C$8:$D$305,2,FALSE),0)</f>
        <v>Non-Project Retirements</v>
      </c>
      <c r="T265" s="8" t="s">
        <v>1316</v>
      </c>
      <c r="U265" s="11">
        <v>-1356.09</v>
      </c>
    </row>
    <row r="266" spans="1:21" ht="20.399999999999999" x14ac:dyDescent="0.3">
      <c r="A266" s="19">
        <v>202603</v>
      </c>
      <c r="B266" s="8" t="s">
        <v>7</v>
      </c>
      <c r="C266" s="8" t="s">
        <v>645</v>
      </c>
      <c r="D266" s="8" t="s">
        <v>62</v>
      </c>
      <c r="E266" s="8" t="s">
        <v>62</v>
      </c>
      <c r="F266" s="8" t="s">
        <v>61</v>
      </c>
      <c r="G266" s="8" t="s">
        <v>125</v>
      </c>
      <c r="H266" s="8" t="s">
        <v>723</v>
      </c>
      <c r="I266" s="8" t="s">
        <v>722</v>
      </c>
      <c r="J266" s="8" t="s">
        <v>1343</v>
      </c>
      <c r="K266" s="8" t="s">
        <v>1318</v>
      </c>
      <c r="L266" s="8" t="s">
        <v>1342</v>
      </c>
      <c r="M266" s="18">
        <v>35612</v>
      </c>
      <c r="N266" s="18">
        <v>35612</v>
      </c>
      <c r="O266" s="8" t="s">
        <v>272</v>
      </c>
      <c r="P266" s="8" t="s">
        <v>21</v>
      </c>
      <c r="Q266" s="8" t="s">
        <v>7</v>
      </c>
      <c r="R266" s="8" t="str">
        <f t="shared" si="3"/>
        <v>032</v>
      </c>
      <c r="S266" s="8" t="str">
        <f>IFERROR(VLOOKUP(R266,'UNSG Projects'!$C$8:$D$305,2,FALSE),0)</f>
        <v>Non-Project Retirements</v>
      </c>
      <c r="T266" s="8" t="s">
        <v>1316</v>
      </c>
      <c r="U266" s="11">
        <v>-1903.44</v>
      </c>
    </row>
    <row r="267" spans="1:21" ht="20.399999999999999" x14ac:dyDescent="0.3">
      <c r="A267" s="19">
        <v>202603</v>
      </c>
      <c r="B267" s="8" t="s">
        <v>7</v>
      </c>
      <c r="C267" s="8" t="s">
        <v>645</v>
      </c>
      <c r="D267" s="8" t="s">
        <v>62</v>
      </c>
      <c r="E267" s="8" t="s">
        <v>62</v>
      </c>
      <c r="F267" s="8" t="s">
        <v>61</v>
      </c>
      <c r="G267" s="8" t="s">
        <v>125</v>
      </c>
      <c r="H267" s="8" t="s">
        <v>723</v>
      </c>
      <c r="I267" s="8" t="s">
        <v>722</v>
      </c>
      <c r="J267" s="8" t="s">
        <v>1343</v>
      </c>
      <c r="K267" s="8" t="s">
        <v>1318</v>
      </c>
      <c r="L267" s="8" t="s">
        <v>1342</v>
      </c>
      <c r="M267" s="18">
        <v>35977</v>
      </c>
      <c r="N267" s="18">
        <v>35977</v>
      </c>
      <c r="O267" s="8" t="s">
        <v>272</v>
      </c>
      <c r="P267" s="8" t="s">
        <v>21</v>
      </c>
      <c r="Q267" s="8" t="s">
        <v>7</v>
      </c>
      <c r="R267" s="8" t="str">
        <f t="shared" ref="R267:R330" si="4">RIGHT(Q267,7)</f>
        <v>032</v>
      </c>
      <c r="S267" s="8" t="str">
        <f>IFERROR(VLOOKUP(R267,'UNSG Projects'!$C$8:$D$305,2,FALSE),0)</f>
        <v>Non-Project Retirements</v>
      </c>
      <c r="T267" s="8" t="s">
        <v>1316</v>
      </c>
      <c r="U267" s="11">
        <v>-2336.04</v>
      </c>
    </row>
    <row r="268" spans="1:21" ht="20.399999999999999" x14ac:dyDescent="0.3">
      <c r="A268" s="19">
        <v>202603</v>
      </c>
      <c r="B268" s="8" t="s">
        <v>7</v>
      </c>
      <c r="C268" s="8" t="s">
        <v>645</v>
      </c>
      <c r="D268" s="8" t="s">
        <v>62</v>
      </c>
      <c r="E268" s="8" t="s">
        <v>62</v>
      </c>
      <c r="F268" s="8" t="s">
        <v>61</v>
      </c>
      <c r="G268" s="8" t="s">
        <v>125</v>
      </c>
      <c r="H268" s="8" t="s">
        <v>723</v>
      </c>
      <c r="I268" s="8" t="s">
        <v>722</v>
      </c>
      <c r="J268" s="8" t="s">
        <v>1343</v>
      </c>
      <c r="K268" s="8" t="s">
        <v>1318</v>
      </c>
      <c r="L268" s="8" t="s">
        <v>1342</v>
      </c>
      <c r="M268" s="18">
        <v>36342</v>
      </c>
      <c r="N268" s="18">
        <v>36342</v>
      </c>
      <c r="O268" s="8" t="s">
        <v>272</v>
      </c>
      <c r="P268" s="8" t="s">
        <v>21</v>
      </c>
      <c r="Q268" s="8" t="s">
        <v>7</v>
      </c>
      <c r="R268" s="8" t="str">
        <f t="shared" si="4"/>
        <v>032</v>
      </c>
      <c r="S268" s="8" t="str">
        <f>IFERROR(VLOOKUP(R268,'UNSG Projects'!$C$8:$D$305,2,FALSE),0)</f>
        <v>Non-Project Retirements</v>
      </c>
      <c r="T268" s="8" t="s">
        <v>1316</v>
      </c>
      <c r="U268" s="11">
        <v>-2599.04</v>
      </c>
    </row>
    <row r="269" spans="1:21" ht="20.399999999999999" x14ac:dyDescent="0.3">
      <c r="A269" s="19">
        <v>202603</v>
      </c>
      <c r="B269" s="8" t="s">
        <v>7</v>
      </c>
      <c r="C269" s="8" t="s">
        <v>645</v>
      </c>
      <c r="D269" s="8" t="s">
        <v>62</v>
      </c>
      <c r="E269" s="8" t="s">
        <v>62</v>
      </c>
      <c r="F269" s="8" t="s">
        <v>61</v>
      </c>
      <c r="G269" s="8" t="s">
        <v>125</v>
      </c>
      <c r="H269" s="8" t="s">
        <v>723</v>
      </c>
      <c r="I269" s="8" t="s">
        <v>722</v>
      </c>
      <c r="J269" s="8" t="s">
        <v>1343</v>
      </c>
      <c r="K269" s="8" t="s">
        <v>1318</v>
      </c>
      <c r="L269" s="8" t="s">
        <v>1342</v>
      </c>
      <c r="M269" s="18">
        <v>36708</v>
      </c>
      <c r="N269" s="18">
        <v>36708</v>
      </c>
      <c r="O269" s="8" t="s">
        <v>272</v>
      </c>
      <c r="P269" s="8" t="s">
        <v>21</v>
      </c>
      <c r="Q269" s="8" t="s">
        <v>7</v>
      </c>
      <c r="R269" s="8" t="str">
        <f t="shared" si="4"/>
        <v>032</v>
      </c>
      <c r="S269" s="8" t="str">
        <f>IFERROR(VLOOKUP(R269,'UNSG Projects'!$C$8:$D$305,2,FALSE),0)</f>
        <v>Non-Project Retirements</v>
      </c>
      <c r="T269" s="8" t="s">
        <v>1316</v>
      </c>
      <c r="U269" s="11">
        <v>-3120.95</v>
      </c>
    </row>
    <row r="270" spans="1:21" ht="20.399999999999999" x14ac:dyDescent="0.3">
      <c r="A270" s="19">
        <v>202603</v>
      </c>
      <c r="B270" s="8" t="s">
        <v>7</v>
      </c>
      <c r="C270" s="8" t="s">
        <v>645</v>
      </c>
      <c r="D270" s="8" t="s">
        <v>62</v>
      </c>
      <c r="E270" s="8" t="s">
        <v>62</v>
      </c>
      <c r="F270" s="8" t="s">
        <v>61</v>
      </c>
      <c r="G270" s="8" t="s">
        <v>125</v>
      </c>
      <c r="H270" s="8" t="s">
        <v>723</v>
      </c>
      <c r="I270" s="8" t="s">
        <v>722</v>
      </c>
      <c r="J270" s="8" t="s">
        <v>1343</v>
      </c>
      <c r="K270" s="8" t="s">
        <v>1318</v>
      </c>
      <c r="L270" s="8" t="s">
        <v>1342</v>
      </c>
      <c r="M270" s="18">
        <v>37073</v>
      </c>
      <c r="N270" s="18">
        <v>37073</v>
      </c>
      <c r="O270" s="8" t="s">
        <v>272</v>
      </c>
      <c r="P270" s="8" t="s">
        <v>21</v>
      </c>
      <c r="Q270" s="8" t="s">
        <v>7</v>
      </c>
      <c r="R270" s="8" t="str">
        <f t="shared" si="4"/>
        <v>032</v>
      </c>
      <c r="S270" s="8" t="str">
        <f>IFERROR(VLOOKUP(R270,'UNSG Projects'!$C$8:$D$305,2,FALSE),0)</f>
        <v>Non-Project Retirements</v>
      </c>
      <c r="T270" s="8" t="s">
        <v>1316</v>
      </c>
      <c r="U270" s="11">
        <v>-3800.7</v>
      </c>
    </row>
    <row r="271" spans="1:21" ht="20.399999999999999" x14ac:dyDescent="0.3">
      <c r="A271" s="19">
        <v>202603</v>
      </c>
      <c r="B271" s="8" t="s">
        <v>7</v>
      </c>
      <c r="C271" s="8" t="s">
        <v>645</v>
      </c>
      <c r="D271" s="8" t="s">
        <v>62</v>
      </c>
      <c r="E271" s="8" t="s">
        <v>62</v>
      </c>
      <c r="F271" s="8" t="s">
        <v>61</v>
      </c>
      <c r="G271" s="8" t="s">
        <v>125</v>
      </c>
      <c r="H271" s="8" t="s">
        <v>723</v>
      </c>
      <c r="I271" s="8" t="s">
        <v>722</v>
      </c>
      <c r="J271" s="8" t="s">
        <v>1343</v>
      </c>
      <c r="K271" s="8" t="s">
        <v>1318</v>
      </c>
      <c r="L271" s="8" t="s">
        <v>1342</v>
      </c>
      <c r="M271" s="18">
        <v>37438</v>
      </c>
      <c r="N271" s="18">
        <v>37438</v>
      </c>
      <c r="O271" s="8" t="s">
        <v>272</v>
      </c>
      <c r="P271" s="8" t="s">
        <v>21</v>
      </c>
      <c r="Q271" s="8" t="s">
        <v>7</v>
      </c>
      <c r="R271" s="8" t="str">
        <f t="shared" si="4"/>
        <v>032</v>
      </c>
      <c r="S271" s="8" t="str">
        <f>IFERROR(VLOOKUP(R271,'UNSG Projects'!$C$8:$D$305,2,FALSE),0)</f>
        <v>Non-Project Retirements</v>
      </c>
      <c r="T271" s="8" t="s">
        <v>1316</v>
      </c>
      <c r="U271" s="11">
        <v>-1304.4000000000001</v>
      </c>
    </row>
    <row r="272" spans="1:21" ht="20.399999999999999" x14ac:dyDescent="0.3">
      <c r="A272" s="19">
        <v>202603</v>
      </c>
      <c r="B272" s="8" t="s">
        <v>7</v>
      </c>
      <c r="C272" s="8" t="s">
        <v>645</v>
      </c>
      <c r="D272" s="8" t="s">
        <v>62</v>
      </c>
      <c r="E272" s="8" t="s">
        <v>62</v>
      </c>
      <c r="F272" s="8" t="s">
        <v>61</v>
      </c>
      <c r="G272" s="8" t="s">
        <v>125</v>
      </c>
      <c r="H272" s="8" t="s">
        <v>723</v>
      </c>
      <c r="I272" s="8" t="s">
        <v>722</v>
      </c>
      <c r="J272" s="8" t="s">
        <v>1343</v>
      </c>
      <c r="K272" s="8" t="s">
        <v>1318</v>
      </c>
      <c r="L272" s="8" t="s">
        <v>1342</v>
      </c>
      <c r="M272" s="18">
        <v>37803</v>
      </c>
      <c r="N272" s="18">
        <v>37803</v>
      </c>
      <c r="O272" s="8" t="s">
        <v>272</v>
      </c>
      <c r="P272" s="8" t="s">
        <v>21</v>
      </c>
      <c r="Q272" s="8" t="s">
        <v>7</v>
      </c>
      <c r="R272" s="8" t="str">
        <f t="shared" si="4"/>
        <v>032</v>
      </c>
      <c r="S272" s="8" t="str">
        <f>IFERROR(VLOOKUP(R272,'UNSG Projects'!$C$8:$D$305,2,FALSE),0)</f>
        <v>Non-Project Retirements</v>
      </c>
      <c r="T272" s="8" t="s">
        <v>1316</v>
      </c>
      <c r="U272" s="11">
        <v>-869.6</v>
      </c>
    </row>
    <row r="273" spans="1:21" ht="20.399999999999999" x14ac:dyDescent="0.3">
      <c r="A273" s="19">
        <v>202603</v>
      </c>
      <c r="B273" s="8" t="s">
        <v>7</v>
      </c>
      <c r="C273" s="8" t="s">
        <v>645</v>
      </c>
      <c r="D273" s="8" t="s">
        <v>62</v>
      </c>
      <c r="E273" s="8" t="s">
        <v>62</v>
      </c>
      <c r="F273" s="8" t="s">
        <v>61</v>
      </c>
      <c r="G273" s="8" t="s">
        <v>125</v>
      </c>
      <c r="H273" s="8" t="s">
        <v>723</v>
      </c>
      <c r="I273" s="8" t="s">
        <v>722</v>
      </c>
      <c r="J273" s="8" t="s">
        <v>1343</v>
      </c>
      <c r="K273" s="8" t="s">
        <v>1318</v>
      </c>
      <c r="L273" s="8" t="s">
        <v>1342</v>
      </c>
      <c r="M273" s="18">
        <v>38169</v>
      </c>
      <c r="N273" s="18">
        <v>38169</v>
      </c>
      <c r="O273" s="8" t="s">
        <v>272</v>
      </c>
      <c r="P273" s="8" t="s">
        <v>21</v>
      </c>
      <c r="Q273" s="8" t="s">
        <v>7</v>
      </c>
      <c r="R273" s="8" t="str">
        <f t="shared" si="4"/>
        <v>032</v>
      </c>
      <c r="S273" s="8" t="str">
        <f>IFERROR(VLOOKUP(R273,'UNSG Projects'!$C$8:$D$305,2,FALSE),0)</f>
        <v>Non-Project Retirements</v>
      </c>
      <c r="T273" s="8" t="s">
        <v>1316</v>
      </c>
      <c r="U273" s="11">
        <v>-727.02</v>
      </c>
    </row>
    <row r="274" spans="1:21" ht="20.399999999999999" x14ac:dyDescent="0.3">
      <c r="A274" s="19">
        <v>202603</v>
      </c>
      <c r="B274" s="8" t="s">
        <v>7</v>
      </c>
      <c r="C274" s="8" t="s">
        <v>645</v>
      </c>
      <c r="D274" s="8" t="s">
        <v>62</v>
      </c>
      <c r="E274" s="8" t="s">
        <v>62</v>
      </c>
      <c r="F274" s="8" t="s">
        <v>61</v>
      </c>
      <c r="G274" s="8" t="s">
        <v>125</v>
      </c>
      <c r="H274" s="8" t="s">
        <v>723</v>
      </c>
      <c r="I274" s="8" t="s">
        <v>722</v>
      </c>
      <c r="J274" s="8" t="s">
        <v>1343</v>
      </c>
      <c r="K274" s="8" t="s">
        <v>1318</v>
      </c>
      <c r="L274" s="8" t="s">
        <v>1342</v>
      </c>
      <c r="M274" s="18">
        <v>38534</v>
      </c>
      <c r="N274" s="18">
        <v>38534</v>
      </c>
      <c r="O274" s="8" t="s">
        <v>272</v>
      </c>
      <c r="P274" s="8" t="s">
        <v>21</v>
      </c>
      <c r="Q274" s="8" t="s">
        <v>7</v>
      </c>
      <c r="R274" s="8" t="str">
        <f t="shared" si="4"/>
        <v>032</v>
      </c>
      <c r="S274" s="8" t="str">
        <f>IFERROR(VLOOKUP(R274,'UNSG Projects'!$C$8:$D$305,2,FALSE),0)</f>
        <v>Non-Project Retirements</v>
      </c>
      <c r="T274" s="8" t="s">
        <v>1316</v>
      </c>
      <c r="U274" s="11">
        <v>-324.88</v>
      </c>
    </row>
    <row r="275" spans="1:21" ht="20.399999999999999" x14ac:dyDescent="0.3">
      <c r="A275" s="19">
        <v>202603</v>
      </c>
      <c r="B275" s="8" t="s">
        <v>7</v>
      </c>
      <c r="C275" s="8" t="s">
        <v>645</v>
      </c>
      <c r="D275" s="8" t="s">
        <v>62</v>
      </c>
      <c r="E275" s="8" t="s">
        <v>62</v>
      </c>
      <c r="F275" s="8" t="s">
        <v>61</v>
      </c>
      <c r="G275" s="8" t="s">
        <v>125</v>
      </c>
      <c r="H275" s="8" t="s">
        <v>723</v>
      </c>
      <c r="I275" s="8" t="s">
        <v>722</v>
      </c>
      <c r="J275" s="8" t="s">
        <v>1343</v>
      </c>
      <c r="K275" s="8" t="s">
        <v>1318</v>
      </c>
      <c r="L275" s="8" t="s">
        <v>1342</v>
      </c>
      <c r="M275" s="18">
        <v>38899</v>
      </c>
      <c r="N275" s="18">
        <v>38899</v>
      </c>
      <c r="O275" s="8" t="s">
        <v>272</v>
      </c>
      <c r="P275" s="8" t="s">
        <v>21</v>
      </c>
      <c r="Q275" s="8" t="s">
        <v>7</v>
      </c>
      <c r="R275" s="8" t="str">
        <f t="shared" si="4"/>
        <v>032</v>
      </c>
      <c r="S275" s="8" t="str">
        <f>IFERROR(VLOOKUP(R275,'UNSG Projects'!$C$8:$D$305,2,FALSE),0)</f>
        <v>Non-Project Retirements</v>
      </c>
      <c r="T275" s="8" t="s">
        <v>1316</v>
      </c>
      <c r="U275" s="11">
        <v>-260.88</v>
      </c>
    </row>
    <row r="276" spans="1:21" ht="20.399999999999999" x14ac:dyDescent="0.3">
      <c r="A276" s="19">
        <v>202603</v>
      </c>
      <c r="B276" s="8" t="s">
        <v>7</v>
      </c>
      <c r="C276" s="8" t="s">
        <v>645</v>
      </c>
      <c r="D276" s="8" t="s">
        <v>62</v>
      </c>
      <c r="E276" s="8" t="s">
        <v>62</v>
      </c>
      <c r="F276" s="8" t="s">
        <v>61</v>
      </c>
      <c r="G276" s="8" t="s">
        <v>125</v>
      </c>
      <c r="H276" s="8" t="s">
        <v>723</v>
      </c>
      <c r="I276" s="8" t="s">
        <v>722</v>
      </c>
      <c r="J276" s="8" t="s">
        <v>1343</v>
      </c>
      <c r="K276" s="8" t="s">
        <v>1318</v>
      </c>
      <c r="L276" s="8" t="s">
        <v>1342</v>
      </c>
      <c r="M276" s="18">
        <v>39264</v>
      </c>
      <c r="N276" s="18">
        <v>39264</v>
      </c>
      <c r="O276" s="8" t="s">
        <v>272</v>
      </c>
      <c r="P276" s="8" t="s">
        <v>21</v>
      </c>
      <c r="Q276" s="8" t="s">
        <v>7</v>
      </c>
      <c r="R276" s="8" t="str">
        <f t="shared" si="4"/>
        <v>032</v>
      </c>
      <c r="S276" s="8" t="str">
        <f>IFERROR(VLOOKUP(R276,'UNSG Projects'!$C$8:$D$305,2,FALSE),0)</f>
        <v>Non-Project Retirements</v>
      </c>
      <c r="T276" s="8" t="s">
        <v>1316</v>
      </c>
      <c r="U276" s="11">
        <v>-101.97</v>
      </c>
    </row>
    <row r="277" spans="1:21" ht="30.6" x14ac:dyDescent="0.3">
      <c r="A277" s="19">
        <v>202603</v>
      </c>
      <c r="B277" s="8" t="s">
        <v>7</v>
      </c>
      <c r="C277" s="8" t="s">
        <v>645</v>
      </c>
      <c r="D277" s="8" t="s">
        <v>62</v>
      </c>
      <c r="E277" s="8" t="s">
        <v>62</v>
      </c>
      <c r="F277" s="8" t="s">
        <v>61</v>
      </c>
      <c r="G277" s="8" t="s">
        <v>125</v>
      </c>
      <c r="H277" s="8" t="s">
        <v>1345</v>
      </c>
      <c r="I277" s="8" t="s">
        <v>1344</v>
      </c>
      <c r="J277" s="8" t="s">
        <v>1318</v>
      </c>
      <c r="K277" s="8" t="s">
        <v>1318</v>
      </c>
      <c r="L277" s="8" t="s">
        <v>1317</v>
      </c>
      <c r="M277" s="18">
        <v>42587</v>
      </c>
      <c r="N277" s="18">
        <v>42587</v>
      </c>
      <c r="O277" s="8" t="s">
        <v>272</v>
      </c>
      <c r="P277" s="8" t="s">
        <v>21</v>
      </c>
      <c r="Q277" s="8" t="s">
        <v>7</v>
      </c>
      <c r="R277" s="8" t="str">
        <f t="shared" si="4"/>
        <v>032</v>
      </c>
      <c r="S277" s="8" t="str">
        <f>IFERROR(VLOOKUP(R277,'UNSG Projects'!$C$8:$D$305,2,FALSE),0)</f>
        <v>Non-Project Retirements</v>
      </c>
      <c r="T277" s="8" t="s">
        <v>1316</v>
      </c>
      <c r="U277" s="11">
        <v>-13200.95</v>
      </c>
    </row>
    <row r="278" spans="1:21" ht="20.399999999999999" x14ac:dyDescent="0.3">
      <c r="A278" s="19">
        <v>202507</v>
      </c>
      <c r="B278" s="8" t="s">
        <v>7</v>
      </c>
      <c r="C278" s="8" t="s">
        <v>645</v>
      </c>
      <c r="D278" s="8" t="s">
        <v>62</v>
      </c>
      <c r="E278" s="8" t="s">
        <v>62</v>
      </c>
      <c r="F278" s="8" t="s">
        <v>61</v>
      </c>
      <c r="G278" s="8" t="s">
        <v>125</v>
      </c>
      <c r="H278" s="8" t="s">
        <v>721</v>
      </c>
      <c r="I278" s="8" t="s">
        <v>720</v>
      </c>
      <c r="J278" s="8" t="s">
        <v>1343</v>
      </c>
      <c r="K278" s="8" t="s">
        <v>1318</v>
      </c>
      <c r="L278" s="8" t="s">
        <v>1342</v>
      </c>
      <c r="M278" s="18">
        <v>34151</v>
      </c>
      <c r="N278" s="18">
        <v>34151</v>
      </c>
      <c r="O278" s="8" t="s">
        <v>261</v>
      </c>
      <c r="P278" s="8" t="s">
        <v>22</v>
      </c>
      <c r="Q278" s="8" t="s">
        <v>7</v>
      </c>
      <c r="R278" s="8" t="str">
        <f t="shared" si="4"/>
        <v>032</v>
      </c>
      <c r="S278" s="8" t="str">
        <f>IFERROR(VLOOKUP(R278,'UNSG Projects'!$C$8:$D$305,2,FALSE),0)</f>
        <v>Non-Project Retirements</v>
      </c>
      <c r="T278" s="8" t="s">
        <v>1316</v>
      </c>
      <c r="U278" s="11">
        <v>-732.58</v>
      </c>
    </row>
    <row r="279" spans="1:21" ht="20.399999999999999" x14ac:dyDescent="0.3">
      <c r="A279" s="19">
        <v>202507</v>
      </c>
      <c r="B279" s="8" t="s">
        <v>7</v>
      </c>
      <c r="C279" s="8" t="s">
        <v>645</v>
      </c>
      <c r="D279" s="8" t="s">
        <v>62</v>
      </c>
      <c r="E279" s="8" t="s">
        <v>62</v>
      </c>
      <c r="F279" s="8" t="s">
        <v>61</v>
      </c>
      <c r="G279" s="8" t="s">
        <v>125</v>
      </c>
      <c r="H279" s="8" t="s">
        <v>721</v>
      </c>
      <c r="I279" s="8" t="s">
        <v>720</v>
      </c>
      <c r="J279" s="8" t="s">
        <v>1343</v>
      </c>
      <c r="K279" s="8" t="s">
        <v>1318</v>
      </c>
      <c r="L279" s="8" t="s">
        <v>1342</v>
      </c>
      <c r="M279" s="18">
        <v>34516</v>
      </c>
      <c r="N279" s="18">
        <v>34516</v>
      </c>
      <c r="O279" s="8" t="s">
        <v>261</v>
      </c>
      <c r="P279" s="8" t="s">
        <v>22</v>
      </c>
      <c r="Q279" s="8" t="s">
        <v>7</v>
      </c>
      <c r="R279" s="8" t="str">
        <f t="shared" si="4"/>
        <v>032</v>
      </c>
      <c r="S279" s="8" t="str">
        <f>IFERROR(VLOOKUP(R279,'UNSG Projects'!$C$8:$D$305,2,FALSE),0)</f>
        <v>Non-Project Retirements</v>
      </c>
      <c r="T279" s="8" t="s">
        <v>1316</v>
      </c>
      <c r="U279" s="11">
        <v>-3682.92</v>
      </c>
    </row>
    <row r="280" spans="1:21" ht="20.399999999999999" x14ac:dyDescent="0.3">
      <c r="A280" s="19">
        <v>202507</v>
      </c>
      <c r="B280" s="8" t="s">
        <v>7</v>
      </c>
      <c r="C280" s="8" t="s">
        <v>645</v>
      </c>
      <c r="D280" s="8" t="s">
        <v>62</v>
      </c>
      <c r="E280" s="8" t="s">
        <v>62</v>
      </c>
      <c r="F280" s="8" t="s">
        <v>61</v>
      </c>
      <c r="G280" s="8" t="s">
        <v>125</v>
      </c>
      <c r="H280" s="8" t="s">
        <v>721</v>
      </c>
      <c r="I280" s="8" t="s">
        <v>720</v>
      </c>
      <c r="J280" s="8" t="s">
        <v>1343</v>
      </c>
      <c r="K280" s="8" t="s">
        <v>1318</v>
      </c>
      <c r="L280" s="8" t="s">
        <v>1342</v>
      </c>
      <c r="M280" s="18">
        <v>34881</v>
      </c>
      <c r="N280" s="18">
        <v>34881</v>
      </c>
      <c r="O280" s="8" t="s">
        <v>261</v>
      </c>
      <c r="P280" s="8" t="s">
        <v>22</v>
      </c>
      <c r="Q280" s="8" t="s">
        <v>7</v>
      </c>
      <c r="R280" s="8" t="str">
        <f t="shared" si="4"/>
        <v>032</v>
      </c>
      <c r="S280" s="8" t="str">
        <f>IFERROR(VLOOKUP(R280,'UNSG Projects'!$C$8:$D$305,2,FALSE),0)</f>
        <v>Non-Project Retirements</v>
      </c>
      <c r="T280" s="8" t="s">
        <v>1316</v>
      </c>
      <c r="U280" s="11">
        <v>-7157.21</v>
      </c>
    </row>
    <row r="281" spans="1:21" ht="20.399999999999999" x14ac:dyDescent="0.3">
      <c r="A281" s="19">
        <v>202507</v>
      </c>
      <c r="B281" s="8" t="s">
        <v>7</v>
      </c>
      <c r="C281" s="8" t="s">
        <v>645</v>
      </c>
      <c r="D281" s="8" t="s">
        <v>62</v>
      </c>
      <c r="E281" s="8" t="s">
        <v>62</v>
      </c>
      <c r="F281" s="8" t="s">
        <v>61</v>
      </c>
      <c r="G281" s="8" t="s">
        <v>125</v>
      </c>
      <c r="H281" s="8" t="s">
        <v>721</v>
      </c>
      <c r="I281" s="8" t="s">
        <v>720</v>
      </c>
      <c r="J281" s="8" t="s">
        <v>1343</v>
      </c>
      <c r="K281" s="8" t="s">
        <v>1318</v>
      </c>
      <c r="L281" s="8" t="s">
        <v>1342</v>
      </c>
      <c r="M281" s="18">
        <v>35247</v>
      </c>
      <c r="N281" s="18">
        <v>35247</v>
      </c>
      <c r="O281" s="8" t="s">
        <v>261</v>
      </c>
      <c r="P281" s="8" t="s">
        <v>22</v>
      </c>
      <c r="Q281" s="8" t="s">
        <v>7</v>
      </c>
      <c r="R281" s="8" t="str">
        <f t="shared" si="4"/>
        <v>032</v>
      </c>
      <c r="S281" s="8" t="str">
        <f>IFERROR(VLOOKUP(R281,'UNSG Projects'!$C$8:$D$305,2,FALSE),0)</f>
        <v>Non-Project Retirements</v>
      </c>
      <c r="T281" s="8" t="s">
        <v>1316</v>
      </c>
      <c r="U281" s="11">
        <v>-10779.39</v>
      </c>
    </row>
    <row r="282" spans="1:21" ht="20.399999999999999" x14ac:dyDescent="0.3">
      <c r="A282" s="19">
        <v>202507</v>
      </c>
      <c r="B282" s="8" t="s">
        <v>7</v>
      </c>
      <c r="C282" s="8" t="s">
        <v>645</v>
      </c>
      <c r="D282" s="8" t="s">
        <v>62</v>
      </c>
      <c r="E282" s="8" t="s">
        <v>62</v>
      </c>
      <c r="F282" s="8" t="s">
        <v>61</v>
      </c>
      <c r="G282" s="8" t="s">
        <v>125</v>
      </c>
      <c r="H282" s="8" t="s">
        <v>721</v>
      </c>
      <c r="I282" s="8" t="s">
        <v>720</v>
      </c>
      <c r="J282" s="8" t="s">
        <v>1343</v>
      </c>
      <c r="K282" s="8" t="s">
        <v>1318</v>
      </c>
      <c r="L282" s="8" t="s">
        <v>1342</v>
      </c>
      <c r="M282" s="18">
        <v>35612</v>
      </c>
      <c r="N282" s="18">
        <v>35612</v>
      </c>
      <c r="O282" s="8" t="s">
        <v>261</v>
      </c>
      <c r="P282" s="8" t="s">
        <v>22</v>
      </c>
      <c r="Q282" s="8" t="s">
        <v>7</v>
      </c>
      <c r="R282" s="8" t="str">
        <f t="shared" si="4"/>
        <v>032</v>
      </c>
      <c r="S282" s="8" t="str">
        <f>IFERROR(VLOOKUP(R282,'UNSG Projects'!$C$8:$D$305,2,FALSE),0)</f>
        <v>Non-Project Retirements</v>
      </c>
      <c r="T282" s="8" t="s">
        <v>1316</v>
      </c>
      <c r="U282" s="11">
        <v>-10261.02</v>
      </c>
    </row>
    <row r="283" spans="1:21" ht="20.399999999999999" x14ac:dyDescent="0.3">
      <c r="A283" s="19">
        <v>202507</v>
      </c>
      <c r="B283" s="8" t="s">
        <v>7</v>
      </c>
      <c r="C283" s="8" t="s">
        <v>645</v>
      </c>
      <c r="D283" s="8" t="s">
        <v>62</v>
      </c>
      <c r="E283" s="8" t="s">
        <v>62</v>
      </c>
      <c r="F283" s="8" t="s">
        <v>61</v>
      </c>
      <c r="G283" s="8" t="s">
        <v>125</v>
      </c>
      <c r="H283" s="8" t="s">
        <v>721</v>
      </c>
      <c r="I283" s="8" t="s">
        <v>720</v>
      </c>
      <c r="J283" s="8" t="s">
        <v>1343</v>
      </c>
      <c r="K283" s="8" t="s">
        <v>1318</v>
      </c>
      <c r="L283" s="8" t="s">
        <v>1342</v>
      </c>
      <c r="M283" s="18">
        <v>35977</v>
      </c>
      <c r="N283" s="18">
        <v>35977</v>
      </c>
      <c r="O283" s="8" t="s">
        <v>261</v>
      </c>
      <c r="P283" s="8" t="s">
        <v>22</v>
      </c>
      <c r="Q283" s="8" t="s">
        <v>7</v>
      </c>
      <c r="R283" s="8" t="str">
        <f t="shared" si="4"/>
        <v>032</v>
      </c>
      <c r="S283" s="8" t="str">
        <f>IFERROR(VLOOKUP(R283,'UNSG Projects'!$C$8:$D$305,2,FALSE),0)</f>
        <v>Non-Project Retirements</v>
      </c>
      <c r="T283" s="8" t="s">
        <v>1316</v>
      </c>
      <c r="U283" s="11">
        <v>-7729.64</v>
      </c>
    </row>
    <row r="284" spans="1:21" ht="20.399999999999999" x14ac:dyDescent="0.3">
      <c r="A284" s="19">
        <v>202507</v>
      </c>
      <c r="B284" s="8" t="s">
        <v>7</v>
      </c>
      <c r="C284" s="8" t="s">
        <v>645</v>
      </c>
      <c r="D284" s="8" t="s">
        <v>62</v>
      </c>
      <c r="E284" s="8" t="s">
        <v>62</v>
      </c>
      <c r="F284" s="8" t="s">
        <v>61</v>
      </c>
      <c r="G284" s="8" t="s">
        <v>125</v>
      </c>
      <c r="H284" s="8" t="s">
        <v>721</v>
      </c>
      <c r="I284" s="8" t="s">
        <v>720</v>
      </c>
      <c r="J284" s="8" t="s">
        <v>1343</v>
      </c>
      <c r="K284" s="8" t="s">
        <v>1318</v>
      </c>
      <c r="L284" s="8" t="s">
        <v>1342</v>
      </c>
      <c r="M284" s="18">
        <v>36342</v>
      </c>
      <c r="N284" s="18">
        <v>36342</v>
      </c>
      <c r="O284" s="8" t="s">
        <v>261</v>
      </c>
      <c r="P284" s="8" t="s">
        <v>22</v>
      </c>
      <c r="Q284" s="8" t="s">
        <v>7</v>
      </c>
      <c r="R284" s="8" t="str">
        <f t="shared" si="4"/>
        <v>032</v>
      </c>
      <c r="S284" s="8" t="str">
        <f>IFERROR(VLOOKUP(R284,'UNSG Projects'!$C$8:$D$305,2,FALSE),0)</f>
        <v>Non-Project Retirements</v>
      </c>
      <c r="T284" s="8" t="s">
        <v>1316</v>
      </c>
      <c r="U284" s="11">
        <v>-6017.88</v>
      </c>
    </row>
    <row r="285" spans="1:21" ht="20.399999999999999" x14ac:dyDescent="0.3">
      <c r="A285" s="19">
        <v>202507</v>
      </c>
      <c r="B285" s="8" t="s">
        <v>7</v>
      </c>
      <c r="C285" s="8" t="s">
        <v>645</v>
      </c>
      <c r="D285" s="8" t="s">
        <v>62</v>
      </c>
      <c r="E285" s="8" t="s">
        <v>62</v>
      </c>
      <c r="F285" s="8" t="s">
        <v>61</v>
      </c>
      <c r="G285" s="8" t="s">
        <v>125</v>
      </c>
      <c r="H285" s="8" t="s">
        <v>721</v>
      </c>
      <c r="I285" s="8" t="s">
        <v>720</v>
      </c>
      <c r="J285" s="8" t="s">
        <v>1343</v>
      </c>
      <c r="K285" s="8" t="s">
        <v>1318</v>
      </c>
      <c r="L285" s="8" t="s">
        <v>1342</v>
      </c>
      <c r="M285" s="18">
        <v>36708</v>
      </c>
      <c r="N285" s="18">
        <v>36708</v>
      </c>
      <c r="O285" s="8" t="s">
        <v>261</v>
      </c>
      <c r="P285" s="8" t="s">
        <v>22</v>
      </c>
      <c r="Q285" s="8" t="s">
        <v>7</v>
      </c>
      <c r="R285" s="8" t="str">
        <f t="shared" si="4"/>
        <v>032</v>
      </c>
      <c r="S285" s="8" t="str">
        <f>IFERROR(VLOOKUP(R285,'UNSG Projects'!$C$8:$D$305,2,FALSE),0)</f>
        <v>Non-Project Retirements</v>
      </c>
      <c r="T285" s="8" t="s">
        <v>1316</v>
      </c>
      <c r="U285" s="11">
        <v>-4287.3599999999997</v>
      </c>
    </row>
    <row r="286" spans="1:21" ht="20.399999999999999" x14ac:dyDescent="0.3">
      <c r="A286" s="19">
        <v>202507</v>
      </c>
      <c r="B286" s="8" t="s">
        <v>7</v>
      </c>
      <c r="C286" s="8" t="s">
        <v>645</v>
      </c>
      <c r="D286" s="8" t="s">
        <v>62</v>
      </c>
      <c r="E286" s="8" t="s">
        <v>62</v>
      </c>
      <c r="F286" s="8" t="s">
        <v>61</v>
      </c>
      <c r="G286" s="8" t="s">
        <v>125</v>
      </c>
      <c r="H286" s="8" t="s">
        <v>721</v>
      </c>
      <c r="I286" s="8" t="s">
        <v>720</v>
      </c>
      <c r="J286" s="8" t="s">
        <v>1343</v>
      </c>
      <c r="K286" s="8" t="s">
        <v>1318</v>
      </c>
      <c r="L286" s="8" t="s">
        <v>1342</v>
      </c>
      <c r="M286" s="18">
        <v>37073</v>
      </c>
      <c r="N286" s="18">
        <v>37073</v>
      </c>
      <c r="O286" s="8" t="s">
        <v>261</v>
      </c>
      <c r="P286" s="8" t="s">
        <v>22</v>
      </c>
      <c r="Q286" s="8" t="s">
        <v>7</v>
      </c>
      <c r="R286" s="8" t="str">
        <f t="shared" si="4"/>
        <v>032</v>
      </c>
      <c r="S286" s="8" t="str">
        <f>IFERROR(VLOOKUP(R286,'UNSG Projects'!$C$8:$D$305,2,FALSE),0)</f>
        <v>Non-Project Retirements</v>
      </c>
      <c r="T286" s="8" t="s">
        <v>1316</v>
      </c>
      <c r="U286" s="11">
        <v>-3217.5</v>
      </c>
    </row>
    <row r="287" spans="1:21" ht="20.399999999999999" x14ac:dyDescent="0.3">
      <c r="A287" s="19">
        <v>202507</v>
      </c>
      <c r="B287" s="8" t="s">
        <v>7</v>
      </c>
      <c r="C287" s="8" t="s">
        <v>645</v>
      </c>
      <c r="D287" s="8" t="s">
        <v>62</v>
      </c>
      <c r="E287" s="8" t="s">
        <v>62</v>
      </c>
      <c r="F287" s="8" t="s">
        <v>61</v>
      </c>
      <c r="G287" s="8" t="s">
        <v>125</v>
      </c>
      <c r="H287" s="8" t="s">
        <v>721</v>
      </c>
      <c r="I287" s="8" t="s">
        <v>720</v>
      </c>
      <c r="J287" s="8" t="s">
        <v>1343</v>
      </c>
      <c r="K287" s="8" t="s">
        <v>1318</v>
      </c>
      <c r="L287" s="8" t="s">
        <v>1342</v>
      </c>
      <c r="M287" s="18">
        <v>37438</v>
      </c>
      <c r="N287" s="18">
        <v>37438</v>
      </c>
      <c r="O287" s="8" t="s">
        <v>261</v>
      </c>
      <c r="P287" s="8" t="s">
        <v>22</v>
      </c>
      <c r="Q287" s="8" t="s">
        <v>7</v>
      </c>
      <c r="R287" s="8" t="str">
        <f t="shared" si="4"/>
        <v>032</v>
      </c>
      <c r="S287" s="8" t="str">
        <f>IFERROR(VLOOKUP(R287,'UNSG Projects'!$C$8:$D$305,2,FALSE),0)</f>
        <v>Non-Project Retirements</v>
      </c>
      <c r="T287" s="8" t="s">
        <v>1316</v>
      </c>
      <c r="U287" s="11">
        <v>-502.8</v>
      </c>
    </row>
    <row r="288" spans="1:21" ht="20.399999999999999" x14ac:dyDescent="0.3">
      <c r="A288" s="19">
        <v>202508</v>
      </c>
      <c r="B288" s="8" t="s">
        <v>7</v>
      </c>
      <c r="C288" s="8" t="s">
        <v>645</v>
      </c>
      <c r="D288" s="8" t="s">
        <v>62</v>
      </c>
      <c r="E288" s="8" t="s">
        <v>62</v>
      </c>
      <c r="F288" s="8" t="s">
        <v>61</v>
      </c>
      <c r="G288" s="8" t="s">
        <v>125</v>
      </c>
      <c r="H288" s="8" t="s">
        <v>721</v>
      </c>
      <c r="I288" s="8" t="s">
        <v>720</v>
      </c>
      <c r="J288" s="8" t="s">
        <v>1343</v>
      </c>
      <c r="K288" s="8" t="s">
        <v>1318</v>
      </c>
      <c r="L288" s="8" t="s">
        <v>1342</v>
      </c>
      <c r="M288" s="18">
        <v>34151</v>
      </c>
      <c r="N288" s="18">
        <v>34151</v>
      </c>
      <c r="O288" s="8" t="s">
        <v>261</v>
      </c>
      <c r="P288" s="8" t="s">
        <v>22</v>
      </c>
      <c r="Q288" s="8" t="s">
        <v>7</v>
      </c>
      <c r="R288" s="8" t="str">
        <f t="shared" si="4"/>
        <v>032</v>
      </c>
      <c r="S288" s="8" t="str">
        <f>IFERROR(VLOOKUP(R288,'UNSG Projects'!$C$8:$D$305,2,FALSE),0)</f>
        <v>Non-Project Retirements</v>
      </c>
      <c r="T288" s="8" t="s">
        <v>1316</v>
      </c>
      <c r="U288" s="11">
        <v>-308.45999999999998</v>
      </c>
    </row>
    <row r="289" spans="1:21" ht="20.399999999999999" x14ac:dyDescent="0.3">
      <c r="A289" s="19">
        <v>202508</v>
      </c>
      <c r="B289" s="8" t="s">
        <v>7</v>
      </c>
      <c r="C289" s="8" t="s">
        <v>645</v>
      </c>
      <c r="D289" s="8" t="s">
        <v>62</v>
      </c>
      <c r="E289" s="8" t="s">
        <v>62</v>
      </c>
      <c r="F289" s="8" t="s">
        <v>61</v>
      </c>
      <c r="G289" s="8" t="s">
        <v>125</v>
      </c>
      <c r="H289" s="8" t="s">
        <v>721</v>
      </c>
      <c r="I289" s="8" t="s">
        <v>720</v>
      </c>
      <c r="J289" s="8" t="s">
        <v>1343</v>
      </c>
      <c r="K289" s="8" t="s">
        <v>1318</v>
      </c>
      <c r="L289" s="8" t="s">
        <v>1342</v>
      </c>
      <c r="M289" s="18">
        <v>34516</v>
      </c>
      <c r="N289" s="18">
        <v>34516</v>
      </c>
      <c r="O289" s="8" t="s">
        <v>261</v>
      </c>
      <c r="P289" s="8" t="s">
        <v>22</v>
      </c>
      <c r="Q289" s="8" t="s">
        <v>7</v>
      </c>
      <c r="R289" s="8" t="str">
        <f t="shared" si="4"/>
        <v>032</v>
      </c>
      <c r="S289" s="8" t="str">
        <f>IFERROR(VLOOKUP(R289,'UNSG Projects'!$C$8:$D$305,2,FALSE),0)</f>
        <v>Non-Project Retirements</v>
      </c>
      <c r="T289" s="8" t="s">
        <v>1316</v>
      </c>
      <c r="U289" s="11">
        <v>-1608.63</v>
      </c>
    </row>
    <row r="290" spans="1:21" ht="20.399999999999999" x14ac:dyDescent="0.3">
      <c r="A290" s="19">
        <v>202508</v>
      </c>
      <c r="B290" s="8" t="s">
        <v>7</v>
      </c>
      <c r="C290" s="8" t="s">
        <v>645</v>
      </c>
      <c r="D290" s="8" t="s">
        <v>62</v>
      </c>
      <c r="E290" s="8" t="s">
        <v>62</v>
      </c>
      <c r="F290" s="8" t="s">
        <v>61</v>
      </c>
      <c r="G290" s="8" t="s">
        <v>125</v>
      </c>
      <c r="H290" s="8" t="s">
        <v>721</v>
      </c>
      <c r="I290" s="8" t="s">
        <v>720</v>
      </c>
      <c r="J290" s="8" t="s">
        <v>1343</v>
      </c>
      <c r="K290" s="8" t="s">
        <v>1318</v>
      </c>
      <c r="L290" s="8" t="s">
        <v>1342</v>
      </c>
      <c r="M290" s="18">
        <v>34881</v>
      </c>
      <c r="N290" s="18">
        <v>34881</v>
      </c>
      <c r="O290" s="8" t="s">
        <v>261</v>
      </c>
      <c r="P290" s="8" t="s">
        <v>22</v>
      </c>
      <c r="Q290" s="8" t="s">
        <v>7</v>
      </c>
      <c r="R290" s="8" t="str">
        <f t="shared" si="4"/>
        <v>032</v>
      </c>
      <c r="S290" s="8" t="str">
        <f>IFERROR(VLOOKUP(R290,'UNSG Projects'!$C$8:$D$305,2,FALSE),0)</f>
        <v>Non-Project Retirements</v>
      </c>
      <c r="T290" s="8" t="s">
        <v>1316</v>
      </c>
      <c r="U290" s="11">
        <v>-3171.46</v>
      </c>
    </row>
    <row r="291" spans="1:21" ht="20.399999999999999" x14ac:dyDescent="0.3">
      <c r="A291" s="19">
        <v>202508</v>
      </c>
      <c r="B291" s="8" t="s">
        <v>7</v>
      </c>
      <c r="C291" s="8" t="s">
        <v>645</v>
      </c>
      <c r="D291" s="8" t="s">
        <v>62</v>
      </c>
      <c r="E291" s="8" t="s">
        <v>62</v>
      </c>
      <c r="F291" s="8" t="s">
        <v>61</v>
      </c>
      <c r="G291" s="8" t="s">
        <v>125</v>
      </c>
      <c r="H291" s="8" t="s">
        <v>721</v>
      </c>
      <c r="I291" s="8" t="s">
        <v>720</v>
      </c>
      <c r="J291" s="8" t="s">
        <v>1343</v>
      </c>
      <c r="K291" s="8" t="s">
        <v>1318</v>
      </c>
      <c r="L291" s="8" t="s">
        <v>1342</v>
      </c>
      <c r="M291" s="18">
        <v>35247</v>
      </c>
      <c r="N291" s="18">
        <v>35247</v>
      </c>
      <c r="O291" s="8" t="s">
        <v>261</v>
      </c>
      <c r="P291" s="8" t="s">
        <v>22</v>
      </c>
      <c r="Q291" s="8" t="s">
        <v>7</v>
      </c>
      <c r="R291" s="8" t="str">
        <f t="shared" si="4"/>
        <v>032</v>
      </c>
      <c r="S291" s="8" t="str">
        <f>IFERROR(VLOOKUP(R291,'UNSG Projects'!$C$8:$D$305,2,FALSE),0)</f>
        <v>Non-Project Retirements</v>
      </c>
      <c r="T291" s="8" t="s">
        <v>1316</v>
      </c>
      <c r="U291" s="11">
        <v>-4742.93</v>
      </c>
    </row>
    <row r="292" spans="1:21" ht="20.399999999999999" x14ac:dyDescent="0.3">
      <c r="A292" s="19">
        <v>202508</v>
      </c>
      <c r="B292" s="8" t="s">
        <v>7</v>
      </c>
      <c r="C292" s="8" t="s">
        <v>645</v>
      </c>
      <c r="D292" s="8" t="s">
        <v>62</v>
      </c>
      <c r="E292" s="8" t="s">
        <v>62</v>
      </c>
      <c r="F292" s="8" t="s">
        <v>61</v>
      </c>
      <c r="G292" s="8" t="s">
        <v>125</v>
      </c>
      <c r="H292" s="8" t="s">
        <v>721</v>
      </c>
      <c r="I292" s="8" t="s">
        <v>720</v>
      </c>
      <c r="J292" s="8" t="s">
        <v>1343</v>
      </c>
      <c r="K292" s="8" t="s">
        <v>1318</v>
      </c>
      <c r="L292" s="8" t="s">
        <v>1342</v>
      </c>
      <c r="M292" s="18">
        <v>35612</v>
      </c>
      <c r="N292" s="18">
        <v>35612</v>
      </c>
      <c r="O292" s="8" t="s">
        <v>261</v>
      </c>
      <c r="P292" s="8" t="s">
        <v>22</v>
      </c>
      <c r="Q292" s="8" t="s">
        <v>7</v>
      </c>
      <c r="R292" s="8" t="str">
        <f t="shared" si="4"/>
        <v>032</v>
      </c>
      <c r="S292" s="8" t="str">
        <f>IFERROR(VLOOKUP(R292,'UNSG Projects'!$C$8:$D$305,2,FALSE),0)</f>
        <v>Non-Project Retirements</v>
      </c>
      <c r="T292" s="8" t="s">
        <v>1316</v>
      </c>
      <c r="U292" s="11">
        <v>-4530.84</v>
      </c>
    </row>
    <row r="293" spans="1:21" ht="20.399999999999999" x14ac:dyDescent="0.3">
      <c r="A293" s="19">
        <v>202508</v>
      </c>
      <c r="B293" s="8" t="s">
        <v>7</v>
      </c>
      <c r="C293" s="8" t="s">
        <v>645</v>
      </c>
      <c r="D293" s="8" t="s">
        <v>62</v>
      </c>
      <c r="E293" s="8" t="s">
        <v>62</v>
      </c>
      <c r="F293" s="8" t="s">
        <v>61</v>
      </c>
      <c r="G293" s="8" t="s">
        <v>125</v>
      </c>
      <c r="H293" s="8" t="s">
        <v>721</v>
      </c>
      <c r="I293" s="8" t="s">
        <v>720</v>
      </c>
      <c r="J293" s="8" t="s">
        <v>1343</v>
      </c>
      <c r="K293" s="8" t="s">
        <v>1318</v>
      </c>
      <c r="L293" s="8" t="s">
        <v>1342</v>
      </c>
      <c r="M293" s="18">
        <v>35977</v>
      </c>
      <c r="N293" s="18">
        <v>35977</v>
      </c>
      <c r="O293" s="8" t="s">
        <v>261</v>
      </c>
      <c r="P293" s="8" t="s">
        <v>22</v>
      </c>
      <c r="Q293" s="8" t="s">
        <v>7</v>
      </c>
      <c r="R293" s="8" t="str">
        <f t="shared" si="4"/>
        <v>032</v>
      </c>
      <c r="S293" s="8" t="str">
        <f>IFERROR(VLOOKUP(R293,'UNSG Projects'!$C$8:$D$305,2,FALSE),0)</f>
        <v>Non-Project Retirements</v>
      </c>
      <c r="T293" s="8" t="s">
        <v>1316</v>
      </c>
      <c r="U293" s="11">
        <v>-3395.68</v>
      </c>
    </row>
    <row r="294" spans="1:21" ht="20.399999999999999" x14ac:dyDescent="0.3">
      <c r="A294" s="19">
        <v>202508</v>
      </c>
      <c r="B294" s="8" t="s">
        <v>7</v>
      </c>
      <c r="C294" s="8" t="s">
        <v>645</v>
      </c>
      <c r="D294" s="8" t="s">
        <v>62</v>
      </c>
      <c r="E294" s="8" t="s">
        <v>62</v>
      </c>
      <c r="F294" s="8" t="s">
        <v>61</v>
      </c>
      <c r="G294" s="8" t="s">
        <v>125</v>
      </c>
      <c r="H294" s="8" t="s">
        <v>721</v>
      </c>
      <c r="I294" s="8" t="s">
        <v>720</v>
      </c>
      <c r="J294" s="8" t="s">
        <v>1343</v>
      </c>
      <c r="K294" s="8" t="s">
        <v>1318</v>
      </c>
      <c r="L294" s="8" t="s">
        <v>1342</v>
      </c>
      <c r="M294" s="18">
        <v>36342</v>
      </c>
      <c r="N294" s="18">
        <v>36342</v>
      </c>
      <c r="O294" s="8" t="s">
        <v>261</v>
      </c>
      <c r="P294" s="8" t="s">
        <v>22</v>
      </c>
      <c r="Q294" s="8" t="s">
        <v>7</v>
      </c>
      <c r="R294" s="8" t="str">
        <f t="shared" si="4"/>
        <v>032</v>
      </c>
      <c r="S294" s="8" t="str">
        <f>IFERROR(VLOOKUP(R294,'UNSG Projects'!$C$8:$D$305,2,FALSE),0)</f>
        <v>Non-Project Retirements</v>
      </c>
      <c r="T294" s="8" t="s">
        <v>1316</v>
      </c>
      <c r="U294" s="11">
        <v>-2689.81</v>
      </c>
    </row>
    <row r="295" spans="1:21" ht="20.399999999999999" x14ac:dyDescent="0.3">
      <c r="A295" s="19">
        <v>202508</v>
      </c>
      <c r="B295" s="8" t="s">
        <v>7</v>
      </c>
      <c r="C295" s="8" t="s">
        <v>645</v>
      </c>
      <c r="D295" s="8" t="s">
        <v>62</v>
      </c>
      <c r="E295" s="8" t="s">
        <v>62</v>
      </c>
      <c r="F295" s="8" t="s">
        <v>61</v>
      </c>
      <c r="G295" s="8" t="s">
        <v>125</v>
      </c>
      <c r="H295" s="8" t="s">
        <v>721</v>
      </c>
      <c r="I295" s="8" t="s">
        <v>720</v>
      </c>
      <c r="J295" s="8" t="s">
        <v>1343</v>
      </c>
      <c r="K295" s="8" t="s">
        <v>1318</v>
      </c>
      <c r="L295" s="8" t="s">
        <v>1342</v>
      </c>
      <c r="M295" s="18">
        <v>36708</v>
      </c>
      <c r="N295" s="18">
        <v>36708</v>
      </c>
      <c r="O295" s="8" t="s">
        <v>261</v>
      </c>
      <c r="P295" s="8" t="s">
        <v>22</v>
      </c>
      <c r="Q295" s="8" t="s">
        <v>7</v>
      </c>
      <c r="R295" s="8" t="str">
        <f t="shared" si="4"/>
        <v>032</v>
      </c>
      <c r="S295" s="8" t="str">
        <f>IFERROR(VLOOKUP(R295,'UNSG Projects'!$C$8:$D$305,2,FALSE),0)</f>
        <v>Non-Project Retirements</v>
      </c>
      <c r="T295" s="8" t="s">
        <v>1316</v>
      </c>
      <c r="U295" s="11">
        <v>-1900.08</v>
      </c>
    </row>
    <row r="296" spans="1:21" ht="20.399999999999999" x14ac:dyDescent="0.3">
      <c r="A296" s="19">
        <v>202508</v>
      </c>
      <c r="B296" s="8" t="s">
        <v>7</v>
      </c>
      <c r="C296" s="8" t="s">
        <v>645</v>
      </c>
      <c r="D296" s="8" t="s">
        <v>62</v>
      </c>
      <c r="E296" s="8" t="s">
        <v>62</v>
      </c>
      <c r="F296" s="8" t="s">
        <v>61</v>
      </c>
      <c r="G296" s="8" t="s">
        <v>125</v>
      </c>
      <c r="H296" s="8" t="s">
        <v>721</v>
      </c>
      <c r="I296" s="8" t="s">
        <v>720</v>
      </c>
      <c r="J296" s="8" t="s">
        <v>1343</v>
      </c>
      <c r="K296" s="8" t="s">
        <v>1318</v>
      </c>
      <c r="L296" s="8" t="s">
        <v>1342</v>
      </c>
      <c r="M296" s="18">
        <v>37073</v>
      </c>
      <c r="N296" s="18">
        <v>37073</v>
      </c>
      <c r="O296" s="8" t="s">
        <v>261</v>
      </c>
      <c r="P296" s="8" t="s">
        <v>22</v>
      </c>
      <c r="Q296" s="8" t="s">
        <v>7</v>
      </c>
      <c r="R296" s="8" t="str">
        <f t="shared" si="4"/>
        <v>032</v>
      </c>
      <c r="S296" s="8" t="str">
        <f>IFERROR(VLOOKUP(R296,'UNSG Projects'!$C$8:$D$305,2,FALSE),0)</f>
        <v>Non-Project Retirements</v>
      </c>
      <c r="T296" s="8" t="s">
        <v>1316</v>
      </c>
      <c r="U296" s="11">
        <v>-1435.5</v>
      </c>
    </row>
    <row r="297" spans="1:21" ht="20.399999999999999" x14ac:dyDescent="0.3">
      <c r="A297" s="19">
        <v>202508</v>
      </c>
      <c r="B297" s="8" t="s">
        <v>7</v>
      </c>
      <c r="C297" s="8" t="s">
        <v>645</v>
      </c>
      <c r="D297" s="8" t="s">
        <v>62</v>
      </c>
      <c r="E297" s="8" t="s">
        <v>62</v>
      </c>
      <c r="F297" s="8" t="s">
        <v>61</v>
      </c>
      <c r="G297" s="8" t="s">
        <v>125</v>
      </c>
      <c r="H297" s="8" t="s">
        <v>721</v>
      </c>
      <c r="I297" s="8" t="s">
        <v>720</v>
      </c>
      <c r="J297" s="8" t="s">
        <v>1343</v>
      </c>
      <c r="K297" s="8" t="s">
        <v>1318</v>
      </c>
      <c r="L297" s="8" t="s">
        <v>1342</v>
      </c>
      <c r="M297" s="18">
        <v>37438</v>
      </c>
      <c r="N297" s="18">
        <v>37438</v>
      </c>
      <c r="O297" s="8" t="s">
        <v>261</v>
      </c>
      <c r="P297" s="8" t="s">
        <v>22</v>
      </c>
      <c r="Q297" s="8" t="s">
        <v>7</v>
      </c>
      <c r="R297" s="8" t="str">
        <f t="shared" si="4"/>
        <v>032</v>
      </c>
      <c r="S297" s="8" t="str">
        <f>IFERROR(VLOOKUP(R297,'UNSG Projects'!$C$8:$D$305,2,FALSE),0)</f>
        <v>Non-Project Retirements</v>
      </c>
      <c r="T297" s="8" t="s">
        <v>1316</v>
      </c>
      <c r="U297" s="11">
        <v>-201.12</v>
      </c>
    </row>
    <row r="298" spans="1:21" ht="20.399999999999999" x14ac:dyDescent="0.3">
      <c r="A298" s="19">
        <v>202509</v>
      </c>
      <c r="B298" s="8" t="s">
        <v>7</v>
      </c>
      <c r="C298" s="8" t="s">
        <v>645</v>
      </c>
      <c r="D298" s="8" t="s">
        <v>62</v>
      </c>
      <c r="E298" s="8" t="s">
        <v>62</v>
      </c>
      <c r="F298" s="8" t="s">
        <v>61</v>
      </c>
      <c r="G298" s="8" t="s">
        <v>125</v>
      </c>
      <c r="H298" s="8" t="s">
        <v>721</v>
      </c>
      <c r="I298" s="8" t="s">
        <v>720</v>
      </c>
      <c r="J298" s="8" t="s">
        <v>1343</v>
      </c>
      <c r="K298" s="8" t="s">
        <v>1318</v>
      </c>
      <c r="L298" s="8" t="s">
        <v>1342</v>
      </c>
      <c r="M298" s="18">
        <v>34151</v>
      </c>
      <c r="N298" s="18">
        <v>34151</v>
      </c>
      <c r="O298" s="8" t="s">
        <v>261</v>
      </c>
      <c r="P298" s="8" t="s">
        <v>22</v>
      </c>
      <c r="Q298" s="8" t="s">
        <v>7</v>
      </c>
      <c r="R298" s="8" t="str">
        <f t="shared" si="4"/>
        <v>032</v>
      </c>
      <c r="S298" s="8" t="str">
        <f>IFERROR(VLOOKUP(R298,'UNSG Projects'!$C$8:$D$305,2,FALSE),0)</f>
        <v>Non-Project Retirements</v>
      </c>
      <c r="T298" s="8" t="s">
        <v>1316</v>
      </c>
      <c r="U298" s="11">
        <v>-38.56</v>
      </c>
    </row>
    <row r="299" spans="1:21" ht="20.399999999999999" x14ac:dyDescent="0.3">
      <c r="A299" s="19">
        <v>202509</v>
      </c>
      <c r="B299" s="8" t="s">
        <v>7</v>
      </c>
      <c r="C299" s="8" t="s">
        <v>645</v>
      </c>
      <c r="D299" s="8" t="s">
        <v>62</v>
      </c>
      <c r="E299" s="8" t="s">
        <v>62</v>
      </c>
      <c r="F299" s="8" t="s">
        <v>61</v>
      </c>
      <c r="G299" s="8" t="s">
        <v>125</v>
      </c>
      <c r="H299" s="8" t="s">
        <v>721</v>
      </c>
      <c r="I299" s="8" t="s">
        <v>720</v>
      </c>
      <c r="J299" s="8" t="s">
        <v>1343</v>
      </c>
      <c r="K299" s="8" t="s">
        <v>1318</v>
      </c>
      <c r="L299" s="8" t="s">
        <v>1342</v>
      </c>
      <c r="M299" s="18">
        <v>34516</v>
      </c>
      <c r="N299" s="18">
        <v>34516</v>
      </c>
      <c r="O299" s="8" t="s">
        <v>261</v>
      </c>
      <c r="P299" s="8" t="s">
        <v>22</v>
      </c>
      <c r="Q299" s="8" t="s">
        <v>7</v>
      </c>
      <c r="R299" s="8" t="str">
        <f t="shared" si="4"/>
        <v>032</v>
      </c>
      <c r="S299" s="8" t="str">
        <f>IFERROR(VLOOKUP(R299,'UNSG Projects'!$C$8:$D$305,2,FALSE),0)</f>
        <v>Non-Project Retirements</v>
      </c>
      <c r="T299" s="8" t="s">
        <v>1316</v>
      </c>
      <c r="U299" s="11">
        <v>-1058.32</v>
      </c>
    </row>
    <row r="300" spans="1:21" ht="20.399999999999999" x14ac:dyDescent="0.3">
      <c r="A300" s="19">
        <v>202509</v>
      </c>
      <c r="B300" s="8" t="s">
        <v>7</v>
      </c>
      <c r="C300" s="8" t="s">
        <v>645</v>
      </c>
      <c r="D300" s="8" t="s">
        <v>62</v>
      </c>
      <c r="E300" s="8" t="s">
        <v>62</v>
      </c>
      <c r="F300" s="8" t="s">
        <v>61</v>
      </c>
      <c r="G300" s="8" t="s">
        <v>125</v>
      </c>
      <c r="H300" s="8" t="s">
        <v>721</v>
      </c>
      <c r="I300" s="8" t="s">
        <v>720</v>
      </c>
      <c r="J300" s="8" t="s">
        <v>1343</v>
      </c>
      <c r="K300" s="8" t="s">
        <v>1318</v>
      </c>
      <c r="L300" s="8" t="s">
        <v>1342</v>
      </c>
      <c r="M300" s="18">
        <v>34881</v>
      </c>
      <c r="N300" s="18">
        <v>34881</v>
      </c>
      <c r="O300" s="8" t="s">
        <v>261</v>
      </c>
      <c r="P300" s="8" t="s">
        <v>22</v>
      </c>
      <c r="Q300" s="8" t="s">
        <v>7</v>
      </c>
      <c r="R300" s="8" t="str">
        <f t="shared" si="4"/>
        <v>032</v>
      </c>
      <c r="S300" s="8" t="str">
        <f>IFERROR(VLOOKUP(R300,'UNSG Projects'!$C$8:$D$305,2,FALSE),0)</f>
        <v>Non-Project Retirements</v>
      </c>
      <c r="T300" s="8" t="s">
        <v>1316</v>
      </c>
      <c r="U300" s="11">
        <v>-3428.61</v>
      </c>
    </row>
    <row r="301" spans="1:21" ht="20.399999999999999" x14ac:dyDescent="0.3">
      <c r="A301" s="19">
        <v>202509</v>
      </c>
      <c r="B301" s="8" t="s">
        <v>7</v>
      </c>
      <c r="C301" s="8" t="s">
        <v>645</v>
      </c>
      <c r="D301" s="8" t="s">
        <v>62</v>
      </c>
      <c r="E301" s="8" t="s">
        <v>62</v>
      </c>
      <c r="F301" s="8" t="s">
        <v>61</v>
      </c>
      <c r="G301" s="8" t="s">
        <v>125</v>
      </c>
      <c r="H301" s="8" t="s">
        <v>721</v>
      </c>
      <c r="I301" s="8" t="s">
        <v>720</v>
      </c>
      <c r="J301" s="8" t="s">
        <v>1343</v>
      </c>
      <c r="K301" s="8" t="s">
        <v>1318</v>
      </c>
      <c r="L301" s="8" t="s">
        <v>1342</v>
      </c>
      <c r="M301" s="18">
        <v>35247</v>
      </c>
      <c r="N301" s="18">
        <v>35247</v>
      </c>
      <c r="O301" s="8" t="s">
        <v>261</v>
      </c>
      <c r="P301" s="8" t="s">
        <v>22</v>
      </c>
      <c r="Q301" s="8" t="s">
        <v>7</v>
      </c>
      <c r="R301" s="8" t="str">
        <f t="shared" si="4"/>
        <v>032</v>
      </c>
      <c r="S301" s="8" t="str">
        <f>IFERROR(VLOOKUP(R301,'UNSG Projects'!$C$8:$D$305,2,FALSE),0)</f>
        <v>Non-Project Retirements</v>
      </c>
      <c r="T301" s="8" t="s">
        <v>1316</v>
      </c>
      <c r="U301" s="11">
        <v>-6683.21</v>
      </c>
    </row>
    <row r="302" spans="1:21" ht="20.399999999999999" x14ac:dyDescent="0.3">
      <c r="A302" s="19">
        <v>202509</v>
      </c>
      <c r="B302" s="8" t="s">
        <v>7</v>
      </c>
      <c r="C302" s="8" t="s">
        <v>645</v>
      </c>
      <c r="D302" s="8" t="s">
        <v>62</v>
      </c>
      <c r="E302" s="8" t="s">
        <v>62</v>
      </c>
      <c r="F302" s="8" t="s">
        <v>61</v>
      </c>
      <c r="G302" s="8" t="s">
        <v>125</v>
      </c>
      <c r="H302" s="8" t="s">
        <v>721</v>
      </c>
      <c r="I302" s="8" t="s">
        <v>720</v>
      </c>
      <c r="J302" s="8" t="s">
        <v>1343</v>
      </c>
      <c r="K302" s="8" t="s">
        <v>1318</v>
      </c>
      <c r="L302" s="8" t="s">
        <v>1342</v>
      </c>
      <c r="M302" s="18">
        <v>35612</v>
      </c>
      <c r="N302" s="18">
        <v>35612</v>
      </c>
      <c r="O302" s="8" t="s">
        <v>261</v>
      </c>
      <c r="P302" s="8" t="s">
        <v>22</v>
      </c>
      <c r="Q302" s="8" t="s">
        <v>7</v>
      </c>
      <c r="R302" s="8" t="str">
        <f t="shared" si="4"/>
        <v>032</v>
      </c>
      <c r="S302" s="8" t="str">
        <f>IFERROR(VLOOKUP(R302,'UNSG Projects'!$C$8:$D$305,2,FALSE),0)</f>
        <v>Non-Project Retirements</v>
      </c>
      <c r="T302" s="8" t="s">
        <v>1316</v>
      </c>
      <c r="U302" s="11">
        <v>-7329.3</v>
      </c>
    </row>
    <row r="303" spans="1:21" ht="20.399999999999999" x14ac:dyDescent="0.3">
      <c r="A303" s="19">
        <v>202509</v>
      </c>
      <c r="B303" s="8" t="s">
        <v>7</v>
      </c>
      <c r="C303" s="8" t="s">
        <v>645</v>
      </c>
      <c r="D303" s="8" t="s">
        <v>62</v>
      </c>
      <c r="E303" s="8" t="s">
        <v>62</v>
      </c>
      <c r="F303" s="8" t="s">
        <v>61</v>
      </c>
      <c r="G303" s="8" t="s">
        <v>125</v>
      </c>
      <c r="H303" s="8" t="s">
        <v>721</v>
      </c>
      <c r="I303" s="8" t="s">
        <v>720</v>
      </c>
      <c r="J303" s="8" t="s">
        <v>1343</v>
      </c>
      <c r="K303" s="8" t="s">
        <v>1318</v>
      </c>
      <c r="L303" s="8" t="s">
        <v>1342</v>
      </c>
      <c r="M303" s="18">
        <v>35977</v>
      </c>
      <c r="N303" s="18">
        <v>35977</v>
      </c>
      <c r="O303" s="8" t="s">
        <v>261</v>
      </c>
      <c r="P303" s="8" t="s">
        <v>22</v>
      </c>
      <c r="Q303" s="8" t="s">
        <v>7</v>
      </c>
      <c r="R303" s="8" t="str">
        <f t="shared" si="4"/>
        <v>032</v>
      </c>
      <c r="S303" s="8" t="str">
        <f>IFERROR(VLOOKUP(R303,'UNSG Projects'!$C$8:$D$305,2,FALSE),0)</f>
        <v>Non-Project Retirements</v>
      </c>
      <c r="T303" s="8" t="s">
        <v>1316</v>
      </c>
      <c r="U303" s="11">
        <v>-6076.48</v>
      </c>
    </row>
    <row r="304" spans="1:21" ht="20.399999999999999" x14ac:dyDescent="0.3">
      <c r="A304" s="19">
        <v>202509</v>
      </c>
      <c r="B304" s="8" t="s">
        <v>7</v>
      </c>
      <c r="C304" s="8" t="s">
        <v>645</v>
      </c>
      <c r="D304" s="8" t="s">
        <v>62</v>
      </c>
      <c r="E304" s="8" t="s">
        <v>62</v>
      </c>
      <c r="F304" s="8" t="s">
        <v>61</v>
      </c>
      <c r="G304" s="8" t="s">
        <v>125</v>
      </c>
      <c r="H304" s="8" t="s">
        <v>721</v>
      </c>
      <c r="I304" s="8" t="s">
        <v>720</v>
      </c>
      <c r="J304" s="8" t="s">
        <v>1343</v>
      </c>
      <c r="K304" s="8" t="s">
        <v>1318</v>
      </c>
      <c r="L304" s="8" t="s">
        <v>1342</v>
      </c>
      <c r="M304" s="18">
        <v>36342</v>
      </c>
      <c r="N304" s="18">
        <v>36342</v>
      </c>
      <c r="O304" s="8" t="s">
        <v>261</v>
      </c>
      <c r="P304" s="8" t="s">
        <v>22</v>
      </c>
      <c r="Q304" s="8" t="s">
        <v>7</v>
      </c>
      <c r="R304" s="8" t="str">
        <f t="shared" si="4"/>
        <v>032</v>
      </c>
      <c r="S304" s="8" t="str">
        <f>IFERROR(VLOOKUP(R304,'UNSG Projects'!$C$8:$D$305,2,FALSE),0)</f>
        <v>Non-Project Retirements</v>
      </c>
      <c r="T304" s="8" t="s">
        <v>1316</v>
      </c>
      <c r="U304" s="11">
        <v>-4923.72</v>
      </c>
    </row>
    <row r="305" spans="1:21" ht="20.399999999999999" x14ac:dyDescent="0.3">
      <c r="A305" s="19">
        <v>202509</v>
      </c>
      <c r="B305" s="8" t="s">
        <v>7</v>
      </c>
      <c r="C305" s="8" t="s">
        <v>645</v>
      </c>
      <c r="D305" s="8" t="s">
        <v>62</v>
      </c>
      <c r="E305" s="8" t="s">
        <v>62</v>
      </c>
      <c r="F305" s="8" t="s">
        <v>61</v>
      </c>
      <c r="G305" s="8" t="s">
        <v>125</v>
      </c>
      <c r="H305" s="8" t="s">
        <v>721</v>
      </c>
      <c r="I305" s="8" t="s">
        <v>720</v>
      </c>
      <c r="J305" s="8" t="s">
        <v>1343</v>
      </c>
      <c r="K305" s="8" t="s">
        <v>1318</v>
      </c>
      <c r="L305" s="8" t="s">
        <v>1342</v>
      </c>
      <c r="M305" s="18">
        <v>36708</v>
      </c>
      <c r="N305" s="18">
        <v>36708</v>
      </c>
      <c r="O305" s="8" t="s">
        <v>261</v>
      </c>
      <c r="P305" s="8" t="s">
        <v>22</v>
      </c>
      <c r="Q305" s="8" t="s">
        <v>7</v>
      </c>
      <c r="R305" s="8" t="str">
        <f t="shared" si="4"/>
        <v>032</v>
      </c>
      <c r="S305" s="8" t="str">
        <f>IFERROR(VLOOKUP(R305,'UNSG Projects'!$C$8:$D$305,2,FALSE),0)</f>
        <v>Non-Project Retirements</v>
      </c>
      <c r="T305" s="8" t="s">
        <v>1316</v>
      </c>
      <c r="U305" s="11">
        <v>-3654</v>
      </c>
    </row>
    <row r="306" spans="1:21" ht="20.399999999999999" x14ac:dyDescent="0.3">
      <c r="A306" s="19">
        <v>202509</v>
      </c>
      <c r="B306" s="8" t="s">
        <v>7</v>
      </c>
      <c r="C306" s="8" t="s">
        <v>645</v>
      </c>
      <c r="D306" s="8" t="s">
        <v>62</v>
      </c>
      <c r="E306" s="8" t="s">
        <v>62</v>
      </c>
      <c r="F306" s="8" t="s">
        <v>61</v>
      </c>
      <c r="G306" s="8" t="s">
        <v>125</v>
      </c>
      <c r="H306" s="8" t="s">
        <v>721</v>
      </c>
      <c r="I306" s="8" t="s">
        <v>720</v>
      </c>
      <c r="J306" s="8" t="s">
        <v>1343</v>
      </c>
      <c r="K306" s="8" t="s">
        <v>1318</v>
      </c>
      <c r="L306" s="8" t="s">
        <v>1342</v>
      </c>
      <c r="M306" s="18">
        <v>37073</v>
      </c>
      <c r="N306" s="18">
        <v>37073</v>
      </c>
      <c r="O306" s="8" t="s">
        <v>261</v>
      </c>
      <c r="P306" s="8" t="s">
        <v>22</v>
      </c>
      <c r="Q306" s="8" t="s">
        <v>7</v>
      </c>
      <c r="R306" s="8" t="str">
        <f t="shared" si="4"/>
        <v>032</v>
      </c>
      <c r="S306" s="8" t="str">
        <f>IFERROR(VLOOKUP(R306,'UNSG Projects'!$C$8:$D$305,2,FALSE),0)</f>
        <v>Non-Project Retirements</v>
      </c>
      <c r="T306" s="8" t="s">
        <v>1316</v>
      </c>
      <c r="U306" s="11">
        <v>-2772</v>
      </c>
    </row>
    <row r="307" spans="1:21" ht="20.399999999999999" x14ac:dyDescent="0.3">
      <c r="A307" s="19">
        <v>202509</v>
      </c>
      <c r="B307" s="8" t="s">
        <v>7</v>
      </c>
      <c r="C307" s="8" t="s">
        <v>645</v>
      </c>
      <c r="D307" s="8" t="s">
        <v>62</v>
      </c>
      <c r="E307" s="8" t="s">
        <v>62</v>
      </c>
      <c r="F307" s="8" t="s">
        <v>61</v>
      </c>
      <c r="G307" s="8" t="s">
        <v>125</v>
      </c>
      <c r="H307" s="8" t="s">
        <v>721</v>
      </c>
      <c r="I307" s="8" t="s">
        <v>720</v>
      </c>
      <c r="J307" s="8" t="s">
        <v>1343</v>
      </c>
      <c r="K307" s="8" t="s">
        <v>1318</v>
      </c>
      <c r="L307" s="8" t="s">
        <v>1342</v>
      </c>
      <c r="M307" s="18">
        <v>37438</v>
      </c>
      <c r="N307" s="18">
        <v>37438</v>
      </c>
      <c r="O307" s="8" t="s">
        <v>261</v>
      </c>
      <c r="P307" s="8" t="s">
        <v>22</v>
      </c>
      <c r="Q307" s="8" t="s">
        <v>7</v>
      </c>
      <c r="R307" s="8" t="str">
        <f t="shared" si="4"/>
        <v>032</v>
      </c>
      <c r="S307" s="8" t="str">
        <f>IFERROR(VLOOKUP(R307,'UNSG Projects'!$C$8:$D$305,2,FALSE),0)</f>
        <v>Non-Project Retirements</v>
      </c>
      <c r="T307" s="8" t="s">
        <v>1316</v>
      </c>
      <c r="U307" s="11">
        <v>-402.24</v>
      </c>
    </row>
    <row r="308" spans="1:21" ht="20.399999999999999" x14ac:dyDescent="0.3">
      <c r="A308" s="19">
        <v>202510</v>
      </c>
      <c r="B308" s="8" t="s">
        <v>7</v>
      </c>
      <c r="C308" s="8" t="s">
        <v>645</v>
      </c>
      <c r="D308" s="8" t="s">
        <v>62</v>
      </c>
      <c r="E308" s="8" t="s">
        <v>62</v>
      </c>
      <c r="F308" s="8" t="s">
        <v>61</v>
      </c>
      <c r="G308" s="8" t="s">
        <v>125</v>
      </c>
      <c r="H308" s="8" t="s">
        <v>721</v>
      </c>
      <c r="I308" s="8" t="s">
        <v>720</v>
      </c>
      <c r="J308" s="8" t="s">
        <v>1343</v>
      </c>
      <c r="K308" s="8" t="s">
        <v>1318</v>
      </c>
      <c r="L308" s="8" t="s">
        <v>1342</v>
      </c>
      <c r="M308" s="18">
        <v>34516</v>
      </c>
      <c r="N308" s="18">
        <v>34516</v>
      </c>
      <c r="O308" s="8" t="s">
        <v>261</v>
      </c>
      <c r="P308" s="8" t="s">
        <v>22</v>
      </c>
      <c r="Q308" s="8" t="s">
        <v>7</v>
      </c>
      <c r="R308" s="8" t="str">
        <f t="shared" si="4"/>
        <v>032</v>
      </c>
      <c r="S308" s="8" t="str">
        <f>IFERROR(VLOOKUP(R308,'UNSG Projects'!$C$8:$D$305,2,FALSE),0)</f>
        <v>Non-Project Retirements</v>
      </c>
      <c r="T308" s="8" t="s">
        <v>1316</v>
      </c>
      <c r="U308" s="11">
        <v>-465.65</v>
      </c>
    </row>
    <row r="309" spans="1:21" ht="20.399999999999999" x14ac:dyDescent="0.3">
      <c r="A309" s="19">
        <v>202510</v>
      </c>
      <c r="B309" s="8" t="s">
        <v>7</v>
      </c>
      <c r="C309" s="8" t="s">
        <v>645</v>
      </c>
      <c r="D309" s="8" t="s">
        <v>62</v>
      </c>
      <c r="E309" s="8" t="s">
        <v>62</v>
      </c>
      <c r="F309" s="8" t="s">
        <v>61</v>
      </c>
      <c r="G309" s="8" t="s">
        <v>125</v>
      </c>
      <c r="H309" s="8" t="s">
        <v>721</v>
      </c>
      <c r="I309" s="8" t="s">
        <v>720</v>
      </c>
      <c r="J309" s="8" t="s">
        <v>1343</v>
      </c>
      <c r="K309" s="8" t="s">
        <v>1318</v>
      </c>
      <c r="L309" s="8" t="s">
        <v>1342</v>
      </c>
      <c r="M309" s="18">
        <v>34881</v>
      </c>
      <c r="N309" s="18">
        <v>34881</v>
      </c>
      <c r="O309" s="8" t="s">
        <v>261</v>
      </c>
      <c r="P309" s="8" t="s">
        <v>22</v>
      </c>
      <c r="Q309" s="8" t="s">
        <v>7</v>
      </c>
      <c r="R309" s="8" t="str">
        <f t="shared" si="4"/>
        <v>032</v>
      </c>
      <c r="S309" s="8" t="str">
        <f>IFERROR(VLOOKUP(R309,'UNSG Projects'!$C$8:$D$305,2,FALSE),0)</f>
        <v>Non-Project Retirements</v>
      </c>
      <c r="T309" s="8" t="s">
        <v>1316</v>
      </c>
      <c r="U309" s="11">
        <v>-1628.58</v>
      </c>
    </row>
    <row r="310" spans="1:21" ht="20.399999999999999" x14ac:dyDescent="0.3">
      <c r="A310" s="19">
        <v>202510</v>
      </c>
      <c r="B310" s="8" t="s">
        <v>7</v>
      </c>
      <c r="C310" s="8" t="s">
        <v>645</v>
      </c>
      <c r="D310" s="8" t="s">
        <v>62</v>
      </c>
      <c r="E310" s="8" t="s">
        <v>62</v>
      </c>
      <c r="F310" s="8" t="s">
        <v>61</v>
      </c>
      <c r="G310" s="8" t="s">
        <v>125</v>
      </c>
      <c r="H310" s="8" t="s">
        <v>721</v>
      </c>
      <c r="I310" s="8" t="s">
        <v>720</v>
      </c>
      <c r="J310" s="8" t="s">
        <v>1343</v>
      </c>
      <c r="K310" s="8" t="s">
        <v>1318</v>
      </c>
      <c r="L310" s="8" t="s">
        <v>1342</v>
      </c>
      <c r="M310" s="18">
        <v>35247</v>
      </c>
      <c r="N310" s="18">
        <v>35247</v>
      </c>
      <c r="O310" s="8" t="s">
        <v>261</v>
      </c>
      <c r="P310" s="8" t="s">
        <v>22</v>
      </c>
      <c r="Q310" s="36" t="s">
        <v>7</v>
      </c>
      <c r="R310" s="8" t="str">
        <f t="shared" si="4"/>
        <v>032</v>
      </c>
      <c r="S310" s="8" t="str">
        <f>IFERROR(VLOOKUP(R310,'UNSG Projects'!$C$8:$D$305,2,FALSE),0)</f>
        <v>Non-Project Retirements</v>
      </c>
      <c r="T310" s="8" t="s">
        <v>1316</v>
      </c>
      <c r="U310" s="11">
        <v>-3147.59</v>
      </c>
    </row>
    <row r="311" spans="1:21" ht="20.399999999999999" x14ac:dyDescent="0.3">
      <c r="A311" s="19">
        <v>202510</v>
      </c>
      <c r="B311" s="8" t="s">
        <v>7</v>
      </c>
      <c r="C311" s="8" t="s">
        <v>645</v>
      </c>
      <c r="D311" s="8" t="s">
        <v>62</v>
      </c>
      <c r="E311" s="8" t="s">
        <v>62</v>
      </c>
      <c r="F311" s="8" t="s">
        <v>61</v>
      </c>
      <c r="G311" s="8" t="s">
        <v>125</v>
      </c>
      <c r="H311" s="8" t="s">
        <v>721</v>
      </c>
      <c r="I311" s="8" t="s">
        <v>720</v>
      </c>
      <c r="J311" s="8" t="s">
        <v>1343</v>
      </c>
      <c r="K311" s="8" t="s">
        <v>1318</v>
      </c>
      <c r="L311" s="8" t="s">
        <v>1342</v>
      </c>
      <c r="M311" s="18">
        <v>35612</v>
      </c>
      <c r="N311" s="18">
        <v>35612</v>
      </c>
      <c r="O311" s="8" t="s">
        <v>261</v>
      </c>
      <c r="P311" s="8" t="s">
        <v>22</v>
      </c>
      <c r="Q311" s="8" t="s">
        <v>7</v>
      </c>
      <c r="R311" s="8" t="str">
        <f t="shared" si="4"/>
        <v>032</v>
      </c>
      <c r="S311" s="8" t="str">
        <f>IFERROR(VLOOKUP(R311,'UNSG Projects'!$C$8:$D$305,2,FALSE),0)</f>
        <v>Non-Project Retirements</v>
      </c>
      <c r="T311" s="8" t="s">
        <v>1316</v>
      </c>
      <c r="U311" s="11">
        <v>-3509.18</v>
      </c>
    </row>
    <row r="312" spans="1:21" ht="20.399999999999999" x14ac:dyDescent="0.3">
      <c r="A312" s="19">
        <v>202510</v>
      </c>
      <c r="B312" s="8" t="s">
        <v>7</v>
      </c>
      <c r="C312" s="8" t="s">
        <v>645</v>
      </c>
      <c r="D312" s="8" t="s">
        <v>62</v>
      </c>
      <c r="E312" s="8" t="s">
        <v>62</v>
      </c>
      <c r="F312" s="8" t="s">
        <v>61</v>
      </c>
      <c r="G312" s="8" t="s">
        <v>125</v>
      </c>
      <c r="H312" s="8" t="s">
        <v>721</v>
      </c>
      <c r="I312" s="8" t="s">
        <v>720</v>
      </c>
      <c r="J312" s="8" t="s">
        <v>1343</v>
      </c>
      <c r="K312" s="8" t="s">
        <v>1318</v>
      </c>
      <c r="L312" s="8" t="s">
        <v>1342</v>
      </c>
      <c r="M312" s="18">
        <v>35977</v>
      </c>
      <c r="N312" s="18">
        <v>35977</v>
      </c>
      <c r="O312" s="8" t="s">
        <v>261</v>
      </c>
      <c r="P312" s="8" t="s">
        <v>22</v>
      </c>
      <c r="Q312" s="8" t="s">
        <v>7</v>
      </c>
      <c r="R312" s="8" t="str">
        <f t="shared" si="4"/>
        <v>032</v>
      </c>
      <c r="S312" s="8" t="str">
        <f>IFERROR(VLOOKUP(R312,'UNSG Projects'!$C$8:$D$305,2,FALSE),0)</f>
        <v>Non-Project Retirements</v>
      </c>
      <c r="T312" s="8" t="s">
        <v>1316</v>
      </c>
      <c r="U312" s="11">
        <v>-2948.88</v>
      </c>
    </row>
    <row r="313" spans="1:21" ht="20.399999999999999" x14ac:dyDescent="0.3">
      <c r="A313" s="19">
        <v>202510</v>
      </c>
      <c r="B313" s="8" t="s">
        <v>7</v>
      </c>
      <c r="C313" s="8" t="s">
        <v>645</v>
      </c>
      <c r="D313" s="8" t="s">
        <v>62</v>
      </c>
      <c r="E313" s="8" t="s">
        <v>62</v>
      </c>
      <c r="F313" s="8" t="s">
        <v>61</v>
      </c>
      <c r="G313" s="8" t="s">
        <v>125</v>
      </c>
      <c r="H313" s="8" t="s">
        <v>721</v>
      </c>
      <c r="I313" s="8" t="s">
        <v>720</v>
      </c>
      <c r="J313" s="8" t="s">
        <v>1343</v>
      </c>
      <c r="K313" s="8" t="s">
        <v>1318</v>
      </c>
      <c r="L313" s="8" t="s">
        <v>1342</v>
      </c>
      <c r="M313" s="18">
        <v>36342</v>
      </c>
      <c r="N313" s="18">
        <v>36342</v>
      </c>
      <c r="O313" s="8" t="s">
        <v>261</v>
      </c>
      <c r="P313" s="8" t="s">
        <v>22</v>
      </c>
      <c r="Q313" s="8" t="s">
        <v>7</v>
      </c>
      <c r="R313" s="8" t="str">
        <f t="shared" si="4"/>
        <v>032</v>
      </c>
      <c r="S313" s="8" t="str">
        <f>IFERROR(VLOOKUP(R313,'UNSG Projects'!$C$8:$D$305,2,FALSE),0)</f>
        <v>Non-Project Retirements</v>
      </c>
      <c r="T313" s="8" t="s">
        <v>1316</v>
      </c>
      <c r="U313" s="11">
        <v>-2461.86</v>
      </c>
    </row>
    <row r="314" spans="1:21" ht="20.399999999999999" x14ac:dyDescent="0.3">
      <c r="A314" s="19">
        <v>202510</v>
      </c>
      <c r="B314" s="8" t="s">
        <v>7</v>
      </c>
      <c r="C314" s="8" t="s">
        <v>645</v>
      </c>
      <c r="D314" s="8" t="s">
        <v>62</v>
      </c>
      <c r="E314" s="8" t="s">
        <v>62</v>
      </c>
      <c r="F314" s="8" t="s">
        <v>61</v>
      </c>
      <c r="G314" s="8" t="s">
        <v>125</v>
      </c>
      <c r="H314" s="8" t="s">
        <v>721</v>
      </c>
      <c r="I314" s="8" t="s">
        <v>720</v>
      </c>
      <c r="J314" s="8" t="s">
        <v>1343</v>
      </c>
      <c r="K314" s="8" t="s">
        <v>1318</v>
      </c>
      <c r="L314" s="8" t="s">
        <v>1342</v>
      </c>
      <c r="M314" s="18">
        <v>36708</v>
      </c>
      <c r="N314" s="18">
        <v>36708</v>
      </c>
      <c r="O314" s="8" t="s">
        <v>261</v>
      </c>
      <c r="P314" s="8" t="s">
        <v>22</v>
      </c>
      <c r="Q314" s="8" t="s">
        <v>7</v>
      </c>
      <c r="R314" s="8" t="str">
        <f t="shared" si="4"/>
        <v>032</v>
      </c>
      <c r="S314" s="8" t="str">
        <f>IFERROR(VLOOKUP(R314,'UNSG Projects'!$C$8:$D$305,2,FALSE),0)</f>
        <v>Non-Project Retirements</v>
      </c>
      <c r="T314" s="8" t="s">
        <v>1316</v>
      </c>
      <c r="U314" s="11">
        <v>-1753.92</v>
      </c>
    </row>
    <row r="315" spans="1:21" ht="20.399999999999999" x14ac:dyDescent="0.3">
      <c r="A315" s="19">
        <v>202510</v>
      </c>
      <c r="B315" s="8" t="s">
        <v>7</v>
      </c>
      <c r="C315" s="8" t="s">
        <v>645</v>
      </c>
      <c r="D315" s="8" t="s">
        <v>62</v>
      </c>
      <c r="E315" s="8" t="s">
        <v>62</v>
      </c>
      <c r="F315" s="8" t="s">
        <v>61</v>
      </c>
      <c r="G315" s="8" t="s">
        <v>125</v>
      </c>
      <c r="H315" s="8" t="s">
        <v>721</v>
      </c>
      <c r="I315" s="8" t="s">
        <v>720</v>
      </c>
      <c r="J315" s="8" t="s">
        <v>1343</v>
      </c>
      <c r="K315" s="8" t="s">
        <v>1318</v>
      </c>
      <c r="L315" s="8" t="s">
        <v>1342</v>
      </c>
      <c r="M315" s="18">
        <v>37073</v>
      </c>
      <c r="N315" s="18">
        <v>37073</v>
      </c>
      <c r="O315" s="8" t="s">
        <v>261</v>
      </c>
      <c r="P315" s="8" t="s">
        <v>22</v>
      </c>
      <c r="Q315" s="8" t="s">
        <v>7</v>
      </c>
      <c r="R315" s="8" t="str">
        <f t="shared" si="4"/>
        <v>032</v>
      </c>
      <c r="S315" s="8" t="str">
        <f>IFERROR(VLOOKUP(R315,'UNSG Projects'!$C$8:$D$305,2,FALSE),0)</f>
        <v>Non-Project Retirements</v>
      </c>
      <c r="T315" s="8" t="s">
        <v>1316</v>
      </c>
      <c r="U315" s="11">
        <v>-1336.5</v>
      </c>
    </row>
    <row r="316" spans="1:21" ht="20.399999999999999" x14ac:dyDescent="0.3">
      <c r="A316" s="19">
        <v>202510</v>
      </c>
      <c r="B316" s="8" t="s">
        <v>7</v>
      </c>
      <c r="C316" s="8" t="s">
        <v>645</v>
      </c>
      <c r="D316" s="8" t="s">
        <v>62</v>
      </c>
      <c r="E316" s="8" t="s">
        <v>62</v>
      </c>
      <c r="F316" s="8" t="s">
        <v>61</v>
      </c>
      <c r="G316" s="8" t="s">
        <v>125</v>
      </c>
      <c r="H316" s="8" t="s">
        <v>721</v>
      </c>
      <c r="I316" s="8" t="s">
        <v>720</v>
      </c>
      <c r="J316" s="8" t="s">
        <v>1343</v>
      </c>
      <c r="K316" s="8" t="s">
        <v>1318</v>
      </c>
      <c r="L316" s="8" t="s">
        <v>1342</v>
      </c>
      <c r="M316" s="18">
        <v>37438</v>
      </c>
      <c r="N316" s="18">
        <v>37438</v>
      </c>
      <c r="O316" s="8" t="s">
        <v>261</v>
      </c>
      <c r="P316" s="8" t="s">
        <v>22</v>
      </c>
      <c r="Q316" s="8" t="s">
        <v>7</v>
      </c>
      <c r="R316" s="8" t="str">
        <f t="shared" si="4"/>
        <v>032</v>
      </c>
      <c r="S316" s="8" t="str">
        <f>IFERROR(VLOOKUP(R316,'UNSG Projects'!$C$8:$D$305,2,FALSE),0)</f>
        <v>Non-Project Retirements</v>
      </c>
      <c r="T316" s="8" t="s">
        <v>1316</v>
      </c>
      <c r="U316" s="11">
        <v>-201.12</v>
      </c>
    </row>
    <row r="317" spans="1:21" ht="20.399999999999999" x14ac:dyDescent="0.3">
      <c r="A317" s="19">
        <v>202511</v>
      </c>
      <c r="B317" s="8" t="s">
        <v>7</v>
      </c>
      <c r="C317" s="8" t="s">
        <v>645</v>
      </c>
      <c r="D317" s="8" t="s">
        <v>62</v>
      </c>
      <c r="E317" s="8" t="s">
        <v>62</v>
      </c>
      <c r="F317" s="8" t="s">
        <v>61</v>
      </c>
      <c r="G317" s="8" t="s">
        <v>125</v>
      </c>
      <c r="H317" s="8" t="s">
        <v>721</v>
      </c>
      <c r="I317" s="8" t="s">
        <v>720</v>
      </c>
      <c r="J317" s="8" t="s">
        <v>1343</v>
      </c>
      <c r="K317" s="8" t="s">
        <v>1318</v>
      </c>
      <c r="L317" s="8" t="s">
        <v>1342</v>
      </c>
      <c r="M317" s="18">
        <v>34516</v>
      </c>
      <c r="N317" s="18">
        <v>34516</v>
      </c>
      <c r="O317" s="8" t="s">
        <v>261</v>
      </c>
      <c r="P317" s="8" t="s">
        <v>22</v>
      </c>
      <c r="Q317" s="8" t="s">
        <v>7</v>
      </c>
      <c r="R317" s="8" t="str">
        <f t="shared" si="4"/>
        <v>032</v>
      </c>
      <c r="S317" s="8" t="str">
        <f>IFERROR(VLOOKUP(R317,'UNSG Projects'!$C$8:$D$305,2,FALSE),0)</f>
        <v>Non-Project Retirements</v>
      </c>
      <c r="T317" s="8" t="s">
        <v>1316</v>
      </c>
      <c r="U317" s="11">
        <v>-169.34</v>
      </c>
    </row>
    <row r="318" spans="1:21" ht="20.399999999999999" x14ac:dyDescent="0.3">
      <c r="A318" s="19">
        <v>202511</v>
      </c>
      <c r="B318" s="8" t="s">
        <v>7</v>
      </c>
      <c r="C318" s="8" t="s">
        <v>645</v>
      </c>
      <c r="D318" s="8" t="s">
        <v>62</v>
      </c>
      <c r="E318" s="8" t="s">
        <v>62</v>
      </c>
      <c r="F318" s="8" t="s">
        <v>61</v>
      </c>
      <c r="G318" s="8" t="s">
        <v>125</v>
      </c>
      <c r="H318" s="8" t="s">
        <v>721</v>
      </c>
      <c r="I318" s="8" t="s">
        <v>720</v>
      </c>
      <c r="J318" s="8" t="s">
        <v>1343</v>
      </c>
      <c r="K318" s="8" t="s">
        <v>1318</v>
      </c>
      <c r="L318" s="8" t="s">
        <v>1342</v>
      </c>
      <c r="M318" s="18">
        <v>34881</v>
      </c>
      <c r="N318" s="18">
        <v>34881</v>
      </c>
      <c r="O318" s="8" t="s">
        <v>261</v>
      </c>
      <c r="P318" s="8" t="s">
        <v>22</v>
      </c>
      <c r="Q318" s="8" t="s">
        <v>7</v>
      </c>
      <c r="R318" s="8" t="str">
        <f t="shared" si="4"/>
        <v>032</v>
      </c>
      <c r="S318" s="8" t="str">
        <f>IFERROR(VLOOKUP(R318,'UNSG Projects'!$C$8:$D$305,2,FALSE),0)</f>
        <v>Non-Project Retirements</v>
      </c>
      <c r="T318" s="8" t="s">
        <v>1316</v>
      </c>
      <c r="U318" s="11">
        <v>-600.01</v>
      </c>
    </row>
    <row r="319" spans="1:21" ht="20.399999999999999" x14ac:dyDescent="0.3">
      <c r="A319" s="19">
        <v>202511</v>
      </c>
      <c r="B319" s="8" t="s">
        <v>7</v>
      </c>
      <c r="C319" s="8" t="s">
        <v>645</v>
      </c>
      <c r="D319" s="8" t="s">
        <v>62</v>
      </c>
      <c r="E319" s="8" t="s">
        <v>62</v>
      </c>
      <c r="F319" s="8" t="s">
        <v>61</v>
      </c>
      <c r="G319" s="8" t="s">
        <v>125</v>
      </c>
      <c r="H319" s="8" t="s">
        <v>721</v>
      </c>
      <c r="I319" s="8" t="s">
        <v>720</v>
      </c>
      <c r="J319" s="8" t="s">
        <v>1343</v>
      </c>
      <c r="K319" s="8" t="s">
        <v>1318</v>
      </c>
      <c r="L319" s="8" t="s">
        <v>1342</v>
      </c>
      <c r="M319" s="18">
        <v>35247</v>
      </c>
      <c r="N319" s="18">
        <v>35247</v>
      </c>
      <c r="O319" s="8" t="s">
        <v>261</v>
      </c>
      <c r="P319" s="8" t="s">
        <v>22</v>
      </c>
      <c r="Q319" s="8" t="s">
        <v>7</v>
      </c>
      <c r="R319" s="8" t="str">
        <f t="shared" si="4"/>
        <v>032</v>
      </c>
      <c r="S319" s="8" t="str">
        <f>IFERROR(VLOOKUP(R319,'UNSG Projects'!$C$8:$D$305,2,FALSE),0)</f>
        <v>Non-Project Retirements</v>
      </c>
      <c r="T319" s="8" t="s">
        <v>1316</v>
      </c>
      <c r="U319" s="11">
        <v>-1293.52</v>
      </c>
    </row>
    <row r="320" spans="1:21" ht="20.399999999999999" x14ac:dyDescent="0.3">
      <c r="A320" s="19">
        <v>202511</v>
      </c>
      <c r="B320" s="8" t="s">
        <v>7</v>
      </c>
      <c r="C320" s="8" t="s">
        <v>645</v>
      </c>
      <c r="D320" s="8" t="s">
        <v>62</v>
      </c>
      <c r="E320" s="8" t="s">
        <v>62</v>
      </c>
      <c r="F320" s="8" t="s">
        <v>61</v>
      </c>
      <c r="G320" s="8" t="s">
        <v>125</v>
      </c>
      <c r="H320" s="8" t="s">
        <v>721</v>
      </c>
      <c r="I320" s="8" t="s">
        <v>720</v>
      </c>
      <c r="J320" s="8" t="s">
        <v>1343</v>
      </c>
      <c r="K320" s="8" t="s">
        <v>1318</v>
      </c>
      <c r="L320" s="8" t="s">
        <v>1342</v>
      </c>
      <c r="M320" s="18">
        <v>35612</v>
      </c>
      <c r="N320" s="18">
        <v>35612</v>
      </c>
      <c r="O320" s="8" t="s">
        <v>261</v>
      </c>
      <c r="P320" s="8" t="s">
        <v>22</v>
      </c>
      <c r="Q320" s="8" t="s">
        <v>7</v>
      </c>
      <c r="R320" s="8" t="str">
        <f t="shared" si="4"/>
        <v>032</v>
      </c>
      <c r="S320" s="8" t="str">
        <f>IFERROR(VLOOKUP(R320,'UNSG Projects'!$C$8:$D$305,2,FALSE),0)</f>
        <v>Non-Project Retirements</v>
      </c>
      <c r="T320" s="8" t="s">
        <v>1316</v>
      </c>
      <c r="U320" s="11">
        <v>-1421.44</v>
      </c>
    </row>
    <row r="321" spans="1:21" ht="20.399999999999999" x14ac:dyDescent="0.3">
      <c r="A321" s="19">
        <v>202511</v>
      </c>
      <c r="B321" s="8" t="s">
        <v>7</v>
      </c>
      <c r="C321" s="8" t="s">
        <v>645</v>
      </c>
      <c r="D321" s="8" t="s">
        <v>62</v>
      </c>
      <c r="E321" s="8" t="s">
        <v>62</v>
      </c>
      <c r="F321" s="8" t="s">
        <v>61</v>
      </c>
      <c r="G321" s="8" t="s">
        <v>125</v>
      </c>
      <c r="H321" s="8" t="s">
        <v>721</v>
      </c>
      <c r="I321" s="8" t="s">
        <v>720</v>
      </c>
      <c r="J321" s="8" t="s">
        <v>1343</v>
      </c>
      <c r="K321" s="8" t="s">
        <v>1318</v>
      </c>
      <c r="L321" s="8" t="s">
        <v>1342</v>
      </c>
      <c r="M321" s="18">
        <v>35977</v>
      </c>
      <c r="N321" s="18">
        <v>35977</v>
      </c>
      <c r="O321" s="8" t="s">
        <v>261</v>
      </c>
      <c r="P321" s="8" t="s">
        <v>22</v>
      </c>
      <c r="Q321" s="8" t="s">
        <v>7</v>
      </c>
      <c r="R321" s="8" t="str">
        <f t="shared" si="4"/>
        <v>032</v>
      </c>
      <c r="S321" s="8" t="str">
        <f>IFERROR(VLOOKUP(R321,'UNSG Projects'!$C$8:$D$305,2,FALSE),0)</f>
        <v>Non-Project Retirements</v>
      </c>
      <c r="T321" s="8" t="s">
        <v>1316</v>
      </c>
      <c r="U321" s="11">
        <v>-1161.68</v>
      </c>
    </row>
    <row r="322" spans="1:21" ht="20.399999999999999" x14ac:dyDescent="0.3">
      <c r="A322" s="19">
        <v>202511</v>
      </c>
      <c r="B322" s="8" t="s">
        <v>7</v>
      </c>
      <c r="C322" s="8" t="s">
        <v>645</v>
      </c>
      <c r="D322" s="8" t="s">
        <v>62</v>
      </c>
      <c r="E322" s="8" t="s">
        <v>62</v>
      </c>
      <c r="F322" s="8" t="s">
        <v>61</v>
      </c>
      <c r="G322" s="8" t="s">
        <v>125</v>
      </c>
      <c r="H322" s="8" t="s">
        <v>721</v>
      </c>
      <c r="I322" s="8" t="s">
        <v>720</v>
      </c>
      <c r="J322" s="8" t="s">
        <v>1343</v>
      </c>
      <c r="K322" s="8" t="s">
        <v>1318</v>
      </c>
      <c r="L322" s="8" t="s">
        <v>1342</v>
      </c>
      <c r="M322" s="18">
        <v>36342</v>
      </c>
      <c r="N322" s="18">
        <v>36342</v>
      </c>
      <c r="O322" s="8" t="s">
        <v>261</v>
      </c>
      <c r="P322" s="8" t="s">
        <v>22</v>
      </c>
      <c r="Q322" s="8" t="s">
        <v>7</v>
      </c>
      <c r="R322" s="8" t="str">
        <f t="shared" si="4"/>
        <v>032</v>
      </c>
      <c r="S322" s="8" t="str">
        <f>IFERROR(VLOOKUP(R322,'UNSG Projects'!$C$8:$D$305,2,FALSE),0)</f>
        <v>Non-Project Retirements</v>
      </c>
      <c r="T322" s="8" t="s">
        <v>1316</v>
      </c>
      <c r="U322" s="11">
        <v>-957.39</v>
      </c>
    </row>
    <row r="323" spans="1:21" ht="20.399999999999999" x14ac:dyDescent="0.3">
      <c r="A323" s="19">
        <v>202511</v>
      </c>
      <c r="B323" s="8" t="s">
        <v>7</v>
      </c>
      <c r="C323" s="8" t="s">
        <v>645</v>
      </c>
      <c r="D323" s="8" t="s">
        <v>62</v>
      </c>
      <c r="E323" s="8" t="s">
        <v>62</v>
      </c>
      <c r="F323" s="8" t="s">
        <v>61</v>
      </c>
      <c r="G323" s="8" t="s">
        <v>125</v>
      </c>
      <c r="H323" s="8" t="s">
        <v>721</v>
      </c>
      <c r="I323" s="8" t="s">
        <v>720</v>
      </c>
      <c r="J323" s="8" t="s">
        <v>1343</v>
      </c>
      <c r="K323" s="8" t="s">
        <v>1318</v>
      </c>
      <c r="L323" s="8" t="s">
        <v>1342</v>
      </c>
      <c r="M323" s="18">
        <v>36708</v>
      </c>
      <c r="N323" s="18">
        <v>36708</v>
      </c>
      <c r="O323" s="8" t="s">
        <v>261</v>
      </c>
      <c r="P323" s="8" t="s">
        <v>22</v>
      </c>
      <c r="Q323" s="8" t="s">
        <v>7</v>
      </c>
      <c r="R323" s="8" t="str">
        <f t="shared" si="4"/>
        <v>032</v>
      </c>
      <c r="S323" s="8" t="str">
        <f>IFERROR(VLOOKUP(R323,'UNSG Projects'!$C$8:$D$305,2,FALSE),0)</f>
        <v>Non-Project Retirements</v>
      </c>
      <c r="T323" s="8" t="s">
        <v>1316</v>
      </c>
      <c r="U323" s="11">
        <v>-682.08</v>
      </c>
    </row>
    <row r="324" spans="1:21" ht="20.399999999999999" x14ac:dyDescent="0.3">
      <c r="A324" s="19">
        <v>202511</v>
      </c>
      <c r="B324" s="8" t="s">
        <v>7</v>
      </c>
      <c r="C324" s="8" t="s">
        <v>645</v>
      </c>
      <c r="D324" s="8" t="s">
        <v>62</v>
      </c>
      <c r="E324" s="8" t="s">
        <v>62</v>
      </c>
      <c r="F324" s="8" t="s">
        <v>61</v>
      </c>
      <c r="G324" s="8" t="s">
        <v>125</v>
      </c>
      <c r="H324" s="8" t="s">
        <v>721</v>
      </c>
      <c r="I324" s="8" t="s">
        <v>720</v>
      </c>
      <c r="J324" s="8" t="s">
        <v>1343</v>
      </c>
      <c r="K324" s="8" t="s">
        <v>1318</v>
      </c>
      <c r="L324" s="8" t="s">
        <v>1342</v>
      </c>
      <c r="M324" s="18">
        <v>37073</v>
      </c>
      <c r="N324" s="18">
        <v>37073</v>
      </c>
      <c r="O324" s="8" t="s">
        <v>261</v>
      </c>
      <c r="P324" s="8" t="s">
        <v>22</v>
      </c>
      <c r="Q324" s="8" t="s">
        <v>7</v>
      </c>
      <c r="R324" s="8" t="str">
        <f t="shared" si="4"/>
        <v>032</v>
      </c>
      <c r="S324" s="8" t="str">
        <f>IFERROR(VLOOKUP(R324,'UNSG Projects'!$C$8:$D$305,2,FALSE),0)</f>
        <v>Non-Project Retirements</v>
      </c>
      <c r="T324" s="8" t="s">
        <v>1316</v>
      </c>
      <c r="U324" s="11">
        <v>-544.5</v>
      </c>
    </row>
    <row r="325" spans="1:21" ht="20.399999999999999" x14ac:dyDescent="0.3">
      <c r="A325" s="19">
        <v>202511</v>
      </c>
      <c r="B325" s="8" t="s">
        <v>7</v>
      </c>
      <c r="C325" s="8" t="s">
        <v>645</v>
      </c>
      <c r="D325" s="8" t="s">
        <v>62</v>
      </c>
      <c r="E325" s="8" t="s">
        <v>62</v>
      </c>
      <c r="F325" s="8" t="s">
        <v>61</v>
      </c>
      <c r="G325" s="8" t="s">
        <v>125</v>
      </c>
      <c r="H325" s="8" t="s">
        <v>721</v>
      </c>
      <c r="I325" s="8" t="s">
        <v>720</v>
      </c>
      <c r="J325" s="8" t="s">
        <v>1343</v>
      </c>
      <c r="K325" s="8" t="s">
        <v>1318</v>
      </c>
      <c r="L325" s="8" t="s">
        <v>1342</v>
      </c>
      <c r="M325" s="18">
        <v>37438</v>
      </c>
      <c r="N325" s="18">
        <v>37438</v>
      </c>
      <c r="O325" s="8" t="s">
        <v>261</v>
      </c>
      <c r="P325" s="8" t="s">
        <v>22</v>
      </c>
      <c r="Q325" s="8" t="s">
        <v>7</v>
      </c>
      <c r="R325" s="8" t="str">
        <f t="shared" si="4"/>
        <v>032</v>
      </c>
      <c r="S325" s="8" t="str">
        <f>IFERROR(VLOOKUP(R325,'UNSG Projects'!$C$8:$D$305,2,FALSE),0)</f>
        <v>Non-Project Retirements</v>
      </c>
      <c r="T325" s="8" t="s">
        <v>1316</v>
      </c>
      <c r="U325" s="11">
        <v>-100.56</v>
      </c>
    </row>
    <row r="326" spans="1:21" ht="20.399999999999999" x14ac:dyDescent="0.3">
      <c r="A326" s="19">
        <v>202512</v>
      </c>
      <c r="B326" s="8" t="s">
        <v>7</v>
      </c>
      <c r="C326" s="8" t="s">
        <v>645</v>
      </c>
      <c r="D326" s="8" t="s">
        <v>62</v>
      </c>
      <c r="E326" s="8" t="s">
        <v>62</v>
      </c>
      <c r="F326" s="8" t="s">
        <v>61</v>
      </c>
      <c r="G326" s="8" t="s">
        <v>125</v>
      </c>
      <c r="H326" s="8" t="s">
        <v>721</v>
      </c>
      <c r="I326" s="8" t="s">
        <v>720</v>
      </c>
      <c r="J326" s="8" t="s">
        <v>1343</v>
      </c>
      <c r="K326" s="8" t="s">
        <v>1318</v>
      </c>
      <c r="L326" s="8" t="s">
        <v>1342</v>
      </c>
      <c r="M326" s="18">
        <v>34516</v>
      </c>
      <c r="N326" s="18">
        <v>34516</v>
      </c>
      <c r="O326" s="8" t="s">
        <v>261</v>
      </c>
      <c r="P326" s="8" t="s">
        <v>22</v>
      </c>
      <c r="Q326" s="8" t="s">
        <v>7</v>
      </c>
      <c r="R326" s="8" t="str">
        <f t="shared" si="4"/>
        <v>032</v>
      </c>
      <c r="S326" s="8" t="str">
        <f>IFERROR(VLOOKUP(R326,'UNSG Projects'!$C$8:$D$305,2,FALSE),0)</f>
        <v>Non-Project Retirements</v>
      </c>
      <c r="T326" s="8" t="s">
        <v>1316</v>
      </c>
      <c r="U326" s="11">
        <v>-169.32</v>
      </c>
    </row>
    <row r="327" spans="1:21" ht="20.399999999999999" x14ac:dyDescent="0.3">
      <c r="A327" s="19">
        <v>202512</v>
      </c>
      <c r="B327" s="8" t="s">
        <v>7</v>
      </c>
      <c r="C327" s="8" t="s">
        <v>645</v>
      </c>
      <c r="D327" s="8" t="s">
        <v>62</v>
      </c>
      <c r="E327" s="8" t="s">
        <v>62</v>
      </c>
      <c r="F327" s="8" t="s">
        <v>61</v>
      </c>
      <c r="G327" s="8" t="s">
        <v>125</v>
      </c>
      <c r="H327" s="8" t="s">
        <v>721</v>
      </c>
      <c r="I327" s="8" t="s">
        <v>720</v>
      </c>
      <c r="J327" s="8" t="s">
        <v>1343</v>
      </c>
      <c r="K327" s="8" t="s">
        <v>1318</v>
      </c>
      <c r="L327" s="8" t="s">
        <v>1342</v>
      </c>
      <c r="M327" s="18">
        <v>34881</v>
      </c>
      <c r="N327" s="18">
        <v>34881</v>
      </c>
      <c r="O327" s="8" t="s">
        <v>261</v>
      </c>
      <c r="P327" s="8" t="s">
        <v>22</v>
      </c>
      <c r="Q327" s="8" t="s">
        <v>7</v>
      </c>
      <c r="R327" s="8" t="str">
        <f t="shared" si="4"/>
        <v>032</v>
      </c>
      <c r="S327" s="8" t="str">
        <f>IFERROR(VLOOKUP(R327,'UNSG Projects'!$C$8:$D$305,2,FALSE),0)</f>
        <v>Non-Project Retirements</v>
      </c>
      <c r="T327" s="8" t="s">
        <v>1316</v>
      </c>
      <c r="U327" s="11">
        <v>-600.01</v>
      </c>
    </row>
    <row r="328" spans="1:21" ht="20.399999999999999" x14ac:dyDescent="0.3">
      <c r="A328" s="19">
        <v>202512</v>
      </c>
      <c r="B328" s="8" t="s">
        <v>7</v>
      </c>
      <c r="C328" s="8" t="s">
        <v>645</v>
      </c>
      <c r="D328" s="8" t="s">
        <v>62</v>
      </c>
      <c r="E328" s="8" t="s">
        <v>62</v>
      </c>
      <c r="F328" s="8" t="s">
        <v>61</v>
      </c>
      <c r="G328" s="8" t="s">
        <v>125</v>
      </c>
      <c r="H328" s="8" t="s">
        <v>721</v>
      </c>
      <c r="I328" s="8" t="s">
        <v>720</v>
      </c>
      <c r="J328" s="8" t="s">
        <v>1343</v>
      </c>
      <c r="K328" s="8" t="s">
        <v>1318</v>
      </c>
      <c r="L328" s="8" t="s">
        <v>1342</v>
      </c>
      <c r="M328" s="18">
        <v>35247</v>
      </c>
      <c r="N328" s="18">
        <v>35247</v>
      </c>
      <c r="O328" s="8" t="s">
        <v>261</v>
      </c>
      <c r="P328" s="8" t="s">
        <v>22</v>
      </c>
      <c r="Q328" s="8" t="s">
        <v>7</v>
      </c>
      <c r="R328" s="8" t="str">
        <f t="shared" si="4"/>
        <v>032</v>
      </c>
      <c r="S328" s="8" t="str">
        <f>IFERROR(VLOOKUP(R328,'UNSG Projects'!$C$8:$D$305,2,FALSE),0)</f>
        <v>Non-Project Retirements</v>
      </c>
      <c r="T328" s="8" t="s">
        <v>1316</v>
      </c>
      <c r="U328" s="11">
        <v>-1164.17</v>
      </c>
    </row>
    <row r="329" spans="1:21" ht="20.399999999999999" x14ac:dyDescent="0.3">
      <c r="A329" s="19">
        <v>202512</v>
      </c>
      <c r="B329" s="8" t="s">
        <v>7</v>
      </c>
      <c r="C329" s="8" t="s">
        <v>645</v>
      </c>
      <c r="D329" s="8" t="s">
        <v>62</v>
      </c>
      <c r="E329" s="8" t="s">
        <v>62</v>
      </c>
      <c r="F329" s="8" t="s">
        <v>61</v>
      </c>
      <c r="G329" s="8" t="s">
        <v>125</v>
      </c>
      <c r="H329" s="8" t="s">
        <v>721</v>
      </c>
      <c r="I329" s="8" t="s">
        <v>720</v>
      </c>
      <c r="J329" s="8" t="s">
        <v>1343</v>
      </c>
      <c r="K329" s="8" t="s">
        <v>1318</v>
      </c>
      <c r="L329" s="8" t="s">
        <v>1342</v>
      </c>
      <c r="M329" s="18">
        <v>35612</v>
      </c>
      <c r="N329" s="18">
        <v>35612</v>
      </c>
      <c r="O329" s="8" t="s">
        <v>261</v>
      </c>
      <c r="P329" s="8" t="s">
        <v>22</v>
      </c>
      <c r="Q329" s="8" t="s">
        <v>7</v>
      </c>
      <c r="R329" s="8" t="str">
        <f t="shared" si="4"/>
        <v>032</v>
      </c>
      <c r="S329" s="8" t="str">
        <f>IFERROR(VLOOKUP(R329,'UNSG Projects'!$C$8:$D$305,2,FALSE),0)</f>
        <v>Non-Project Retirements</v>
      </c>
      <c r="T329" s="8" t="s">
        <v>1316</v>
      </c>
      <c r="U329" s="11">
        <v>-1288.18</v>
      </c>
    </row>
    <row r="330" spans="1:21" ht="20.399999999999999" x14ac:dyDescent="0.3">
      <c r="A330" s="19">
        <v>202512</v>
      </c>
      <c r="B330" s="8" t="s">
        <v>7</v>
      </c>
      <c r="C330" s="8" t="s">
        <v>645</v>
      </c>
      <c r="D330" s="8" t="s">
        <v>62</v>
      </c>
      <c r="E330" s="8" t="s">
        <v>62</v>
      </c>
      <c r="F330" s="8" t="s">
        <v>61</v>
      </c>
      <c r="G330" s="8" t="s">
        <v>125</v>
      </c>
      <c r="H330" s="8" t="s">
        <v>721</v>
      </c>
      <c r="I330" s="8" t="s">
        <v>720</v>
      </c>
      <c r="J330" s="8" t="s">
        <v>1343</v>
      </c>
      <c r="K330" s="8" t="s">
        <v>1318</v>
      </c>
      <c r="L330" s="8" t="s">
        <v>1342</v>
      </c>
      <c r="M330" s="18">
        <v>35977</v>
      </c>
      <c r="N330" s="18">
        <v>35977</v>
      </c>
      <c r="O330" s="8" t="s">
        <v>261</v>
      </c>
      <c r="P330" s="8" t="s">
        <v>22</v>
      </c>
      <c r="Q330" s="8" t="s">
        <v>7</v>
      </c>
      <c r="R330" s="8" t="str">
        <f t="shared" si="4"/>
        <v>032</v>
      </c>
      <c r="S330" s="8" t="str">
        <f>IFERROR(VLOOKUP(R330,'UNSG Projects'!$C$8:$D$305,2,FALSE),0)</f>
        <v>Non-Project Retirements</v>
      </c>
      <c r="T330" s="8" t="s">
        <v>1316</v>
      </c>
      <c r="U330" s="11">
        <v>-1117</v>
      </c>
    </row>
    <row r="331" spans="1:21" ht="20.399999999999999" x14ac:dyDescent="0.3">
      <c r="A331" s="19">
        <v>202512</v>
      </c>
      <c r="B331" s="8" t="s">
        <v>7</v>
      </c>
      <c r="C331" s="8" t="s">
        <v>645</v>
      </c>
      <c r="D331" s="8" t="s">
        <v>62</v>
      </c>
      <c r="E331" s="8" t="s">
        <v>62</v>
      </c>
      <c r="F331" s="8" t="s">
        <v>61</v>
      </c>
      <c r="G331" s="8" t="s">
        <v>125</v>
      </c>
      <c r="H331" s="8" t="s">
        <v>721</v>
      </c>
      <c r="I331" s="8" t="s">
        <v>720</v>
      </c>
      <c r="J331" s="8" t="s">
        <v>1343</v>
      </c>
      <c r="K331" s="8" t="s">
        <v>1318</v>
      </c>
      <c r="L331" s="8" t="s">
        <v>1342</v>
      </c>
      <c r="M331" s="18">
        <v>36342</v>
      </c>
      <c r="N331" s="18">
        <v>36342</v>
      </c>
      <c r="O331" s="8" t="s">
        <v>261</v>
      </c>
      <c r="P331" s="8" t="s">
        <v>22</v>
      </c>
      <c r="Q331" s="8" t="s">
        <v>7</v>
      </c>
      <c r="R331" s="8" t="str">
        <f t="shared" ref="R331:R394" si="5">RIGHT(Q331,7)</f>
        <v>032</v>
      </c>
      <c r="S331" s="8" t="str">
        <f>IFERROR(VLOOKUP(R331,'UNSG Projects'!$C$8:$D$305,2,FALSE),0)</f>
        <v>Non-Project Retirements</v>
      </c>
      <c r="T331" s="8" t="s">
        <v>1316</v>
      </c>
      <c r="U331" s="11">
        <v>-866.21</v>
      </c>
    </row>
    <row r="332" spans="1:21" ht="20.399999999999999" x14ac:dyDescent="0.3">
      <c r="A332" s="19">
        <v>202512</v>
      </c>
      <c r="B332" s="8" t="s">
        <v>7</v>
      </c>
      <c r="C332" s="8" t="s">
        <v>645</v>
      </c>
      <c r="D332" s="8" t="s">
        <v>62</v>
      </c>
      <c r="E332" s="8" t="s">
        <v>62</v>
      </c>
      <c r="F332" s="8" t="s">
        <v>61</v>
      </c>
      <c r="G332" s="8" t="s">
        <v>125</v>
      </c>
      <c r="H332" s="8" t="s">
        <v>721</v>
      </c>
      <c r="I332" s="8" t="s">
        <v>720</v>
      </c>
      <c r="J332" s="8" t="s">
        <v>1343</v>
      </c>
      <c r="K332" s="8" t="s">
        <v>1318</v>
      </c>
      <c r="L332" s="8" t="s">
        <v>1342</v>
      </c>
      <c r="M332" s="18">
        <v>36708</v>
      </c>
      <c r="N332" s="18">
        <v>36708</v>
      </c>
      <c r="O332" s="8" t="s">
        <v>261</v>
      </c>
      <c r="P332" s="8" t="s">
        <v>22</v>
      </c>
      <c r="Q332" s="8" t="s">
        <v>7</v>
      </c>
      <c r="R332" s="8" t="str">
        <f t="shared" si="5"/>
        <v>032</v>
      </c>
      <c r="S332" s="8" t="str">
        <f>IFERROR(VLOOKUP(R332,'UNSG Projects'!$C$8:$D$305,2,FALSE),0)</f>
        <v>Non-Project Retirements</v>
      </c>
      <c r="T332" s="8" t="s">
        <v>1316</v>
      </c>
      <c r="U332" s="11">
        <v>-682.08</v>
      </c>
    </row>
    <row r="333" spans="1:21" ht="20.399999999999999" x14ac:dyDescent="0.3">
      <c r="A333" s="19">
        <v>202512</v>
      </c>
      <c r="B333" s="8" t="s">
        <v>7</v>
      </c>
      <c r="C333" s="8" t="s">
        <v>645</v>
      </c>
      <c r="D333" s="8" t="s">
        <v>62</v>
      </c>
      <c r="E333" s="8" t="s">
        <v>62</v>
      </c>
      <c r="F333" s="8" t="s">
        <v>61</v>
      </c>
      <c r="G333" s="8" t="s">
        <v>125</v>
      </c>
      <c r="H333" s="8" t="s">
        <v>721</v>
      </c>
      <c r="I333" s="8" t="s">
        <v>720</v>
      </c>
      <c r="J333" s="8" t="s">
        <v>1343</v>
      </c>
      <c r="K333" s="8" t="s">
        <v>1318</v>
      </c>
      <c r="L333" s="8" t="s">
        <v>1342</v>
      </c>
      <c r="M333" s="18">
        <v>37073</v>
      </c>
      <c r="N333" s="18">
        <v>37073</v>
      </c>
      <c r="O333" s="8" t="s">
        <v>261</v>
      </c>
      <c r="P333" s="8" t="s">
        <v>22</v>
      </c>
      <c r="Q333" s="8" t="s">
        <v>7</v>
      </c>
      <c r="R333" s="8" t="str">
        <f t="shared" si="5"/>
        <v>032</v>
      </c>
      <c r="S333" s="8" t="str">
        <f>IFERROR(VLOOKUP(R333,'UNSG Projects'!$C$8:$D$305,2,FALSE),0)</f>
        <v>Non-Project Retirements</v>
      </c>
      <c r="T333" s="8" t="s">
        <v>1316</v>
      </c>
      <c r="U333" s="11">
        <v>-544.5</v>
      </c>
    </row>
    <row r="334" spans="1:21" ht="20.399999999999999" x14ac:dyDescent="0.3">
      <c r="A334" s="19">
        <v>202512</v>
      </c>
      <c r="B334" s="8" t="s">
        <v>7</v>
      </c>
      <c r="C334" s="8" t="s">
        <v>645</v>
      </c>
      <c r="D334" s="8" t="s">
        <v>62</v>
      </c>
      <c r="E334" s="8" t="s">
        <v>62</v>
      </c>
      <c r="F334" s="8" t="s">
        <v>61</v>
      </c>
      <c r="G334" s="8" t="s">
        <v>125</v>
      </c>
      <c r="H334" s="8" t="s">
        <v>721</v>
      </c>
      <c r="I334" s="8" t="s">
        <v>720</v>
      </c>
      <c r="J334" s="8" t="s">
        <v>1343</v>
      </c>
      <c r="K334" s="8" t="s">
        <v>1318</v>
      </c>
      <c r="L334" s="8" t="s">
        <v>1342</v>
      </c>
      <c r="M334" s="18">
        <v>37438</v>
      </c>
      <c r="N334" s="18">
        <v>37438</v>
      </c>
      <c r="O334" s="8" t="s">
        <v>261</v>
      </c>
      <c r="P334" s="8" t="s">
        <v>22</v>
      </c>
      <c r="Q334" s="8" t="s">
        <v>7</v>
      </c>
      <c r="R334" s="8" t="str">
        <f t="shared" si="5"/>
        <v>032</v>
      </c>
      <c r="S334" s="8" t="str">
        <f>IFERROR(VLOOKUP(R334,'UNSG Projects'!$C$8:$D$305,2,FALSE),0)</f>
        <v>Non-Project Retirements</v>
      </c>
      <c r="T334" s="8" t="s">
        <v>1316</v>
      </c>
      <c r="U334" s="11">
        <v>-50.28</v>
      </c>
    </row>
    <row r="335" spans="1:21" ht="20.399999999999999" x14ac:dyDescent="0.3">
      <c r="A335" s="19">
        <v>202601</v>
      </c>
      <c r="B335" s="8" t="s">
        <v>7</v>
      </c>
      <c r="C335" s="8" t="s">
        <v>645</v>
      </c>
      <c r="D335" s="8" t="s">
        <v>62</v>
      </c>
      <c r="E335" s="8" t="s">
        <v>62</v>
      </c>
      <c r="F335" s="8" t="s">
        <v>61</v>
      </c>
      <c r="G335" s="8" t="s">
        <v>125</v>
      </c>
      <c r="H335" s="8" t="s">
        <v>721</v>
      </c>
      <c r="I335" s="8" t="s">
        <v>720</v>
      </c>
      <c r="J335" s="8" t="s">
        <v>1343</v>
      </c>
      <c r="K335" s="8" t="s">
        <v>1318</v>
      </c>
      <c r="L335" s="8" t="s">
        <v>1342</v>
      </c>
      <c r="M335" s="18">
        <v>34516</v>
      </c>
      <c r="N335" s="18">
        <v>34516</v>
      </c>
      <c r="O335" s="8" t="s">
        <v>261</v>
      </c>
      <c r="P335" s="8" t="s">
        <v>22</v>
      </c>
      <c r="Q335" s="8" t="s">
        <v>7</v>
      </c>
      <c r="R335" s="8" t="str">
        <f t="shared" si="5"/>
        <v>032</v>
      </c>
      <c r="S335" s="8" t="str">
        <f>IFERROR(VLOOKUP(R335,'UNSG Projects'!$C$8:$D$305,2,FALSE),0)</f>
        <v>Non-Project Retirements</v>
      </c>
      <c r="T335" s="8" t="s">
        <v>1316</v>
      </c>
      <c r="U335" s="11">
        <v>-42.34</v>
      </c>
    </row>
    <row r="336" spans="1:21" ht="20.399999999999999" x14ac:dyDescent="0.3">
      <c r="A336" s="19">
        <v>202601</v>
      </c>
      <c r="B336" s="8" t="s">
        <v>7</v>
      </c>
      <c r="C336" s="8" t="s">
        <v>645</v>
      </c>
      <c r="D336" s="8" t="s">
        <v>62</v>
      </c>
      <c r="E336" s="8" t="s">
        <v>62</v>
      </c>
      <c r="F336" s="8" t="s">
        <v>61</v>
      </c>
      <c r="G336" s="8" t="s">
        <v>125</v>
      </c>
      <c r="H336" s="8" t="s">
        <v>721</v>
      </c>
      <c r="I336" s="8" t="s">
        <v>720</v>
      </c>
      <c r="J336" s="8" t="s">
        <v>1343</v>
      </c>
      <c r="K336" s="8" t="s">
        <v>1318</v>
      </c>
      <c r="L336" s="8" t="s">
        <v>1342</v>
      </c>
      <c r="M336" s="18">
        <v>34881</v>
      </c>
      <c r="N336" s="18">
        <v>34881</v>
      </c>
      <c r="O336" s="8" t="s">
        <v>261</v>
      </c>
      <c r="P336" s="8" t="s">
        <v>22</v>
      </c>
      <c r="Q336" s="8" t="s">
        <v>7</v>
      </c>
      <c r="R336" s="8" t="str">
        <f t="shared" si="5"/>
        <v>032</v>
      </c>
      <c r="S336" s="8" t="str">
        <f>IFERROR(VLOOKUP(R336,'UNSG Projects'!$C$8:$D$305,2,FALSE),0)</f>
        <v>Non-Project Retirements</v>
      </c>
      <c r="T336" s="8" t="s">
        <v>1316</v>
      </c>
      <c r="U336" s="11">
        <v>-85.71</v>
      </c>
    </row>
    <row r="337" spans="1:21" ht="20.399999999999999" x14ac:dyDescent="0.3">
      <c r="A337" s="19">
        <v>202601</v>
      </c>
      <c r="B337" s="8" t="s">
        <v>7</v>
      </c>
      <c r="C337" s="8" t="s">
        <v>645</v>
      </c>
      <c r="D337" s="8" t="s">
        <v>62</v>
      </c>
      <c r="E337" s="8" t="s">
        <v>62</v>
      </c>
      <c r="F337" s="8" t="s">
        <v>61</v>
      </c>
      <c r="G337" s="8" t="s">
        <v>125</v>
      </c>
      <c r="H337" s="8" t="s">
        <v>721</v>
      </c>
      <c r="I337" s="8" t="s">
        <v>720</v>
      </c>
      <c r="J337" s="8" t="s">
        <v>1343</v>
      </c>
      <c r="K337" s="8" t="s">
        <v>1318</v>
      </c>
      <c r="L337" s="8" t="s">
        <v>1342</v>
      </c>
      <c r="M337" s="18">
        <v>35247</v>
      </c>
      <c r="N337" s="18">
        <v>35247</v>
      </c>
      <c r="O337" s="8" t="s">
        <v>261</v>
      </c>
      <c r="P337" s="8" t="s">
        <v>22</v>
      </c>
      <c r="Q337" s="8" t="s">
        <v>7</v>
      </c>
      <c r="R337" s="8" t="str">
        <f t="shared" si="5"/>
        <v>032</v>
      </c>
      <c r="S337" s="8" t="str">
        <f>IFERROR(VLOOKUP(R337,'UNSG Projects'!$C$8:$D$305,2,FALSE),0)</f>
        <v>Non-Project Retirements</v>
      </c>
      <c r="T337" s="8" t="s">
        <v>1316</v>
      </c>
      <c r="U337" s="11">
        <v>-258.70999999999998</v>
      </c>
    </row>
    <row r="338" spans="1:21" ht="20.399999999999999" x14ac:dyDescent="0.3">
      <c r="A338" s="19">
        <v>202601</v>
      </c>
      <c r="B338" s="8" t="s">
        <v>7</v>
      </c>
      <c r="C338" s="8" t="s">
        <v>645</v>
      </c>
      <c r="D338" s="8" t="s">
        <v>62</v>
      </c>
      <c r="E338" s="8" t="s">
        <v>62</v>
      </c>
      <c r="F338" s="8" t="s">
        <v>61</v>
      </c>
      <c r="G338" s="8" t="s">
        <v>125</v>
      </c>
      <c r="H338" s="8" t="s">
        <v>721</v>
      </c>
      <c r="I338" s="8" t="s">
        <v>720</v>
      </c>
      <c r="J338" s="8" t="s">
        <v>1343</v>
      </c>
      <c r="K338" s="8" t="s">
        <v>1318</v>
      </c>
      <c r="L338" s="8" t="s">
        <v>1342</v>
      </c>
      <c r="M338" s="18">
        <v>35612</v>
      </c>
      <c r="N338" s="18">
        <v>35612</v>
      </c>
      <c r="O338" s="8" t="s">
        <v>261</v>
      </c>
      <c r="P338" s="8" t="s">
        <v>22</v>
      </c>
      <c r="Q338" s="8" t="s">
        <v>7</v>
      </c>
      <c r="R338" s="8" t="str">
        <f t="shared" si="5"/>
        <v>032</v>
      </c>
      <c r="S338" s="8" t="str">
        <f>IFERROR(VLOOKUP(R338,'UNSG Projects'!$C$8:$D$305,2,FALSE),0)</f>
        <v>Non-Project Retirements</v>
      </c>
      <c r="T338" s="8" t="s">
        <v>1316</v>
      </c>
      <c r="U338" s="11">
        <v>-399.78</v>
      </c>
    </row>
    <row r="339" spans="1:21" ht="20.399999999999999" x14ac:dyDescent="0.3">
      <c r="A339" s="19">
        <v>202601</v>
      </c>
      <c r="B339" s="8" t="s">
        <v>7</v>
      </c>
      <c r="C339" s="8" t="s">
        <v>645</v>
      </c>
      <c r="D339" s="8" t="s">
        <v>62</v>
      </c>
      <c r="E339" s="8" t="s">
        <v>62</v>
      </c>
      <c r="F339" s="8" t="s">
        <v>61</v>
      </c>
      <c r="G339" s="8" t="s">
        <v>125</v>
      </c>
      <c r="H339" s="8" t="s">
        <v>721</v>
      </c>
      <c r="I339" s="8" t="s">
        <v>720</v>
      </c>
      <c r="J339" s="8" t="s">
        <v>1343</v>
      </c>
      <c r="K339" s="8" t="s">
        <v>1318</v>
      </c>
      <c r="L339" s="8" t="s">
        <v>1342</v>
      </c>
      <c r="M339" s="18">
        <v>35977</v>
      </c>
      <c r="N339" s="18">
        <v>35977</v>
      </c>
      <c r="O339" s="8" t="s">
        <v>261</v>
      </c>
      <c r="P339" s="8" t="s">
        <v>22</v>
      </c>
      <c r="Q339" s="8" t="s">
        <v>7</v>
      </c>
      <c r="R339" s="8" t="str">
        <f t="shared" si="5"/>
        <v>032</v>
      </c>
      <c r="S339" s="8" t="str">
        <f>IFERROR(VLOOKUP(R339,'UNSG Projects'!$C$8:$D$305,2,FALSE),0)</f>
        <v>Non-Project Retirements</v>
      </c>
      <c r="T339" s="8" t="s">
        <v>1316</v>
      </c>
      <c r="U339" s="11">
        <v>-491.48</v>
      </c>
    </row>
    <row r="340" spans="1:21" ht="20.399999999999999" x14ac:dyDescent="0.3">
      <c r="A340" s="19">
        <v>202601</v>
      </c>
      <c r="B340" s="8" t="s">
        <v>7</v>
      </c>
      <c r="C340" s="8" t="s">
        <v>645</v>
      </c>
      <c r="D340" s="8" t="s">
        <v>62</v>
      </c>
      <c r="E340" s="8" t="s">
        <v>62</v>
      </c>
      <c r="F340" s="8" t="s">
        <v>61</v>
      </c>
      <c r="G340" s="8" t="s">
        <v>125</v>
      </c>
      <c r="H340" s="8" t="s">
        <v>721</v>
      </c>
      <c r="I340" s="8" t="s">
        <v>720</v>
      </c>
      <c r="J340" s="8" t="s">
        <v>1343</v>
      </c>
      <c r="K340" s="8" t="s">
        <v>1318</v>
      </c>
      <c r="L340" s="8" t="s">
        <v>1342</v>
      </c>
      <c r="M340" s="18">
        <v>36342</v>
      </c>
      <c r="N340" s="18">
        <v>36342</v>
      </c>
      <c r="O340" s="8" t="s">
        <v>261</v>
      </c>
      <c r="P340" s="8" t="s">
        <v>22</v>
      </c>
      <c r="Q340" s="8" t="s">
        <v>7</v>
      </c>
      <c r="R340" s="8" t="str">
        <f t="shared" si="5"/>
        <v>032</v>
      </c>
      <c r="S340" s="8" t="str">
        <f>IFERROR(VLOOKUP(R340,'UNSG Projects'!$C$8:$D$305,2,FALSE),0)</f>
        <v>Non-Project Retirements</v>
      </c>
      <c r="T340" s="8" t="s">
        <v>1316</v>
      </c>
      <c r="U340" s="11">
        <v>-592.66999999999996</v>
      </c>
    </row>
    <row r="341" spans="1:21" ht="20.399999999999999" x14ac:dyDescent="0.3">
      <c r="A341" s="19">
        <v>202601</v>
      </c>
      <c r="B341" s="8" t="s">
        <v>7</v>
      </c>
      <c r="C341" s="8" t="s">
        <v>645</v>
      </c>
      <c r="D341" s="8" t="s">
        <v>62</v>
      </c>
      <c r="E341" s="8" t="s">
        <v>62</v>
      </c>
      <c r="F341" s="8" t="s">
        <v>61</v>
      </c>
      <c r="G341" s="8" t="s">
        <v>125</v>
      </c>
      <c r="H341" s="8" t="s">
        <v>721</v>
      </c>
      <c r="I341" s="8" t="s">
        <v>720</v>
      </c>
      <c r="J341" s="8" t="s">
        <v>1343</v>
      </c>
      <c r="K341" s="8" t="s">
        <v>1318</v>
      </c>
      <c r="L341" s="8" t="s">
        <v>1342</v>
      </c>
      <c r="M341" s="18">
        <v>36708</v>
      </c>
      <c r="N341" s="18">
        <v>36708</v>
      </c>
      <c r="O341" s="8" t="s">
        <v>261</v>
      </c>
      <c r="P341" s="8" t="s">
        <v>22</v>
      </c>
      <c r="Q341" s="8" t="s">
        <v>7</v>
      </c>
      <c r="R341" s="8" t="str">
        <f t="shared" si="5"/>
        <v>032</v>
      </c>
      <c r="S341" s="8" t="str">
        <f>IFERROR(VLOOKUP(R341,'UNSG Projects'!$C$8:$D$305,2,FALSE),0)</f>
        <v>Non-Project Retirements</v>
      </c>
      <c r="T341" s="8" t="s">
        <v>1316</v>
      </c>
      <c r="U341" s="11">
        <v>-682.08</v>
      </c>
    </row>
    <row r="342" spans="1:21" ht="20.399999999999999" x14ac:dyDescent="0.3">
      <c r="A342" s="19">
        <v>202601</v>
      </c>
      <c r="B342" s="8" t="s">
        <v>7</v>
      </c>
      <c r="C342" s="8" t="s">
        <v>645</v>
      </c>
      <c r="D342" s="8" t="s">
        <v>62</v>
      </c>
      <c r="E342" s="8" t="s">
        <v>62</v>
      </c>
      <c r="F342" s="8" t="s">
        <v>61</v>
      </c>
      <c r="G342" s="8" t="s">
        <v>125</v>
      </c>
      <c r="H342" s="8" t="s">
        <v>721</v>
      </c>
      <c r="I342" s="8" t="s">
        <v>720</v>
      </c>
      <c r="J342" s="8" t="s">
        <v>1343</v>
      </c>
      <c r="K342" s="8" t="s">
        <v>1318</v>
      </c>
      <c r="L342" s="8" t="s">
        <v>1342</v>
      </c>
      <c r="M342" s="18">
        <v>37073</v>
      </c>
      <c r="N342" s="18">
        <v>37073</v>
      </c>
      <c r="O342" s="8" t="s">
        <v>261</v>
      </c>
      <c r="P342" s="8" t="s">
        <v>22</v>
      </c>
      <c r="Q342" s="8" t="s">
        <v>7</v>
      </c>
      <c r="R342" s="8" t="str">
        <f t="shared" si="5"/>
        <v>032</v>
      </c>
      <c r="S342" s="8" t="str">
        <f>IFERROR(VLOOKUP(R342,'UNSG Projects'!$C$8:$D$305,2,FALSE),0)</f>
        <v>Non-Project Retirements</v>
      </c>
      <c r="T342" s="8" t="s">
        <v>1316</v>
      </c>
      <c r="U342" s="11">
        <v>-841.5</v>
      </c>
    </row>
    <row r="343" spans="1:21" ht="20.399999999999999" x14ac:dyDescent="0.3">
      <c r="A343" s="19">
        <v>202601</v>
      </c>
      <c r="B343" s="8" t="s">
        <v>7</v>
      </c>
      <c r="C343" s="8" t="s">
        <v>645</v>
      </c>
      <c r="D343" s="8" t="s">
        <v>62</v>
      </c>
      <c r="E343" s="8" t="s">
        <v>62</v>
      </c>
      <c r="F343" s="8" t="s">
        <v>61</v>
      </c>
      <c r="G343" s="8" t="s">
        <v>125</v>
      </c>
      <c r="H343" s="8" t="s">
        <v>721</v>
      </c>
      <c r="I343" s="8" t="s">
        <v>720</v>
      </c>
      <c r="J343" s="8" t="s">
        <v>1343</v>
      </c>
      <c r="K343" s="8" t="s">
        <v>1318</v>
      </c>
      <c r="L343" s="8" t="s">
        <v>1342</v>
      </c>
      <c r="M343" s="18">
        <v>37438</v>
      </c>
      <c r="N343" s="18">
        <v>37438</v>
      </c>
      <c r="O343" s="8" t="s">
        <v>261</v>
      </c>
      <c r="P343" s="8" t="s">
        <v>22</v>
      </c>
      <c r="Q343" s="8" t="s">
        <v>7</v>
      </c>
      <c r="R343" s="8" t="str">
        <f t="shared" si="5"/>
        <v>032</v>
      </c>
      <c r="S343" s="8" t="str">
        <f>IFERROR(VLOOKUP(R343,'UNSG Projects'!$C$8:$D$305,2,FALSE),0)</f>
        <v>Non-Project Retirements</v>
      </c>
      <c r="T343" s="8" t="s">
        <v>1316</v>
      </c>
      <c r="U343" s="11">
        <v>-301.68</v>
      </c>
    </row>
    <row r="344" spans="1:21" ht="20.399999999999999" x14ac:dyDescent="0.3">
      <c r="A344" s="19">
        <v>202601</v>
      </c>
      <c r="B344" s="8" t="s">
        <v>7</v>
      </c>
      <c r="C344" s="8" t="s">
        <v>645</v>
      </c>
      <c r="D344" s="8" t="s">
        <v>62</v>
      </c>
      <c r="E344" s="8" t="s">
        <v>62</v>
      </c>
      <c r="F344" s="8" t="s">
        <v>61</v>
      </c>
      <c r="G344" s="8" t="s">
        <v>125</v>
      </c>
      <c r="H344" s="8" t="s">
        <v>721</v>
      </c>
      <c r="I344" s="8" t="s">
        <v>720</v>
      </c>
      <c r="J344" s="8" t="s">
        <v>1343</v>
      </c>
      <c r="K344" s="8" t="s">
        <v>1318</v>
      </c>
      <c r="L344" s="8" t="s">
        <v>1342</v>
      </c>
      <c r="M344" s="18">
        <v>37803</v>
      </c>
      <c r="N344" s="18">
        <v>37803</v>
      </c>
      <c r="O344" s="8" t="s">
        <v>261</v>
      </c>
      <c r="P344" s="8" t="s">
        <v>22</v>
      </c>
      <c r="Q344" s="8" t="s">
        <v>7</v>
      </c>
      <c r="R344" s="8" t="str">
        <f t="shared" si="5"/>
        <v>032</v>
      </c>
      <c r="S344" s="8" t="str">
        <f>IFERROR(VLOOKUP(R344,'UNSG Projects'!$C$8:$D$305,2,FALSE),0)</f>
        <v>Non-Project Retirements</v>
      </c>
      <c r="T344" s="8" t="s">
        <v>1316</v>
      </c>
      <c r="U344" s="11">
        <v>-204.24</v>
      </c>
    </row>
    <row r="345" spans="1:21" ht="20.399999999999999" x14ac:dyDescent="0.3">
      <c r="A345" s="19">
        <v>202601</v>
      </c>
      <c r="B345" s="8" t="s">
        <v>7</v>
      </c>
      <c r="C345" s="8" t="s">
        <v>645</v>
      </c>
      <c r="D345" s="8" t="s">
        <v>62</v>
      </c>
      <c r="E345" s="8" t="s">
        <v>62</v>
      </c>
      <c r="F345" s="8" t="s">
        <v>61</v>
      </c>
      <c r="G345" s="8" t="s">
        <v>125</v>
      </c>
      <c r="H345" s="8" t="s">
        <v>721</v>
      </c>
      <c r="I345" s="8" t="s">
        <v>720</v>
      </c>
      <c r="J345" s="8" t="s">
        <v>1343</v>
      </c>
      <c r="K345" s="8" t="s">
        <v>1318</v>
      </c>
      <c r="L345" s="8" t="s">
        <v>1342</v>
      </c>
      <c r="M345" s="18">
        <v>38169</v>
      </c>
      <c r="N345" s="18">
        <v>38169</v>
      </c>
      <c r="O345" s="8" t="s">
        <v>261</v>
      </c>
      <c r="P345" s="8" t="s">
        <v>22</v>
      </c>
      <c r="Q345" s="8" t="s">
        <v>7</v>
      </c>
      <c r="R345" s="8" t="str">
        <f t="shared" si="5"/>
        <v>032</v>
      </c>
      <c r="S345" s="8" t="str">
        <f>IFERROR(VLOOKUP(R345,'UNSG Projects'!$C$8:$D$305,2,FALSE),0)</f>
        <v>Non-Project Retirements</v>
      </c>
      <c r="T345" s="8" t="s">
        <v>1316</v>
      </c>
      <c r="U345" s="11">
        <v>-185.64</v>
      </c>
    </row>
    <row r="346" spans="1:21" ht="20.399999999999999" x14ac:dyDescent="0.3">
      <c r="A346" s="19">
        <v>202601</v>
      </c>
      <c r="B346" s="8" t="s">
        <v>7</v>
      </c>
      <c r="C346" s="8" t="s">
        <v>645</v>
      </c>
      <c r="D346" s="8" t="s">
        <v>62</v>
      </c>
      <c r="E346" s="8" t="s">
        <v>62</v>
      </c>
      <c r="F346" s="8" t="s">
        <v>61</v>
      </c>
      <c r="G346" s="8" t="s">
        <v>125</v>
      </c>
      <c r="H346" s="8" t="s">
        <v>721</v>
      </c>
      <c r="I346" s="8" t="s">
        <v>720</v>
      </c>
      <c r="J346" s="8" t="s">
        <v>1343</v>
      </c>
      <c r="K346" s="8" t="s">
        <v>1318</v>
      </c>
      <c r="L346" s="8" t="s">
        <v>1342</v>
      </c>
      <c r="M346" s="18">
        <v>38534</v>
      </c>
      <c r="N346" s="18">
        <v>38534</v>
      </c>
      <c r="O346" s="8" t="s">
        <v>261</v>
      </c>
      <c r="P346" s="8" t="s">
        <v>22</v>
      </c>
      <c r="Q346" s="8" t="s">
        <v>7</v>
      </c>
      <c r="R346" s="8" t="str">
        <f t="shared" si="5"/>
        <v>032</v>
      </c>
      <c r="S346" s="8" t="str">
        <f>IFERROR(VLOOKUP(R346,'UNSG Projects'!$C$8:$D$305,2,FALSE),0)</f>
        <v>Non-Project Retirements</v>
      </c>
      <c r="T346" s="8" t="s">
        <v>1316</v>
      </c>
      <c r="U346" s="11">
        <v>-164.66</v>
      </c>
    </row>
    <row r="347" spans="1:21" ht="20.399999999999999" x14ac:dyDescent="0.3">
      <c r="A347" s="19">
        <v>202601</v>
      </c>
      <c r="B347" s="8" t="s">
        <v>7</v>
      </c>
      <c r="C347" s="8" t="s">
        <v>645</v>
      </c>
      <c r="D347" s="8" t="s">
        <v>62</v>
      </c>
      <c r="E347" s="8" t="s">
        <v>62</v>
      </c>
      <c r="F347" s="8" t="s">
        <v>61</v>
      </c>
      <c r="G347" s="8" t="s">
        <v>125</v>
      </c>
      <c r="H347" s="8" t="s">
        <v>721</v>
      </c>
      <c r="I347" s="8" t="s">
        <v>720</v>
      </c>
      <c r="J347" s="8" t="s">
        <v>1343</v>
      </c>
      <c r="K347" s="8" t="s">
        <v>1318</v>
      </c>
      <c r="L347" s="8" t="s">
        <v>1342</v>
      </c>
      <c r="M347" s="18">
        <v>38899</v>
      </c>
      <c r="N347" s="18">
        <v>38899</v>
      </c>
      <c r="O347" s="8" t="s">
        <v>261</v>
      </c>
      <c r="P347" s="8" t="s">
        <v>22</v>
      </c>
      <c r="Q347" s="8" t="s">
        <v>7</v>
      </c>
      <c r="R347" s="8" t="str">
        <f t="shared" si="5"/>
        <v>032</v>
      </c>
      <c r="S347" s="8" t="str">
        <f>IFERROR(VLOOKUP(R347,'UNSG Projects'!$C$8:$D$305,2,FALSE),0)</f>
        <v>Non-Project Retirements</v>
      </c>
      <c r="T347" s="8" t="s">
        <v>1316</v>
      </c>
      <c r="U347" s="11">
        <v>-89.75</v>
      </c>
    </row>
    <row r="348" spans="1:21" ht="20.399999999999999" x14ac:dyDescent="0.3">
      <c r="A348" s="19">
        <v>202602</v>
      </c>
      <c r="B348" s="8" t="s">
        <v>7</v>
      </c>
      <c r="C348" s="8" t="s">
        <v>645</v>
      </c>
      <c r="D348" s="8" t="s">
        <v>62</v>
      </c>
      <c r="E348" s="8" t="s">
        <v>62</v>
      </c>
      <c r="F348" s="8" t="s">
        <v>61</v>
      </c>
      <c r="G348" s="8" t="s">
        <v>125</v>
      </c>
      <c r="H348" s="8" t="s">
        <v>721</v>
      </c>
      <c r="I348" s="8" t="s">
        <v>720</v>
      </c>
      <c r="J348" s="8" t="s">
        <v>1343</v>
      </c>
      <c r="K348" s="8" t="s">
        <v>1318</v>
      </c>
      <c r="L348" s="8" t="s">
        <v>1342</v>
      </c>
      <c r="M348" s="18">
        <v>34881</v>
      </c>
      <c r="N348" s="18">
        <v>34881</v>
      </c>
      <c r="O348" s="8" t="s">
        <v>261</v>
      </c>
      <c r="P348" s="8" t="s">
        <v>22</v>
      </c>
      <c r="Q348" s="8" t="s">
        <v>7</v>
      </c>
      <c r="R348" s="8" t="str">
        <f t="shared" si="5"/>
        <v>032</v>
      </c>
      <c r="S348" s="8" t="str">
        <f>IFERROR(VLOOKUP(R348,'UNSG Projects'!$C$8:$D$305,2,FALSE),0)</f>
        <v>Non-Project Retirements</v>
      </c>
      <c r="T348" s="8" t="s">
        <v>1316</v>
      </c>
      <c r="U348" s="11">
        <v>-171.43</v>
      </c>
    </row>
    <row r="349" spans="1:21" ht="20.399999999999999" x14ac:dyDescent="0.3">
      <c r="A349" s="19">
        <v>202602</v>
      </c>
      <c r="B349" s="8" t="s">
        <v>7</v>
      </c>
      <c r="C349" s="8" t="s">
        <v>645</v>
      </c>
      <c r="D349" s="8" t="s">
        <v>62</v>
      </c>
      <c r="E349" s="8" t="s">
        <v>62</v>
      </c>
      <c r="F349" s="8" t="s">
        <v>61</v>
      </c>
      <c r="G349" s="8" t="s">
        <v>125</v>
      </c>
      <c r="H349" s="8" t="s">
        <v>721</v>
      </c>
      <c r="I349" s="8" t="s">
        <v>720</v>
      </c>
      <c r="J349" s="8" t="s">
        <v>1343</v>
      </c>
      <c r="K349" s="8" t="s">
        <v>1318</v>
      </c>
      <c r="L349" s="8" t="s">
        <v>1342</v>
      </c>
      <c r="M349" s="18">
        <v>35247</v>
      </c>
      <c r="N349" s="18">
        <v>35247</v>
      </c>
      <c r="O349" s="8" t="s">
        <v>261</v>
      </c>
      <c r="P349" s="8" t="s">
        <v>22</v>
      </c>
      <c r="Q349" s="8" t="s">
        <v>7</v>
      </c>
      <c r="R349" s="8" t="str">
        <f t="shared" si="5"/>
        <v>032</v>
      </c>
      <c r="S349" s="8" t="str">
        <f>IFERROR(VLOOKUP(R349,'UNSG Projects'!$C$8:$D$305,2,FALSE),0)</f>
        <v>Non-Project Retirements</v>
      </c>
      <c r="T349" s="8" t="s">
        <v>1316</v>
      </c>
      <c r="U349" s="11">
        <v>-344.94</v>
      </c>
    </row>
    <row r="350" spans="1:21" ht="20.399999999999999" x14ac:dyDescent="0.3">
      <c r="A350" s="19">
        <v>202602</v>
      </c>
      <c r="B350" s="8" t="s">
        <v>7</v>
      </c>
      <c r="C350" s="8" t="s">
        <v>645</v>
      </c>
      <c r="D350" s="8" t="s">
        <v>62</v>
      </c>
      <c r="E350" s="8" t="s">
        <v>62</v>
      </c>
      <c r="F350" s="8" t="s">
        <v>61</v>
      </c>
      <c r="G350" s="8" t="s">
        <v>125</v>
      </c>
      <c r="H350" s="8" t="s">
        <v>721</v>
      </c>
      <c r="I350" s="8" t="s">
        <v>720</v>
      </c>
      <c r="J350" s="8" t="s">
        <v>1343</v>
      </c>
      <c r="K350" s="8" t="s">
        <v>1318</v>
      </c>
      <c r="L350" s="8" t="s">
        <v>1342</v>
      </c>
      <c r="M350" s="18">
        <v>35612</v>
      </c>
      <c r="N350" s="18">
        <v>35612</v>
      </c>
      <c r="O350" s="8" t="s">
        <v>261</v>
      </c>
      <c r="P350" s="8" t="s">
        <v>22</v>
      </c>
      <c r="Q350" s="8" t="s">
        <v>7</v>
      </c>
      <c r="R350" s="8" t="str">
        <f t="shared" si="5"/>
        <v>032</v>
      </c>
      <c r="S350" s="8" t="str">
        <f>IFERROR(VLOOKUP(R350,'UNSG Projects'!$C$8:$D$305,2,FALSE),0)</f>
        <v>Non-Project Retirements</v>
      </c>
      <c r="T350" s="8" t="s">
        <v>1316</v>
      </c>
      <c r="U350" s="11">
        <v>-533.04</v>
      </c>
    </row>
    <row r="351" spans="1:21" ht="20.399999999999999" x14ac:dyDescent="0.3">
      <c r="A351" s="19">
        <v>202602</v>
      </c>
      <c r="B351" s="8" t="s">
        <v>7</v>
      </c>
      <c r="C351" s="8" t="s">
        <v>645</v>
      </c>
      <c r="D351" s="8" t="s">
        <v>62</v>
      </c>
      <c r="E351" s="8" t="s">
        <v>62</v>
      </c>
      <c r="F351" s="8" t="s">
        <v>61</v>
      </c>
      <c r="G351" s="8" t="s">
        <v>125</v>
      </c>
      <c r="H351" s="8" t="s">
        <v>721</v>
      </c>
      <c r="I351" s="8" t="s">
        <v>720</v>
      </c>
      <c r="J351" s="8" t="s">
        <v>1343</v>
      </c>
      <c r="K351" s="8" t="s">
        <v>1318</v>
      </c>
      <c r="L351" s="8" t="s">
        <v>1342</v>
      </c>
      <c r="M351" s="18">
        <v>35977</v>
      </c>
      <c r="N351" s="18">
        <v>35977</v>
      </c>
      <c r="O351" s="8" t="s">
        <v>261</v>
      </c>
      <c r="P351" s="8" t="s">
        <v>22</v>
      </c>
      <c r="Q351" s="8" t="s">
        <v>7</v>
      </c>
      <c r="R351" s="8" t="str">
        <f t="shared" si="5"/>
        <v>032</v>
      </c>
      <c r="S351" s="8" t="str">
        <f>IFERROR(VLOOKUP(R351,'UNSG Projects'!$C$8:$D$305,2,FALSE),0)</f>
        <v>Non-Project Retirements</v>
      </c>
      <c r="T351" s="8" t="s">
        <v>1316</v>
      </c>
      <c r="U351" s="11">
        <v>-580.84</v>
      </c>
    </row>
    <row r="352" spans="1:21" ht="20.399999999999999" x14ac:dyDescent="0.3">
      <c r="A352" s="19">
        <v>202602</v>
      </c>
      <c r="B352" s="8" t="s">
        <v>7</v>
      </c>
      <c r="C352" s="8" t="s">
        <v>645</v>
      </c>
      <c r="D352" s="8" t="s">
        <v>62</v>
      </c>
      <c r="E352" s="8" t="s">
        <v>62</v>
      </c>
      <c r="F352" s="8" t="s">
        <v>61</v>
      </c>
      <c r="G352" s="8" t="s">
        <v>125</v>
      </c>
      <c r="H352" s="8" t="s">
        <v>721</v>
      </c>
      <c r="I352" s="8" t="s">
        <v>720</v>
      </c>
      <c r="J352" s="8" t="s">
        <v>1343</v>
      </c>
      <c r="K352" s="8" t="s">
        <v>1318</v>
      </c>
      <c r="L352" s="8" t="s">
        <v>1342</v>
      </c>
      <c r="M352" s="18">
        <v>36342</v>
      </c>
      <c r="N352" s="18">
        <v>36342</v>
      </c>
      <c r="O352" s="8" t="s">
        <v>261</v>
      </c>
      <c r="P352" s="8" t="s">
        <v>22</v>
      </c>
      <c r="Q352" s="8" t="s">
        <v>7</v>
      </c>
      <c r="R352" s="8" t="str">
        <f t="shared" si="5"/>
        <v>032</v>
      </c>
      <c r="S352" s="8" t="str">
        <f>IFERROR(VLOOKUP(R352,'UNSG Projects'!$C$8:$D$305,2,FALSE),0)</f>
        <v>Non-Project Retirements</v>
      </c>
      <c r="T352" s="8" t="s">
        <v>1316</v>
      </c>
      <c r="U352" s="11">
        <v>-729.44</v>
      </c>
    </row>
    <row r="353" spans="1:21" ht="20.399999999999999" x14ac:dyDescent="0.3">
      <c r="A353" s="19">
        <v>202602</v>
      </c>
      <c r="B353" s="8" t="s">
        <v>7</v>
      </c>
      <c r="C353" s="8" t="s">
        <v>645</v>
      </c>
      <c r="D353" s="8" t="s">
        <v>62</v>
      </c>
      <c r="E353" s="8" t="s">
        <v>62</v>
      </c>
      <c r="F353" s="8" t="s">
        <v>61</v>
      </c>
      <c r="G353" s="8" t="s">
        <v>125</v>
      </c>
      <c r="H353" s="8" t="s">
        <v>721</v>
      </c>
      <c r="I353" s="8" t="s">
        <v>720</v>
      </c>
      <c r="J353" s="8" t="s">
        <v>1343</v>
      </c>
      <c r="K353" s="8" t="s">
        <v>1318</v>
      </c>
      <c r="L353" s="8" t="s">
        <v>1342</v>
      </c>
      <c r="M353" s="18">
        <v>36708</v>
      </c>
      <c r="N353" s="18">
        <v>36708</v>
      </c>
      <c r="O353" s="8" t="s">
        <v>261</v>
      </c>
      <c r="P353" s="8" t="s">
        <v>22</v>
      </c>
      <c r="Q353" s="8" t="s">
        <v>7</v>
      </c>
      <c r="R353" s="8" t="str">
        <f t="shared" si="5"/>
        <v>032</v>
      </c>
      <c r="S353" s="8" t="str">
        <f>IFERROR(VLOOKUP(R353,'UNSG Projects'!$C$8:$D$305,2,FALSE),0)</f>
        <v>Non-Project Retirements</v>
      </c>
      <c r="T353" s="8" t="s">
        <v>1316</v>
      </c>
      <c r="U353" s="11">
        <v>-876.96</v>
      </c>
    </row>
    <row r="354" spans="1:21" ht="20.399999999999999" x14ac:dyDescent="0.3">
      <c r="A354" s="19">
        <v>202602</v>
      </c>
      <c r="B354" s="8" t="s">
        <v>7</v>
      </c>
      <c r="C354" s="8" t="s">
        <v>645</v>
      </c>
      <c r="D354" s="8" t="s">
        <v>62</v>
      </c>
      <c r="E354" s="8" t="s">
        <v>62</v>
      </c>
      <c r="F354" s="8" t="s">
        <v>61</v>
      </c>
      <c r="G354" s="8" t="s">
        <v>125</v>
      </c>
      <c r="H354" s="8" t="s">
        <v>721</v>
      </c>
      <c r="I354" s="8" t="s">
        <v>720</v>
      </c>
      <c r="J354" s="8" t="s">
        <v>1343</v>
      </c>
      <c r="K354" s="8" t="s">
        <v>1318</v>
      </c>
      <c r="L354" s="8" t="s">
        <v>1342</v>
      </c>
      <c r="M354" s="18">
        <v>37073</v>
      </c>
      <c r="N354" s="18">
        <v>37073</v>
      </c>
      <c r="O354" s="8" t="s">
        <v>261</v>
      </c>
      <c r="P354" s="8" t="s">
        <v>22</v>
      </c>
      <c r="Q354" s="8" t="s">
        <v>7</v>
      </c>
      <c r="R354" s="8" t="str">
        <f t="shared" si="5"/>
        <v>032</v>
      </c>
      <c r="S354" s="8" t="str">
        <f>IFERROR(VLOOKUP(R354,'UNSG Projects'!$C$8:$D$305,2,FALSE),0)</f>
        <v>Non-Project Retirements</v>
      </c>
      <c r="T354" s="8" t="s">
        <v>1316</v>
      </c>
      <c r="U354" s="11">
        <v>-990</v>
      </c>
    </row>
    <row r="355" spans="1:21" ht="20.399999999999999" x14ac:dyDescent="0.3">
      <c r="A355" s="19">
        <v>202602</v>
      </c>
      <c r="B355" s="8" t="s">
        <v>7</v>
      </c>
      <c r="C355" s="8" t="s">
        <v>645</v>
      </c>
      <c r="D355" s="8" t="s">
        <v>62</v>
      </c>
      <c r="E355" s="8" t="s">
        <v>62</v>
      </c>
      <c r="F355" s="8" t="s">
        <v>61</v>
      </c>
      <c r="G355" s="8" t="s">
        <v>125</v>
      </c>
      <c r="H355" s="8" t="s">
        <v>721</v>
      </c>
      <c r="I355" s="8" t="s">
        <v>720</v>
      </c>
      <c r="J355" s="8" t="s">
        <v>1343</v>
      </c>
      <c r="K355" s="8" t="s">
        <v>1318</v>
      </c>
      <c r="L355" s="8" t="s">
        <v>1342</v>
      </c>
      <c r="M355" s="18">
        <v>37438</v>
      </c>
      <c r="N355" s="18">
        <v>37438</v>
      </c>
      <c r="O355" s="8" t="s">
        <v>261</v>
      </c>
      <c r="P355" s="8" t="s">
        <v>22</v>
      </c>
      <c r="Q355" s="8" t="s">
        <v>7</v>
      </c>
      <c r="R355" s="8" t="str">
        <f t="shared" si="5"/>
        <v>032</v>
      </c>
      <c r="S355" s="8" t="str">
        <f>IFERROR(VLOOKUP(R355,'UNSG Projects'!$C$8:$D$305,2,FALSE),0)</f>
        <v>Non-Project Retirements</v>
      </c>
      <c r="T355" s="8" t="s">
        <v>1316</v>
      </c>
      <c r="U355" s="11">
        <v>-351.96</v>
      </c>
    </row>
    <row r="356" spans="1:21" ht="20.399999999999999" x14ac:dyDescent="0.3">
      <c r="A356" s="19">
        <v>202602</v>
      </c>
      <c r="B356" s="8" t="s">
        <v>7</v>
      </c>
      <c r="C356" s="8" t="s">
        <v>645</v>
      </c>
      <c r="D356" s="8" t="s">
        <v>62</v>
      </c>
      <c r="E356" s="8" t="s">
        <v>62</v>
      </c>
      <c r="F356" s="8" t="s">
        <v>61</v>
      </c>
      <c r="G356" s="8" t="s">
        <v>125</v>
      </c>
      <c r="H356" s="8" t="s">
        <v>721</v>
      </c>
      <c r="I356" s="8" t="s">
        <v>720</v>
      </c>
      <c r="J356" s="8" t="s">
        <v>1343</v>
      </c>
      <c r="K356" s="8" t="s">
        <v>1318</v>
      </c>
      <c r="L356" s="8" t="s">
        <v>1342</v>
      </c>
      <c r="M356" s="18">
        <v>37803</v>
      </c>
      <c r="N356" s="18">
        <v>37803</v>
      </c>
      <c r="O356" s="8" t="s">
        <v>261</v>
      </c>
      <c r="P356" s="8" t="s">
        <v>22</v>
      </c>
      <c r="Q356" s="8" t="s">
        <v>7</v>
      </c>
      <c r="R356" s="8" t="str">
        <f t="shared" si="5"/>
        <v>032</v>
      </c>
      <c r="S356" s="8" t="str">
        <f>IFERROR(VLOOKUP(R356,'UNSG Projects'!$C$8:$D$305,2,FALSE),0)</f>
        <v>Non-Project Retirements</v>
      </c>
      <c r="T356" s="8" t="s">
        <v>1316</v>
      </c>
      <c r="U356" s="11">
        <v>-255.3</v>
      </c>
    </row>
    <row r="357" spans="1:21" ht="20.399999999999999" x14ac:dyDescent="0.3">
      <c r="A357" s="19">
        <v>202602</v>
      </c>
      <c r="B357" s="8" t="s">
        <v>7</v>
      </c>
      <c r="C357" s="8" t="s">
        <v>645</v>
      </c>
      <c r="D357" s="8" t="s">
        <v>62</v>
      </c>
      <c r="E357" s="8" t="s">
        <v>62</v>
      </c>
      <c r="F357" s="8" t="s">
        <v>61</v>
      </c>
      <c r="G357" s="8" t="s">
        <v>125</v>
      </c>
      <c r="H357" s="8" t="s">
        <v>721</v>
      </c>
      <c r="I357" s="8" t="s">
        <v>720</v>
      </c>
      <c r="J357" s="8" t="s">
        <v>1343</v>
      </c>
      <c r="K357" s="8" t="s">
        <v>1318</v>
      </c>
      <c r="L357" s="8" t="s">
        <v>1342</v>
      </c>
      <c r="M357" s="18">
        <v>38169</v>
      </c>
      <c r="N357" s="18">
        <v>38169</v>
      </c>
      <c r="O357" s="8" t="s">
        <v>261</v>
      </c>
      <c r="P357" s="8" t="s">
        <v>22</v>
      </c>
      <c r="Q357" s="8" t="s">
        <v>7</v>
      </c>
      <c r="R357" s="8" t="str">
        <f t="shared" si="5"/>
        <v>032</v>
      </c>
      <c r="S357" s="8" t="str">
        <f>IFERROR(VLOOKUP(R357,'UNSG Projects'!$C$8:$D$305,2,FALSE),0)</f>
        <v>Non-Project Retirements</v>
      </c>
      <c r="T357" s="8" t="s">
        <v>1316</v>
      </c>
      <c r="U357" s="11">
        <v>-247.52</v>
      </c>
    </row>
    <row r="358" spans="1:21" ht="20.399999999999999" x14ac:dyDescent="0.3">
      <c r="A358" s="19">
        <v>202602</v>
      </c>
      <c r="B358" s="8" t="s">
        <v>7</v>
      </c>
      <c r="C358" s="8" t="s">
        <v>645</v>
      </c>
      <c r="D358" s="8" t="s">
        <v>62</v>
      </c>
      <c r="E358" s="8" t="s">
        <v>62</v>
      </c>
      <c r="F358" s="8" t="s">
        <v>61</v>
      </c>
      <c r="G358" s="8" t="s">
        <v>125</v>
      </c>
      <c r="H358" s="8" t="s">
        <v>721</v>
      </c>
      <c r="I358" s="8" t="s">
        <v>720</v>
      </c>
      <c r="J358" s="8" t="s">
        <v>1343</v>
      </c>
      <c r="K358" s="8" t="s">
        <v>1318</v>
      </c>
      <c r="L358" s="8" t="s">
        <v>1342</v>
      </c>
      <c r="M358" s="18">
        <v>38534</v>
      </c>
      <c r="N358" s="18">
        <v>38534</v>
      </c>
      <c r="O358" s="8" t="s">
        <v>261</v>
      </c>
      <c r="P358" s="8" t="s">
        <v>22</v>
      </c>
      <c r="Q358" s="8" t="s">
        <v>7</v>
      </c>
      <c r="R358" s="8" t="str">
        <f t="shared" si="5"/>
        <v>032</v>
      </c>
      <c r="S358" s="8" t="str">
        <f>IFERROR(VLOOKUP(R358,'UNSG Projects'!$C$8:$D$305,2,FALSE),0)</f>
        <v>Non-Project Retirements</v>
      </c>
      <c r="T358" s="8" t="s">
        <v>1316</v>
      </c>
      <c r="U358" s="11">
        <v>-164.66</v>
      </c>
    </row>
    <row r="359" spans="1:21" ht="20.399999999999999" x14ac:dyDescent="0.3">
      <c r="A359" s="19">
        <v>202602</v>
      </c>
      <c r="B359" s="8" t="s">
        <v>7</v>
      </c>
      <c r="C359" s="8" t="s">
        <v>645</v>
      </c>
      <c r="D359" s="8" t="s">
        <v>62</v>
      </c>
      <c r="E359" s="8" t="s">
        <v>62</v>
      </c>
      <c r="F359" s="8" t="s">
        <v>61</v>
      </c>
      <c r="G359" s="8" t="s">
        <v>125</v>
      </c>
      <c r="H359" s="8" t="s">
        <v>721</v>
      </c>
      <c r="I359" s="8" t="s">
        <v>720</v>
      </c>
      <c r="J359" s="8" t="s">
        <v>1343</v>
      </c>
      <c r="K359" s="8" t="s">
        <v>1318</v>
      </c>
      <c r="L359" s="8" t="s">
        <v>1342</v>
      </c>
      <c r="M359" s="18">
        <v>38899</v>
      </c>
      <c r="N359" s="18">
        <v>38899</v>
      </c>
      <c r="O359" s="8" t="s">
        <v>261</v>
      </c>
      <c r="P359" s="8" t="s">
        <v>22</v>
      </c>
      <c r="Q359" s="8" t="s">
        <v>7</v>
      </c>
      <c r="R359" s="8" t="str">
        <f t="shared" si="5"/>
        <v>032</v>
      </c>
      <c r="S359" s="8" t="str">
        <f>IFERROR(VLOOKUP(R359,'UNSG Projects'!$C$8:$D$305,2,FALSE),0)</f>
        <v>Non-Project Retirements</v>
      </c>
      <c r="T359" s="8" t="s">
        <v>1316</v>
      </c>
      <c r="U359" s="11">
        <v>-179.5</v>
      </c>
    </row>
    <row r="360" spans="1:21" ht="20.399999999999999" x14ac:dyDescent="0.3">
      <c r="A360" s="19">
        <v>202602</v>
      </c>
      <c r="B360" s="8" t="s">
        <v>7</v>
      </c>
      <c r="C360" s="8" t="s">
        <v>645</v>
      </c>
      <c r="D360" s="8" t="s">
        <v>62</v>
      </c>
      <c r="E360" s="8" t="s">
        <v>62</v>
      </c>
      <c r="F360" s="8" t="s">
        <v>61</v>
      </c>
      <c r="G360" s="8" t="s">
        <v>125</v>
      </c>
      <c r="H360" s="8" t="s">
        <v>721</v>
      </c>
      <c r="I360" s="8" t="s">
        <v>720</v>
      </c>
      <c r="J360" s="8" t="s">
        <v>1343</v>
      </c>
      <c r="K360" s="8" t="s">
        <v>1318</v>
      </c>
      <c r="L360" s="8" t="s">
        <v>1342</v>
      </c>
      <c r="M360" s="18">
        <v>39264</v>
      </c>
      <c r="N360" s="18">
        <v>39264</v>
      </c>
      <c r="O360" s="8" t="s">
        <v>261</v>
      </c>
      <c r="P360" s="8" t="s">
        <v>22</v>
      </c>
      <c r="Q360" s="8" t="s">
        <v>7</v>
      </c>
      <c r="R360" s="8" t="str">
        <f t="shared" si="5"/>
        <v>032</v>
      </c>
      <c r="S360" s="8" t="str">
        <f>IFERROR(VLOOKUP(R360,'UNSG Projects'!$C$8:$D$305,2,FALSE),0)</f>
        <v>Non-Project Retirements</v>
      </c>
      <c r="T360" s="8" t="s">
        <v>1316</v>
      </c>
      <c r="U360" s="11">
        <v>-82.59</v>
      </c>
    </row>
    <row r="361" spans="1:21" ht="20.399999999999999" x14ac:dyDescent="0.3">
      <c r="A361" s="19">
        <v>202603</v>
      </c>
      <c r="B361" s="8" t="s">
        <v>7</v>
      </c>
      <c r="C361" s="8" t="s">
        <v>645</v>
      </c>
      <c r="D361" s="8" t="s">
        <v>62</v>
      </c>
      <c r="E361" s="8" t="s">
        <v>62</v>
      </c>
      <c r="F361" s="8" t="s">
        <v>61</v>
      </c>
      <c r="G361" s="8" t="s">
        <v>125</v>
      </c>
      <c r="H361" s="8" t="s">
        <v>721</v>
      </c>
      <c r="I361" s="8" t="s">
        <v>720</v>
      </c>
      <c r="J361" s="8" t="s">
        <v>1343</v>
      </c>
      <c r="K361" s="8" t="s">
        <v>1318</v>
      </c>
      <c r="L361" s="8" t="s">
        <v>1342</v>
      </c>
      <c r="M361" s="18">
        <v>34516</v>
      </c>
      <c r="N361" s="18">
        <v>34516</v>
      </c>
      <c r="O361" s="8" t="s">
        <v>261</v>
      </c>
      <c r="P361" s="8" t="s">
        <v>22</v>
      </c>
      <c r="Q361" s="8" t="s">
        <v>7</v>
      </c>
      <c r="R361" s="8" t="str">
        <f t="shared" si="5"/>
        <v>032</v>
      </c>
      <c r="S361" s="8" t="str">
        <f>IFERROR(VLOOKUP(R361,'UNSG Projects'!$C$8:$D$305,2,FALSE),0)</f>
        <v>Non-Project Retirements</v>
      </c>
      <c r="T361" s="8" t="s">
        <v>1316</v>
      </c>
      <c r="U361" s="11">
        <v>-42.33</v>
      </c>
    </row>
    <row r="362" spans="1:21" ht="20.399999999999999" x14ac:dyDescent="0.3">
      <c r="A362" s="19">
        <v>202603</v>
      </c>
      <c r="B362" s="8" t="s">
        <v>7</v>
      </c>
      <c r="C362" s="8" t="s">
        <v>645</v>
      </c>
      <c r="D362" s="8" t="s">
        <v>62</v>
      </c>
      <c r="E362" s="8" t="s">
        <v>62</v>
      </c>
      <c r="F362" s="8" t="s">
        <v>61</v>
      </c>
      <c r="G362" s="8" t="s">
        <v>125</v>
      </c>
      <c r="H362" s="8" t="s">
        <v>721</v>
      </c>
      <c r="I362" s="8" t="s">
        <v>720</v>
      </c>
      <c r="J362" s="8" t="s">
        <v>1343</v>
      </c>
      <c r="K362" s="8" t="s">
        <v>1318</v>
      </c>
      <c r="L362" s="8" t="s">
        <v>1342</v>
      </c>
      <c r="M362" s="18">
        <v>34881</v>
      </c>
      <c r="N362" s="18">
        <v>34881</v>
      </c>
      <c r="O362" s="8" t="s">
        <v>261</v>
      </c>
      <c r="P362" s="8" t="s">
        <v>22</v>
      </c>
      <c r="Q362" s="8" t="s">
        <v>7</v>
      </c>
      <c r="R362" s="8" t="str">
        <f t="shared" si="5"/>
        <v>032</v>
      </c>
      <c r="S362" s="8" t="str">
        <f>IFERROR(VLOOKUP(R362,'UNSG Projects'!$C$8:$D$305,2,FALSE),0)</f>
        <v>Non-Project Retirements</v>
      </c>
      <c r="T362" s="8" t="s">
        <v>1316</v>
      </c>
      <c r="U362" s="11">
        <v>-214.29</v>
      </c>
    </row>
    <row r="363" spans="1:21" ht="20.399999999999999" x14ac:dyDescent="0.3">
      <c r="A363" s="19">
        <v>202603</v>
      </c>
      <c r="B363" s="8" t="s">
        <v>7</v>
      </c>
      <c r="C363" s="8" t="s">
        <v>645</v>
      </c>
      <c r="D363" s="8" t="s">
        <v>62</v>
      </c>
      <c r="E363" s="8" t="s">
        <v>62</v>
      </c>
      <c r="F363" s="8" t="s">
        <v>61</v>
      </c>
      <c r="G363" s="8" t="s">
        <v>125</v>
      </c>
      <c r="H363" s="8" t="s">
        <v>721</v>
      </c>
      <c r="I363" s="8" t="s">
        <v>720</v>
      </c>
      <c r="J363" s="8" t="s">
        <v>1343</v>
      </c>
      <c r="K363" s="8" t="s">
        <v>1318</v>
      </c>
      <c r="L363" s="8" t="s">
        <v>1342</v>
      </c>
      <c r="M363" s="18">
        <v>35247</v>
      </c>
      <c r="N363" s="18">
        <v>35247</v>
      </c>
      <c r="O363" s="8" t="s">
        <v>261</v>
      </c>
      <c r="P363" s="8" t="s">
        <v>22</v>
      </c>
      <c r="Q363" s="8" t="s">
        <v>7</v>
      </c>
      <c r="R363" s="8" t="str">
        <f t="shared" si="5"/>
        <v>032</v>
      </c>
      <c r="S363" s="8" t="str">
        <f>IFERROR(VLOOKUP(R363,'UNSG Projects'!$C$8:$D$305,2,FALSE),0)</f>
        <v>Non-Project Retirements</v>
      </c>
      <c r="T363" s="8" t="s">
        <v>1316</v>
      </c>
      <c r="U363" s="11">
        <v>-689.88</v>
      </c>
    </row>
    <row r="364" spans="1:21" ht="20.399999999999999" x14ac:dyDescent="0.3">
      <c r="A364" s="19">
        <v>202603</v>
      </c>
      <c r="B364" s="8" t="s">
        <v>7</v>
      </c>
      <c r="C364" s="8" t="s">
        <v>645</v>
      </c>
      <c r="D364" s="8" t="s">
        <v>62</v>
      </c>
      <c r="E364" s="8" t="s">
        <v>62</v>
      </c>
      <c r="F364" s="8" t="s">
        <v>61</v>
      </c>
      <c r="G364" s="8" t="s">
        <v>125</v>
      </c>
      <c r="H364" s="8" t="s">
        <v>721</v>
      </c>
      <c r="I364" s="8" t="s">
        <v>720</v>
      </c>
      <c r="J364" s="8" t="s">
        <v>1343</v>
      </c>
      <c r="K364" s="8" t="s">
        <v>1318</v>
      </c>
      <c r="L364" s="8" t="s">
        <v>1342</v>
      </c>
      <c r="M364" s="18">
        <v>35612</v>
      </c>
      <c r="N364" s="18">
        <v>35612</v>
      </c>
      <c r="O364" s="8" t="s">
        <v>261</v>
      </c>
      <c r="P364" s="8" t="s">
        <v>22</v>
      </c>
      <c r="Q364" s="8" t="s">
        <v>7</v>
      </c>
      <c r="R364" s="8" t="str">
        <f t="shared" si="5"/>
        <v>032</v>
      </c>
      <c r="S364" s="8" t="str">
        <f>IFERROR(VLOOKUP(R364,'UNSG Projects'!$C$8:$D$305,2,FALSE),0)</f>
        <v>Non-Project Retirements</v>
      </c>
      <c r="T364" s="8" t="s">
        <v>1316</v>
      </c>
      <c r="U364" s="11">
        <v>-977.24</v>
      </c>
    </row>
    <row r="365" spans="1:21" ht="20.399999999999999" x14ac:dyDescent="0.3">
      <c r="A365" s="19">
        <v>202603</v>
      </c>
      <c r="B365" s="8" t="s">
        <v>7</v>
      </c>
      <c r="C365" s="8" t="s">
        <v>645</v>
      </c>
      <c r="D365" s="8" t="s">
        <v>62</v>
      </c>
      <c r="E365" s="8" t="s">
        <v>62</v>
      </c>
      <c r="F365" s="8" t="s">
        <v>61</v>
      </c>
      <c r="G365" s="8" t="s">
        <v>125</v>
      </c>
      <c r="H365" s="8" t="s">
        <v>721</v>
      </c>
      <c r="I365" s="8" t="s">
        <v>720</v>
      </c>
      <c r="J365" s="8" t="s">
        <v>1343</v>
      </c>
      <c r="K365" s="8" t="s">
        <v>1318</v>
      </c>
      <c r="L365" s="8" t="s">
        <v>1342</v>
      </c>
      <c r="M365" s="18">
        <v>35977</v>
      </c>
      <c r="N365" s="18">
        <v>35977</v>
      </c>
      <c r="O365" s="8" t="s">
        <v>261</v>
      </c>
      <c r="P365" s="8" t="s">
        <v>22</v>
      </c>
      <c r="Q365" s="8" t="s">
        <v>7</v>
      </c>
      <c r="R365" s="8" t="str">
        <f t="shared" si="5"/>
        <v>032</v>
      </c>
      <c r="S365" s="8" t="str">
        <f>IFERROR(VLOOKUP(R365,'UNSG Projects'!$C$8:$D$305,2,FALSE),0)</f>
        <v>Non-Project Retirements</v>
      </c>
      <c r="T365" s="8" t="s">
        <v>1316</v>
      </c>
      <c r="U365" s="11">
        <v>-1206.3599999999999</v>
      </c>
    </row>
    <row r="366" spans="1:21" ht="20.399999999999999" x14ac:dyDescent="0.3">
      <c r="A366" s="19">
        <v>202603</v>
      </c>
      <c r="B366" s="8" t="s">
        <v>7</v>
      </c>
      <c r="C366" s="8" t="s">
        <v>645</v>
      </c>
      <c r="D366" s="8" t="s">
        <v>62</v>
      </c>
      <c r="E366" s="8" t="s">
        <v>62</v>
      </c>
      <c r="F366" s="8" t="s">
        <v>61</v>
      </c>
      <c r="G366" s="8" t="s">
        <v>125</v>
      </c>
      <c r="H366" s="8" t="s">
        <v>721</v>
      </c>
      <c r="I366" s="8" t="s">
        <v>720</v>
      </c>
      <c r="J366" s="8" t="s">
        <v>1343</v>
      </c>
      <c r="K366" s="8" t="s">
        <v>1318</v>
      </c>
      <c r="L366" s="8" t="s">
        <v>1342</v>
      </c>
      <c r="M366" s="18">
        <v>36342</v>
      </c>
      <c r="N366" s="18">
        <v>36342</v>
      </c>
      <c r="O366" s="8" t="s">
        <v>261</v>
      </c>
      <c r="P366" s="8" t="s">
        <v>22</v>
      </c>
      <c r="Q366" s="8" t="s">
        <v>7</v>
      </c>
      <c r="R366" s="8" t="str">
        <f t="shared" si="5"/>
        <v>032</v>
      </c>
      <c r="S366" s="8" t="str">
        <f>IFERROR(VLOOKUP(R366,'UNSG Projects'!$C$8:$D$305,2,FALSE),0)</f>
        <v>Non-Project Retirements</v>
      </c>
      <c r="T366" s="8" t="s">
        <v>1316</v>
      </c>
      <c r="U366" s="11">
        <v>-1458.88</v>
      </c>
    </row>
    <row r="367" spans="1:21" ht="20.399999999999999" x14ac:dyDescent="0.3">
      <c r="A367" s="19">
        <v>202603</v>
      </c>
      <c r="B367" s="8" t="s">
        <v>7</v>
      </c>
      <c r="C367" s="8" t="s">
        <v>645</v>
      </c>
      <c r="D367" s="8" t="s">
        <v>62</v>
      </c>
      <c r="E367" s="8" t="s">
        <v>62</v>
      </c>
      <c r="F367" s="8" t="s">
        <v>61</v>
      </c>
      <c r="G367" s="8" t="s">
        <v>125</v>
      </c>
      <c r="H367" s="8" t="s">
        <v>721</v>
      </c>
      <c r="I367" s="8" t="s">
        <v>720</v>
      </c>
      <c r="J367" s="8" t="s">
        <v>1343</v>
      </c>
      <c r="K367" s="8" t="s">
        <v>1318</v>
      </c>
      <c r="L367" s="8" t="s">
        <v>1342</v>
      </c>
      <c r="M367" s="18">
        <v>36708</v>
      </c>
      <c r="N367" s="18">
        <v>36708</v>
      </c>
      <c r="O367" s="8" t="s">
        <v>261</v>
      </c>
      <c r="P367" s="8" t="s">
        <v>22</v>
      </c>
      <c r="Q367" s="8" t="s">
        <v>7</v>
      </c>
      <c r="R367" s="8" t="str">
        <f t="shared" si="5"/>
        <v>032</v>
      </c>
      <c r="S367" s="8" t="str">
        <f>IFERROR(VLOOKUP(R367,'UNSG Projects'!$C$8:$D$305,2,FALSE),0)</f>
        <v>Non-Project Retirements</v>
      </c>
      <c r="T367" s="8" t="s">
        <v>1316</v>
      </c>
      <c r="U367" s="11">
        <v>-1705.2</v>
      </c>
    </row>
    <row r="368" spans="1:21" ht="20.399999999999999" x14ac:dyDescent="0.3">
      <c r="A368" s="19">
        <v>202603</v>
      </c>
      <c r="B368" s="8" t="s">
        <v>7</v>
      </c>
      <c r="C368" s="8" t="s">
        <v>645</v>
      </c>
      <c r="D368" s="8" t="s">
        <v>62</v>
      </c>
      <c r="E368" s="8" t="s">
        <v>62</v>
      </c>
      <c r="F368" s="8" t="s">
        <v>61</v>
      </c>
      <c r="G368" s="8" t="s">
        <v>125</v>
      </c>
      <c r="H368" s="8" t="s">
        <v>721</v>
      </c>
      <c r="I368" s="8" t="s">
        <v>720</v>
      </c>
      <c r="J368" s="8" t="s">
        <v>1343</v>
      </c>
      <c r="K368" s="8" t="s">
        <v>1318</v>
      </c>
      <c r="L368" s="8" t="s">
        <v>1342</v>
      </c>
      <c r="M368" s="18">
        <v>37073</v>
      </c>
      <c r="N368" s="18">
        <v>37073</v>
      </c>
      <c r="O368" s="8" t="s">
        <v>261</v>
      </c>
      <c r="P368" s="8" t="s">
        <v>22</v>
      </c>
      <c r="Q368" s="8" t="s">
        <v>7</v>
      </c>
      <c r="R368" s="8" t="str">
        <f t="shared" si="5"/>
        <v>032</v>
      </c>
      <c r="S368" s="8" t="str">
        <f>IFERROR(VLOOKUP(R368,'UNSG Projects'!$C$8:$D$305,2,FALSE),0)</f>
        <v>Non-Project Retirements</v>
      </c>
      <c r="T368" s="8" t="s">
        <v>1316</v>
      </c>
      <c r="U368" s="11">
        <v>-2029.5</v>
      </c>
    </row>
    <row r="369" spans="1:21" ht="20.399999999999999" x14ac:dyDescent="0.3">
      <c r="A369" s="19">
        <v>202603</v>
      </c>
      <c r="B369" s="8" t="s">
        <v>7</v>
      </c>
      <c r="C369" s="8" t="s">
        <v>645</v>
      </c>
      <c r="D369" s="8" t="s">
        <v>62</v>
      </c>
      <c r="E369" s="8" t="s">
        <v>62</v>
      </c>
      <c r="F369" s="8" t="s">
        <v>61</v>
      </c>
      <c r="G369" s="8" t="s">
        <v>125</v>
      </c>
      <c r="H369" s="8" t="s">
        <v>721</v>
      </c>
      <c r="I369" s="8" t="s">
        <v>720</v>
      </c>
      <c r="J369" s="8" t="s">
        <v>1343</v>
      </c>
      <c r="K369" s="8" t="s">
        <v>1318</v>
      </c>
      <c r="L369" s="8" t="s">
        <v>1342</v>
      </c>
      <c r="M369" s="18">
        <v>37438</v>
      </c>
      <c r="N369" s="18">
        <v>37438</v>
      </c>
      <c r="O369" s="8" t="s">
        <v>261</v>
      </c>
      <c r="P369" s="8" t="s">
        <v>22</v>
      </c>
      <c r="Q369" s="8" t="s">
        <v>7</v>
      </c>
      <c r="R369" s="8" t="str">
        <f t="shared" si="5"/>
        <v>032</v>
      </c>
      <c r="S369" s="8" t="str">
        <f>IFERROR(VLOOKUP(R369,'UNSG Projects'!$C$8:$D$305,2,FALSE),0)</f>
        <v>Non-Project Retirements</v>
      </c>
      <c r="T369" s="8" t="s">
        <v>1316</v>
      </c>
      <c r="U369" s="11">
        <v>-754.2</v>
      </c>
    </row>
    <row r="370" spans="1:21" ht="20.399999999999999" x14ac:dyDescent="0.3">
      <c r="A370" s="19">
        <v>202603</v>
      </c>
      <c r="B370" s="8" t="s">
        <v>7</v>
      </c>
      <c r="C370" s="8" t="s">
        <v>645</v>
      </c>
      <c r="D370" s="8" t="s">
        <v>62</v>
      </c>
      <c r="E370" s="8" t="s">
        <v>62</v>
      </c>
      <c r="F370" s="8" t="s">
        <v>61</v>
      </c>
      <c r="G370" s="8" t="s">
        <v>125</v>
      </c>
      <c r="H370" s="8" t="s">
        <v>721</v>
      </c>
      <c r="I370" s="8" t="s">
        <v>720</v>
      </c>
      <c r="J370" s="8" t="s">
        <v>1343</v>
      </c>
      <c r="K370" s="8" t="s">
        <v>1318</v>
      </c>
      <c r="L370" s="8" t="s">
        <v>1342</v>
      </c>
      <c r="M370" s="18">
        <v>37803</v>
      </c>
      <c r="N370" s="18">
        <v>37803</v>
      </c>
      <c r="O370" s="8" t="s">
        <v>261</v>
      </c>
      <c r="P370" s="8" t="s">
        <v>22</v>
      </c>
      <c r="Q370" s="8" t="s">
        <v>7</v>
      </c>
      <c r="R370" s="8" t="str">
        <f t="shared" si="5"/>
        <v>032</v>
      </c>
      <c r="S370" s="8" t="str">
        <f>IFERROR(VLOOKUP(R370,'UNSG Projects'!$C$8:$D$305,2,FALSE),0)</f>
        <v>Non-Project Retirements</v>
      </c>
      <c r="T370" s="8" t="s">
        <v>1316</v>
      </c>
      <c r="U370" s="11">
        <v>-510.6</v>
      </c>
    </row>
    <row r="371" spans="1:21" ht="20.399999999999999" x14ac:dyDescent="0.3">
      <c r="A371" s="19">
        <v>202603</v>
      </c>
      <c r="B371" s="8" t="s">
        <v>7</v>
      </c>
      <c r="C371" s="8" t="s">
        <v>645</v>
      </c>
      <c r="D371" s="8" t="s">
        <v>62</v>
      </c>
      <c r="E371" s="8" t="s">
        <v>62</v>
      </c>
      <c r="F371" s="8" t="s">
        <v>61</v>
      </c>
      <c r="G371" s="8" t="s">
        <v>125</v>
      </c>
      <c r="H371" s="8" t="s">
        <v>721</v>
      </c>
      <c r="I371" s="8" t="s">
        <v>720</v>
      </c>
      <c r="J371" s="8" t="s">
        <v>1343</v>
      </c>
      <c r="K371" s="8" t="s">
        <v>1318</v>
      </c>
      <c r="L371" s="8" t="s">
        <v>1342</v>
      </c>
      <c r="M371" s="18">
        <v>38169</v>
      </c>
      <c r="N371" s="18">
        <v>38169</v>
      </c>
      <c r="O371" s="8" t="s">
        <v>261</v>
      </c>
      <c r="P371" s="8" t="s">
        <v>22</v>
      </c>
      <c r="Q371" s="8" t="s">
        <v>7</v>
      </c>
      <c r="R371" s="8" t="str">
        <f t="shared" si="5"/>
        <v>032</v>
      </c>
      <c r="S371" s="8" t="str">
        <f>IFERROR(VLOOKUP(R371,'UNSG Projects'!$C$8:$D$305,2,FALSE),0)</f>
        <v>Non-Project Retirements</v>
      </c>
      <c r="T371" s="8" t="s">
        <v>1316</v>
      </c>
      <c r="U371" s="11">
        <v>-556.91999999999996</v>
      </c>
    </row>
    <row r="372" spans="1:21" ht="20.399999999999999" x14ac:dyDescent="0.3">
      <c r="A372" s="19">
        <v>202603</v>
      </c>
      <c r="B372" s="8" t="s">
        <v>7</v>
      </c>
      <c r="C372" s="8" t="s">
        <v>645</v>
      </c>
      <c r="D372" s="8" t="s">
        <v>62</v>
      </c>
      <c r="E372" s="8" t="s">
        <v>62</v>
      </c>
      <c r="F372" s="8" t="s">
        <v>61</v>
      </c>
      <c r="G372" s="8" t="s">
        <v>125</v>
      </c>
      <c r="H372" s="8" t="s">
        <v>721</v>
      </c>
      <c r="I372" s="8" t="s">
        <v>720</v>
      </c>
      <c r="J372" s="8" t="s">
        <v>1343</v>
      </c>
      <c r="K372" s="8" t="s">
        <v>1318</v>
      </c>
      <c r="L372" s="8" t="s">
        <v>1342</v>
      </c>
      <c r="M372" s="18">
        <v>38534</v>
      </c>
      <c r="N372" s="18">
        <v>38534</v>
      </c>
      <c r="O372" s="8" t="s">
        <v>261</v>
      </c>
      <c r="P372" s="8" t="s">
        <v>22</v>
      </c>
      <c r="Q372" s="8" t="s">
        <v>7</v>
      </c>
      <c r="R372" s="8" t="str">
        <f t="shared" si="5"/>
        <v>032</v>
      </c>
      <c r="S372" s="8" t="str">
        <f>IFERROR(VLOOKUP(R372,'UNSG Projects'!$C$8:$D$305,2,FALSE),0)</f>
        <v>Non-Project Retirements</v>
      </c>
      <c r="T372" s="8" t="s">
        <v>1316</v>
      </c>
      <c r="U372" s="11">
        <v>-329.32</v>
      </c>
    </row>
    <row r="373" spans="1:21" ht="20.399999999999999" x14ac:dyDescent="0.3">
      <c r="A373" s="19">
        <v>202603</v>
      </c>
      <c r="B373" s="8" t="s">
        <v>7</v>
      </c>
      <c r="C373" s="8" t="s">
        <v>645</v>
      </c>
      <c r="D373" s="8" t="s">
        <v>62</v>
      </c>
      <c r="E373" s="8" t="s">
        <v>62</v>
      </c>
      <c r="F373" s="8" t="s">
        <v>61</v>
      </c>
      <c r="G373" s="8" t="s">
        <v>125</v>
      </c>
      <c r="H373" s="8" t="s">
        <v>721</v>
      </c>
      <c r="I373" s="8" t="s">
        <v>720</v>
      </c>
      <c r="J373" s="8" t="s">
        <v>1343</v>
      </c>
      <c r="K373" s="8" t="s">
        <v>1318</v>
      </c>
      <c r="L373" s="8" t="s">
        <v>1342</v>
      </c>
      <c r="M373" s="18">
        <v>38899</v>
      </c>
      <c r="N373" s="18">
        <v>38899</v>
      </c>
      <c r="O373" s="8" t="s">
        <v>261</v>
      </c>
      <c r="P373" s="8" t="s">
        <v>22</v>
      </c>
      <c r="Q373" s="8" t="s">
        <v>7</v>
      </c>
      <c r="R373" s="8" t="str">
        <f t="shared" si="5"/>
        <v>032</v>
      </c>
      <c r="S373" s="8" t="str">
        <f>IFERROR(VLOOKUP(R373,'UNSG Projects'!$C$8:$D$305,2,FALSE),0)</f>
        <v>Non-Project Retirements</v>
      </c>
      <c r="T373" s="8" t="s">
        <v>1316</v>
      </c>
      <c r="U373" s="11">
        <v>-269.25</v>
      </c>
    </row>
    <row r="374" spans="1:21" ht="20.399999999999999" x14ac:dyDescent="0.3">
      <c r="A374" s="19">
        <v>202603</v>
      </c>
      <c r="B374" s="8" t="s">
        <v>7</v>
      </c>
      <c r="C374" s="8" t="s">
        <v>645</v>
      </c>
      <c r="D374" s="8" t="s">
        <v>62</v>
      </c>
      <c r="E374" s="8" t="s">
        <v>62</v>
      </c>
      <c r="F374" s="8" t="s">
        <v>61</v>
      </c>
      <c r="G374" s="8" t="s">
        <v>125</v>
      </c>
      <c r="H374" s="8" t="s">
        <v>721</v>
      </c>
      <c r="I374" s="8" t="s">
        <v>720</v>
      </c>
      <c r="J374" s="8" t="s">
        <v>1343</v>
      </c>
      <c r="K374" s="8" t="s">
        <v>1318</v>
      </c>
      <c r="L374" s="8" t="s">
        <v>1342</v>
      </c>
      <c r="M374" s="18">
        <v>39264</v>
      </c>
      <c r="N374" s="18">
        <v>39264</v>
      </c>
      <c r="O374" s="8" t="s">
        <v>261</v>
      </c>
      <c r="P374" s="8" t="s">
        <v>22</v>
      </c>
      <c r="Q374" s="8" t="s">
        <v>7</v>
      </c>
      <c r="R374" s="8" t="str">
        <f t="shared" si="5"/>
        <v>032</v>
      </c>
      <c r="S374" s="8" t="str">
        <f>IFERROR(VLOOKUP(R374,'UNSG Projects'!$C$8:$D$305,2,FALSE),0)</f>
        <v>Non-Project Retirements</v>
      </c>
      <c r="T374" s="8" t="s">
        <v>1316</v>
      </c>
      <c r="U374" s="11">
        <v>-82.59</v>
      </c>
    </row>
    <row r="375" spans="1:21" ht="30.6" x14ac:dyDescent="0.3">
      <c r="A375" s="19">
        <v>202507</v>
      </c>
      <c r="B375" s="8" t="s">
        <v>7</v>
      </c>
      <c r="C375" s="8" t="s">
        <v>645</v>
      </c>
      <c r="D375" s="8" t="s">
        <v>62</v>
      </c>
      <c r="E375" s="8" t="s">
        <v>62</v>
      </c>
      <c r="F375" s="8" t="s">
        <v>61</v>
      </c>
      <c r="G375" s="8" t="s">
        <v>125</v>
      </c>
      <c r="H375" s="8" t="s">
        <v>1339</v>
      </c>
      <c r="I375" s="8" t="s">
        <v>1338</v>
      </c>
      <c r="J375" s="8" t="s">
        <v>1335</v>
      </c>
      <c r="K375" s="8" t="s">
        <v>1318</v>
      </c>
      <c r="L375" s="8" t="s">
        <v>1318</v>
      </c>
      <c r="M375" s="18">
        <v>34516</v>
      </c>
      <c r="N375" s="18">
        <v>34516</v>
      </c>
      <c r="O375" s="8" t="s">
        <v>226</v>
      </c>
      <c r="P375" s="8" t="s">
        <v>25</v>
      </c>
      <c r="Q375" s="8" t="s">
        <v>232</v>
      </c>
      <c r="R375" s="8" t="str">
        <f t="shared" si="5"/>
        <v>253385A</v>
      </c>
      <c r="S375" s="8" t="str">
        <f>IFERROR(VLOOKUP(R375,'UNSG Projects'!$C$8:$D$305,2,FALSE),0)</f>
        <v>Industrial Metering - Pres</v>
      </c>
      <c r="T375" s="8" t="s">
        <v>231</v>
      </c>
      <c r="U375" s="11">
        <v>-14225.72</v>
      </c>
    </row>
    <row r="376" spans="1:21" ht="30.6" x14ac:dyDescent="0.3">
      <c r="A376" s="19">
        <v>202507</v>
      </c>
      <c r="B376" s="8" t="s">
        <v>7</v>
      </c>
      <c r="C376" s="8" t="s">
        <v>645</v>
      </c>
      <c r="D376" s="8" t="s">
        <v>62</v>
      </c>
      <c r="E376" s="8" t="s">
        <v>62</v>
      </c>
      <c r="F376" s="8" t="s">
        <v>61</v>
      </c>
      <c r="G376" s="8" t="s">
        <v>125</v>
      </c>
      <c r="H376" s="8" t="s">
        <v>1339</v>
      </c>
      <c r="I376" s="8" t="s">
        <v>1338</v>
      </c>
      <c r="J376" s="8" t="s">
        <v>1335</v>
      </c>
      <c r="K376" s="8" t="s">
        <v>1318</v>
      </c>
      <c r="L376" s="8" t="s">
        <v>1318</v>
      </c>
      <c r="M376" s="18">
        <v>34516</v>
      </c>
      <c r="N376" s="18">
        <v>34516</v>
      </c>
      <c r="O376" s="8" t="s">
        <v>226</v>
      </c>
      <c r="P376" s="8" t="s">
        <v>25</v>
      </c>
      <c r="Q376" s="8" t="s">
        <v>230</v>
      </c>
      <c r="R376" s="8" t="str">
        <f t="shared" si="5"/>
        <v>255385A</v>
      </c>
      <c r="S376" s="8" t="str">
        <f>IFERROR(VLOOKUP(R376,'UNSG Projects'!$C$8:$D$305,2,FALSE),0)</f>
        <v>Industrial Metering - Verde</v>
      </c>
      <c r="T376" s="8" t="s">
        <v>229</v>
      </c>
      <c r="U376" s="11">
        <v>-4788.38</v>
      </c>
    </row>
    <row r="377" spans="1:21" ht="30.6" x14ac:dyDescent="0.3">
      <c r="A377" s="19">
        <v>202507</v>
      </c>
      <c r="B377" s="8" t="s">
        <v>7</v>
      </c>
      <c r="C377" s="8" t="s">
        <v>645</v>
      </c>
      <c r="D377" s="8" t="s">
        <v>62</v>
      </c>
      <c r="E377" s="8" t="s">
        <v>62</v>
      </c>
      <c r="F377" s="8" t="s">
        <v>61</v>
      </c>
      <c r="G377" s="8" t="s">
        <v>125</v>
      </c>
      <c r="H377" s="8" t="s">
        <v>1339</v>
      </c>
      <c r="I377" s="8" t="s">
        <v>1338</v>
      </c>
      <c r="J377" s="8" t="s">
        <v>1335</v>
      </c>
      <c r="K377" s="8" t="s">
        <v>1318</v>
      </c>
      <c r="L377" s="8" t="s">
        <v>1318</v>
      </c>
      <c r="M377" s="18">
        <v>34516</v>
      </c>
      <c r="N377" s="18">
        <v>34516</v>
      </c>
      <c r="O377" s="8" t="s">
        <v>226</v>
      </c>
      <c r="P377" s="8" t="s">
        <v>25</v>
      </c>
      <c r="Q377" s="8" t="s">
        <v>431</v>
      </c>
      <c r="R377" s="8" t="str">
        <f t="shared" si="5"/>
        <v>257385A</v>
      </c>
      <c r="S377" s="8" t="str">
        <f>IFERROR(VLOOKUP(R377,'UNSG Projects'!$C$8:$D$305,2,FALSE),0)</f>
        <v>Industrial Metering-Show Low</v>
      </c>
      <c r="T377" s="8" t="s">
        <v>430</v>
      </c>
      <c r="U377" s="11">
        <v>-20802.560000000001</v>
      </c>
    </row>
    <row r="378" spans="1:21" ht="30.6" x14ac:dyDescent="0.3">
      <c r="A378" s="19">
        <v>202507</v>
      </c>
      <c r="B378" s="8" t="s">
        <v>7</v>
      </c>
      <c r="C378" s="8" t="s">
        <v>645</v>
      </c>
      <c r="D378" s="8" t="s">
        <v>62</v>
      </c>
      <c r="E378" s="8" t="s">
        <v>62</v>
      </c>
      <c r="F378" s="8" t="s">
        <v>61</v>
      </c>
      <c r="G378" s="8" t="s">
        <v>125</v>
      </c>
      <c r="H378" s="8" t="s">
        <v>1341</v>
      </c>
      <c r="I378" s="8" t="s">
        <v>1340</v>
      </c>
      <c r="J378" s="8" t="s">
        <v>1335</v>
      </c>
      <c r="K378" s="8" t="s">
        <v>1318</v>
      </c>
      <c r="L378" s="8" t="s">
        <v>1318</v>
      </c>
      <c r="M378" s="18">
        <v>28307</v>
      </c>
      <c r="N378" s="18">
        <v>28307</v>
      </c>
      <c r="O378" s="8" t="s">
        <v>226</v>
      </c>
      <c r="P378" s="8" t="s">
        <v>25</v>
      </c>
      <c r="Q378" s="8" t="s">
        <v>232</v>
      </c>
      <c r="R378" s="8" t="str">
        <f t="shared" si="5"/>
        <v>253385A</v>
      </c>
      <c r="S378" s="8" t="str">
        <f>IFERROR(VLOOKUP(R378,'UNSG Projects'!$C$8:$D$305,2,FALSE),0)</f>
        <v>Industrial Metering - Pres</v>
      </c>
      <c r="T378" s="8" t="s">
        <v>231</v>
      </c>
      <c r="U378" s="11">
        <v>-58.99</v>
      </c>
    </row>
    <row r="379" spans="1:21" ht="30.6" x14ac:dyDescent="0.3">
      <c r="A379" s="19">
        <v>202507</v>
      </c>
      <c r="B379" s="8" t="s">
        <v>7</v>
      </c>
      <c r="C379" s="8" t="s">
        <v>645</v>
      </c>
      <c r="D379" s="8" t="s">
        <v>62</v>
      </c>
      <c r="E379" s="8" t="s">
        <v>62</v>
      </c>
      <c r="F379" s="8" t="s">
        <v>61</v>
      </c>
      <c r="G379" s="8" t="s">
        <v>125</v>
      </c>
      <c r="H379" s="8" t="s">
        <v>1341</v>
      </c>
      <c r="I379" s="8" t="s">
        <v>1340</v>
      </c>
      <c r="J379" s="8" t="s">
        <v>1335</v>
      </c>
      <c r="K379" s="8" t="s">
        <v>1318</v>
      </c>
      <c r="L379" s="8" t="s">
        <v>1318</v>
      </c>
      <c r="M379" s="18">
        <v>28672</v>
      </c>
      <c r="N379" s="18">
        <v>28672</v>
      </c>
      <c r="O379" s="8" t="s">
        <v>226</v>
      </c>
      <c r="P379" s="8" t="s">
        <v>25</v>
      </c>
      <c r="Q379" s="8" t="s">
        <v>232</v>
      </c>
      <c r="R379" s="8" t="str">
        <f t="shared" si="5"/>
        <v>253385A</v>
      </c>
      <c r="S379" s="8" t="str">
        <f>IFERROR(VLOOKUP(R379,'UNSG Projects'!$C$8:$D$305,2,FALSE),0)</f>
        <v>Industrial Metering - Pres</v>
      </c>
      <c r="T379" s="8" t="s">
        <v>231</v>
      </c>
      <c r="U379" s="11">
        <v>-215.73</v>
      </c>
    </row>
    <row r="380" spans="1:21" ht="30.6" x14ac:dyDescent="0.3">
      <c r="A380" s="19">
        <v>202507</v>
      </c>
      <c r="B380" s="8" t="s">
        <v>7</v>
      </c>
      <c r="C380" s="8" t="s">
        <v>645</v>
      </c>
      <c r="D380" s="8" t="s">
        <v>62</v>
      </c>
      <c r="E380" s="8" t="s">
        <v>62</v>
      </c>
      <c r="F380" s="8" t="s">
        <v>61</v>
      </c>
      <c r="G380" s="8" t="s">
        <v>125</v>
      </c>
      <c r="H380" s="8" t="s">
        <v>1341</v>
      </c>
      <c r="I380" s="8" t="s">
        <v>1340</v>
      </c>
      <c r="J380" s="8" t="s">
        <v>1335</v>
      </c>
      <c r="K380" s="8" t="s">
        <v>1318</v>
      </c>
      <c r="L380" s="8" t="s">
        <v>1318</v>
      </c>
      <c r="M380" s="18">
        <v>29037</v>
      </c>
      <c r="N380" s="18">
        <v>29037</v>
      </c>
      <c r="O380" s="8" t="s">
        <v>226</v>
      </c>
      <c r="P380" s="8" t="s">
        <v>25</v>
      </c>
      <c r="Q380" s="8" t="s">
        <v>232</v>
      </c>
      <c r="R380" s="8" t="str">
        <f t="shared" si="5"/>
        <v>253385A</v>
      </c>
      <c r="S380" s="8" t="str">
        <f>IFERROR(VLOOKUP(R380,'UNSG Projects'!$C$8:$D$305,2,FALSE),0)</f>
        <v>Industrial Metering - Pres</v>
      </c>
      <c r="T380" s="8" t="s">
        <v>231</v>
      </c>
      <c r="U380" s="11">
        <v>-569.61</v>
      </c>
    </row>
    <row r="381" spans="1:21" ht="30.6" x14ac:dyDescent="0.3">
      <c r="A381" s="19">
        <v>202507</v>
      </c>
      <c r="B381" s="8" t="s">
        <v>7</v>
      </c>
      <c r="C381" s="8" t="s">
        <v>645</v>
      </c>
      <c r="D381" s="8" t="s">
        <v>62</v>
      </c>
      <c r="E381" s="8" t="s">
        <v>62</v>
      </c>
      <c r="F381" s="8" t="s">
        <v>61</v>
      </c>
      <c r="G381" s="8" t="s">
        <v>125</v>
      </c>
      <c r="H381" s="8" t="s">
        <v>1341</v>
      </c>
      <c r="I381" s="8" t="s">
        <v>1340</v>
      </c>
      <c r="J381" s="8" t="s">
        <v>1335</v>
      </c>
      <c r="K381" s="8" t="s">
        <v>1318</v>
      </c>
      <c r="L381" s="8" t="s">
        <v>1318</v>
      </c>
      <c r="M381" s="18">
        <v>29403</v>
      </c>
      <c r="N381" s="18">
        <v>29403</v>
      </c>
      <c r="O381" s="8" t="s">
        <v>226</v>
      </c>
      <c r="P381" s="8" t="s">
        <v>25</v>
      </c>
      <c r="Q381" s="8" t="s">
        <v>232</v>
      </c>
      <c r="R381" s="8" t="str">
        <f t="shared" si="5"/>
        <v>253385A</v>
      </c>
      <c r="S381" s="8" t="str">
        <f>IFERROR(VLOOKUP(R381,'UNSG Projects'!$C$8:$D$305,2,FALSE),0)</f>
        <v>Industrial Metering - Pres</v>
      </c>
      <c r="T381" s="8" t="s">
        <v>231</v>
      </c>
      <c r="U381" s="11">
        <v>-375.13</v>
      </c>
    </row>
    <row r="382" spans="1:21" ht="30.6" x14ac:dyDescent="0.3">
      <c r="A382" s="19">
        <v>202507</v>
      </c>
      <c r="B382" s="8" t="s">
        <v>7</v>
      </c>
      <c r="C382" s="8" t="s">
        <v>645</v>
      </c>
      <c r="D382" s="8" t="s">
        <v>62</v>
      </c>
      <c r="E382" s="8" t="s">
        <v>62</v>
      </c>
      <c r="F382" s="8" t="s">
        <v>61</v>
      </c>
      <c r="G382" s="8" t="s">
        <v>125</v>
      </c>
      <c r="H382" s="8" t="s">
        <v>1341</v>
      </c>
      <c r="I382" s="8" t="s">
        <v>1340</v>
      </c>
      <c r="J382" s="8" t="s">
        <v>1335</v>
      </c>
      <c r="K382" s="8" t="s">
        <v>1318</v>
      </c>
      <c r="L382" s="8" t="s">
        <v>1318</v>
      </c>
      <c r="M382" s="18">
        <v>29768</v>
      </c>
      <c r="N382" s="18">
        <v>29768</v>
      </c>
      <c r="O382" s="8" t="s">
        <v>226</v>
      </c>
      <c r="P382" s="8" t="s">
        <v>25</v>
      </c>
      <c r="Q382" s="8" t="s">
        <v>232</v>
      </c>
      <c r="R382" s="8" t="str">
        <f t="shared" si="5"/>
        <v>253385A</v>
      </c>
      <c r="S382" s="8" t="str">
        <f>IFERROR(VLOOKUP(R382,'UNSG Projects'!$C$8:$D$305,2,FALSE),0)</f>
        <v>Industrial Metering - Pres</v>
      </c>
      <c r="T382" s="8" t="s">
        <v>231</v>
      </c>
      <c r="U382" s="11">
        <v>-440.12</v>
      </c>
    </row>
    <row r="383" spans="1:21" ht="30.6" x14ac:dyDescent="0.3">
      <c r="A383" s="19">
        <v>202507</v>
      </c>
      <c r="B383" s="8" t="s">
        <v>7</v>
      </c>
      <c r="C383" s="8" t="s">
        <v>645</v>
      </c>
      <c r="D383" s="8" t="s">
        <v>62</v>
      </c>
      <c r="E383" s="8" t="s">
        <v>62</v>
      </c>
      <c r="F383" s="8" t="s">
        <v>61</v>
      </c>
      <c r="G383" s="8" t="s">
        <v>125</v>
      </c>
      <c r="H383" s="8" t="s">
        <v>1341</v>
      </c>
      <c r="I383" s="8" t="s">
        <v>1340</v>
      </c>
      <c r="J383" s="8" t="s">
        <v>1335</v>
      </c>
      <c r="K383" s="8" t="s">
        <v>1318</v>
      </c>
      <c r="L383" s="8" t="s">
        <v>1318</v>
      </c>
      <c r="M383" s="18">
        <v>30133</v>
      </c>
      <c r="N383" s="18">
        <v>30133</v>
      </c>
      <c r="O383" s="8" t="s">
        <v>226</v>
      </c>
      <c r="P383" s="8" t="s">
        <v>25</v>
      </c>
      <c r="Q383" s="8" t="s">
        <v>232</v>
      </c>
      <c r="R383" s="8" t="str">
        <f t="shared" si="5"/>
        <v>253385A</v>
      </c>
      <c r="S383" s="8" t="str">
        <f>IFERROR(VLOOKUP(R383,'UNSG Projects'!$C$8:$D$305,2,FALSE),0)</f>
        <v>Industrial Metering - Pres</v>
      </c>
      <c r="T383" s="8" t="s">
        <v>231</v>
      </c>
      <c r="U383" s="11">
        <v>-655.26</v>
      </c>
    </row>
    <row r="384" spans="1:21" ht="30.6" x14ac:dyDescent="0.3">
      <c r="A384" s="19">
        <v>202509</v>
      </c>
      <c r="B384" s="8" t="s">
        <v>7</v>
      </c>
      <c r="C384" s="8" t="s">
        <v>645</v>
      </c>
      <c r="D384" s="8" t="s">
        <v>62</v>
      </c>
      <c r="E384" s="8" t="s">
        <v>62</v>
      </c>
      <c r="F384" s="8" t="s">
        <v>61</v>
      </c>
      <c r="G384" s="8" t="s">
        <v>125</v>
      </c>
      <c r="H384" s="8" t="s">
        <v>1339</v>
      </c>
      <c r="I384" s="8" t="s">
        <v>1338</v>
      </c>
      <c r="J384" s="8" t="s">
        <v>1335</v>
      </c>
      <c r="K384" s="8" t="s">
        <v>1318</v>
      </c>
      <c r="L384" s="8" t="s">
        <v>1318</v>
      </c>
      <c r="M384" s="18">
        <v>34516</v>
      </c>
      <c r="N384" s="18">
        <v>34516</v>
      </c>
      <c r="O384" s="8" t="s">
        <v>226</v>
      </c>
      <c r="P384" s="8" t="s">
        <v>25</v>
      </c>
      <c r="Q384" s="8" t="s">
        <v>232</v>
      </c>
      <c r="R384" s="8" t="str">
        <f t="shared" si="5"/>
        <v>253385A</v>
      </c>
      <c r="S384" s="8" t="str">
        <f>IFERROR(VLOOKUP(R384,'UNSG Projects'!$C$8:$D$305,2,FALSE),0)</f>
        <v>Industrial Metering - Pres</v>
      </c>
      <c r="T384" s="8" t="s">
        <v>231</v>
      </c>
      <c r="U384" s="11">
        <v>-1678.61</v>
      </c>
    </row>
    <row r="385" spans="1:21" ht="30.6" x14ac:dyDescent="0.3">
      <c r="A385" s="19">
        <v>202509</v>
      </c>
      <c r="B385" s="8" t="s">
        <v>7</v>
      </c>
      <c r="C385" s="8" t="s">
        <v>645</v>
      </c>
      <c r="D385" s="8" t="s">
        <v>62</v>
      </c>
      <c r="E385" s="8" t="s">
        <v>62</v>
      </c>
      <c r="F385" s="8" t="s">
        <v>61</v>
      </c>
      <c r="G385" s="8" t="s">
        <v>125</v>
      </c>
      <c r="H385" s="8" t="s">
        <v>1339</v>
      </c>
      <c r="I385" s="8" t="s">
        <v>1338</v>
      </c>
      <c r="J385" s="8" t="s">
        <v>1335</v>
      </c>
      <c r="K385" s="8" t="s">
        <v>1318</v>
      </c>
      <c r="L385" s="8" t="s">
        <v>1318</v>
      </c>
      <c r="M385" s="18">
        <v>34881</v>
      </c>
      <c r="N385" s="18">
        <v>34881</v>
      </c>
      <c r="O385" s="8" t="s">
        <v>226</v>
      </c>
      <c r="P385" s="8" t="s">
        <v>25</v>
      </c>
      <c r="Q385" s="8" t="s">
        <v>232</v>
      </c>
      <c r="R385" s="8" t="str">
        <f t="shared" si="5"/>
        <v>253385A</v>
      </c>
      <c r="S385" s="8" t="str">
        <f>IFERROR(VLOOKUP(R385,'UNSG Projects'!$C$8:$D$305,2,FALSE),0)</f>
        <v>Industrial Metering - Pres</v>
      </c>
      <c r="T385" s="8" t="s">
        <v>231</v>
      </c>
      <c r="U385" s="11">
        <v>-680.84</v>
      </c>
    </row>
    <row r="386" spans="1:21" ht="30.6" x14ac:dyDescent="0.3">
      <c r="A386" s="19">
        <v>202509</v>
      </c>
      <c r="B386" s="8" t="s">
        <v>7</v>
      </c>
      <c r="C386" s="8" t="s">
        <v>645</v>
      </c>
      <c r="D386" s="8" t="s">
        <v>62</v>
      </c>
      <c r="E386" s="8" t="s">
        <v>62</v>
      </c>
      <c r="F386" s="8" t="s">
        <v>61</v>
      </c>
      <c r="G386" s="8" t="s">
        <v>125</v>
      </c>
      <c r="H386" s="8" t="s">
        <v>1339</v>
      </c>
      <c r="I386" s="8" t="s">
        <v>1338</v>
      </c>
      <c r="J386" s="8" t="s">
        <v>1335</v>
      </c>
      <c r="K386" s="8" t="s">
        <v>1318</v>
      </c>
      <c r="L386" s="8" t="s">
        <v>1318</v>
      </c>
      <c r="M386" s="18">
        <v>35247</v>
      </c>
      <c r="N386" s="18">
        <v>35247</v>
      </c>
      <c r="O386" s="8" t="s">
        <v>226</v>
      </c>
      <c r="P386" s="8" t="s">
        <v>25</v>
      </c>
      <c r="Q386" s="8" t="s">
        <v>232</v>
      </c>
      <c r="R386" s="8" t="str">
        <f t="shared" si="5"/>
        <v>253385A</v>
      </c>
      <c r="S386" s="8" t="str">
        <f>IFERROR(VLOOKUP(R386,'UNSG Projects'!$C$8:$D$305,2,FALSE),0)</f>
        <v>Industrial Metering - Pres</v>
      </c>
      <c r="T386" s="8" t="s">
        <v>231</v>
      </c>
      <c r="U386" s="11">
        <v>-4770.05</v>
      </c>
    </row>
    <row r="387" spans="1:21" ht="30.6" x14ac:dyDescent="0.3">
      <c r="A387" s="19">
        <v>202509</v>
      </c>
      <c r="B387" s="8" t="s">
        <v>7</v>
      </c>
      <c r="C387" s="8" t="s">
        <v>645</v>
      </c>
      <c r="D387" s="8" t="s">
        <v>62</v>
      </c>
      <c r="E387" s="8" t="s">
        <v>62</v>
      </c>
      <c r="F387" s="8" t="s">
        <v>61</v>
      </c>
      <c r="G387" s="8" t="s">
        <v>125</v>
      </c>
      <c r="H387" s="8" t="s">
        <v>1339</v>
      </c>
      <c r="I387" s="8" t="s">
        <v>1338</v>
      </c>
      <c r="J387" s="8" t="s">
        <v>1335</v>
      </c>
      <c r="K387" s="8" t="s">
        <v>1318</v>
      </c>
      <c r="L387" s="8" t="s">
        <v>1318</v>
      </c>
      <c r="M387" s="18">
        <v>35247</v>
      </c>
      <c r="N387" s="18">
        <v>35247</v>
      </c>
      <c r="O387" s="8" t="s">
        <v>226</v>
      </c>
      <c r="P387" s="8" t="s">
        <v>25</v>
      </c>
      <c r="Q387" s="8" t="s">
        <v>431</v>
      </c>
      <c r="R387" s="8" t="str">
        <f t="shared" si="5"/>
        <v>257385A</v>
      </c>
      <c r="S387" s="8" t="str">
        <f>IFERROR(VLOOKUP(R387,'UNSG Projects'!$C$8:$D$305,2,FALSE),0)</f>
        <v>Industrial Metering-Show Low</v>
      </c>
      <c r="T387" s="8" t="s">
        <v>430</v>
      </c>
      <c r="U387" s="11">
        <v>-4556.12</v>
      </c>
    </row>
    <row r="388" spans="1:21" ht="30.6" x14ac:dyDescent="0.3">
      <c r="A388" s="19">
        <v>202509</v>
      </c>
      <c r="B388" s="8" t="s">
        <v>7</v>
      </c>
      <c r="C388" s="8" t="s">
        <v>645</v>
      </c>
      <c r="D388" s="8" t="s">
        <v>62</v>
      </c>
      <c r="E388" s="8" t="s">
        <v>62</v>
      </c>
      <c r="F388" s="8" t="s">
        <v>61</v>
      </c>
      <c r="G388" s="8" t="s">
        <v>125</v>
      </c>
      <c r="H388" s="8" t="s">
        <v>1341</v>
      </c>
      <c r="I388" s="8" t="s">
        <v>1340</v>
      </c>
      <c r="J388" s="8" t="s">
        <v>1335</v>
      </c>
      <c r="K388" s="8" t="s">
        <v>1318</v>
      </c>
      <c r="L388" s="8" t="s">
        <v>1318</v>
      </c>
      <c r="M388" s="18">
        <v>30133</v>
      </c>
      <c r="N388" s="18">
        <v>30133</v>
      </c>
      <c r="O388" s="8" t="s">
        <v>226</v>
      </c>
      <c r="P388" s="8" t="s">
        <v>25</v>
      </c>
      <c r="Q388" s="8" t="s">
        <v>232</v>
      </c>
      <c r="R388" s="8" t="str">
        <f t="shared" si="5"/>
        <v>253385A</v>
      </c>
      <c r="S388" s="8" t="str">
        <f>IFERROR(VLOOKUP(R388,'UNSG Projects'!$C$8:$D$305,2,FALSE),0)</f>
        <v>Industrial Metering - Pres</v>
      </c>
      <c r="T388" s="8" t="s">
        <v>231</v>
      </c>
      <c r="U388" s="11">
        <v>-942.45</v>
      </c>
    </row>
    <row r="389" spans="1:21" ht="30.6" x14ac:dyDescent="0.3">
      <c r="A389" s="19">
        <v>202509</v>
      </c>
      <c r="B389" s="8" t="s">
        <v>7</v>
      </c>
      <c r="C389" s="8" t="s">
        <v>645</v>
      </c>
      <c r="D389" s="8" t="s">
        <v>62</v>
      </c>
      <c r="E389" s="8" t="s">
        <v>62</v>
      </c>
      <c r="F389" s="8" t="s">
        <v>61</v>
      </c>
      <c r="G389" s="8" t="s">
        <v>125</v>
      </c>
      <c r="H389" s="8" t="s">
        <v>1341</v>
      </c>
      <c r="I389" s="8" t="s">
        <v>1340</v>
      </c>
      <c r="J389" s="8" t="s">
        <v>1335</v>
      </c>
      <c r="K389" s="8" t="s">
        <v>1318</v>
      </c>
      <c r="L389" s="8" t="s">
        <v>1318</v>
      </c>
      <c r="M389" s="18">
        <v>30498</v>
      </c>
      <c r="N389" s="18">
        <v>30498</v>
      </c>
      <c r="O389" s="8" t="s">
        <v>226</v>
      </c>
      <c r="P389" s="8" t="s">
        <v>25</v>
      </c>
      <c r="Q389" s="8" t="s">
        <v>232</v>
      </c>
      <c r="R389" s="8" t="str">
        <f t="shared" si="5"/>
        <v>253385A</v>
      </c>
      <c r="S389" s="8" t="str">
        <f>IFERROR(VLOOKUP(R389,'UNSG Projects'!$C$8:$D$305,2,FALSE),0)</f>
        <v>Industrial Metering - Pres</v>
      </c>
      <c r="T389" s="8" t="s">
        <v>231</v>
      </c>
      <c r="U389" s="11">
        <v>-125.47</v>
      </c>
    </row>
    <row r="390" spans="1:21" ht="30.6" x14ac:dyDescent="0.3">
      <c r="A390" s="19">
        <v>202509</v>
      </c>
      <c r="B390" s="8" t="s">
        <v>7</v>
      </c>
      <c r="C390" s="8" t="s">
        <v>645</v>
      </c>
      <c r="D390" s="8" t="s">
        <v>62</v>
      </c>
      <c r="E390" s="8" t="s">
        <v>62</v>
      </c>
      <c r="F390" s="8" t="s">
        <v>61</v>
      </c>
      <c r="G390" s="8" t="s">
        <v>125</v>
      </c>
      <c r="H390" s="8" t="s">
        <v>1341</v>
      </c>
      <c r="I390" s="8" t="s">
        <v>1340</v>
      </c>
      <c r="J390" s="8" t="s">
        <v>1335</v>
      </c>
      <c r="K390" s="8" t="s">
        <v>1318</v>
      </c>
      <c r="L390" s="8" t="s">
        <v>1318</v>
      </c>
      <c r="M390" s="18">
        <v>30864</v>
      </c>
      <c r="N390" s="18">
        <v>30864</v>
      </c>
      <c r="O390" s="8" t="s">
        <v>226</v>
      </c>
      <c r="P390" s="8" t="s">
        <v>25</v>
      </c>
      <c r="Q390" s="8" t="s">
        <v>232</v>
      </c>
      <c r="R390" s="8" t="str">
        <f t="shared" si="5"/>
        <v>253385A</v>
      </c>
      <c r="S390" s="8" t="str">
        <f>IFERROR(VLOOKUP(R390,'UNSG Projects'!$C$8:$D$305,2,FALSE),0)</f>
        <v>Industrial Metering - Pres</v>
      </c>
      <c r="T390" s="8" t="s">
        <v>231</v>
      </c>
      <c r="U390" s="11">
        <v>-773.71</v>
      </c>
    </row>
    <row r="391" spans="1:21" ht="30.6" x14ac:dyDescent="0.3">
      <c r="A391" s="19">
        <v>202510</v>
      </c>
      <c r="B391" s="8" t="s">
        <v>7</v>
      </c>
      <c r="C391" s="8" t="s">
        <v>645</v>
      </c>
      <c r="D391" s="8" t="s">
        <v>62</v>
      </c>
      <c r="E391" s="8" t="s">
        <v>62</v>
      </c>
      <c r="F391" s="8" t="s">
        <v>61</v>
      </c>
      <c r="G391" s="8" t="s">
        <v>125</v>
      </c>
      <c r="H391" s="8" t="s">
        <v>1339</v>
      </c>
      <c r="I391" s="8" t="s">
        <v>1338</v>
      </c>
      <c r="J391" s="8" t="s">
        <v>1335</v>
      </c>
      <c r="K391" s="8" t="s">
        <v>1318</v>
      </c>
      <c r="L391" s="8" t="s">
        <v>1318</v>
      </c>
      <c r="M391" s="18">
        <v>35247</v>
      </c>
      <c r="N391" s="18">
        <v>35247</v>
      </c>
      <c r="O391" s="8" t="s">
        <v>226</v>
      </c>
      <c r="P391" s="8" t="s">
        <v>25</v>
      </c>
      <c r="Q391" s="8" t="s">
        <v>230</v>
      </c>
      <c r="R391" s="8" t="str">
        <f t="shared" si="5"/>
        <v>255385A</v>
      </c>
      <c r="S391" s="8" t="str">
        <f>IFERROR(VLOOKUP(R391,'UNSG Projects'!$C$8:$D$305,2,FALSE),0)</f>
        <v>Industrial Metering - Verde</v>
      </c>
      <c r="T391" s="8" t="s">
        <v>229</v>
      </c>
      <c r="U391" s="11">
        <v>-2832.83</v>
      </c>
    </row>
    <row r="392" spans="1:21" ht="30.6" x14ac:dyDescent="0.3">
      <c r="A392" s="19">
        <v>202510</v>
      </c>
      <c r="B392" s="8" t="s">
        <v>7</v>
      </c>
      <c r="C392" s="8" t="s">
        <v>645</v>
      </c>
      <c r="D392" s="8" t="s">
        <v>62</v>
      </c>
      <c r="E392" s="8" t="s">
        <v>62</v>
      </c>
      <c r="F392" s="8" t="s">
        <v>61</v>
      </c>
      <c r="G392" s="8" t="s">
        <v>125</v>
      </c>
      <c r="H392" s="8" t="s">
        <v>1339</v>
      </c>
      <c r="I392" s="8" t="s">
        <v>1338</v>
      </c>
      <c r="J392" s="8" t="s">
        <v>1335</v>
      </c>
      <c r="K392" s="8" t="s">
        <v>1318</v>
      </c>
      <c r="L392" s="8" t="s">
        <v>1318</v>
      </c>
      <c r="M392" s="18">
        <v>36342</v>
      </c>
      <c r="N392" s="18">
        <v>36342</v>
      </c>
      <c r="O392" s="8" t="s">
        <v>226</v>
      </c>
      <c r="P392" s="8" t="s">
        <v>25</v>
      </c>
      <c r="Q392" s="8" t="s">
        <v>230</v>
      </c>
      <c r="R392" s="8" t="str">
        <f t="shared" si="5"/>
        <v>255385A</v>
      </c>
      <c r="S392" s="8" t="str">
        <f>IFERROR(VLOOKUP(R392,'UNSG Projects'!$C$8:$D$305,2,FALSE),0)</f>
        <v>Industrial Metering - Verde</v>
      </c>
      <c r="T392" s="8" t="s">
        <v>229</v>
      </c>
      <c r="U392" s="11">
        <v>-1767.46</v>
      </c>
    </row>
    <row r="393" spans="1:21" ht="30.6" x14ac:dyDescent="0.3">
      <c r="A393" s="19">
        <v>202510</v>
      </c>
      <c r="B393" s="8" t="s">
        <v>7</v>
      </c>
      <c r="C393" s="8" t="s">
        <v>645</v>
      </c>
      <c r="D393" s="8" t="s">
        <v>62</v>
      </c>
      <c r="E393" s="8" t="s">
        <v>62</v>
      </c>
      <c r="F393" s="8" t="s">
        <v>61</v>
      </c>
      <c r="G393" s="8" t="s">
        <v>125</v>
      </c>
      <c r="H393" s="8" t="s">
        <v>1339</v>
      </c>
      <c r="I393" s="8" t="s">
        <v>1338</v>
      </c>
      <c r="J393" s="8" t="s">
        <v>1335</v>
      </c>
      <c r="K393" s="8" t="s">
        <v>1318</v>
      </c>
      <c r="L393" s="8" t="s">
        <v>1318</v>
      </c>
      <c r="M393" s="18">
        <v>37073</v>
      </c>
      <c r="N393" s="18">
        <v>37073</v>
      </c>
      <c r="O393" s="8" t="s">
        <v>226</v>
      </c>
      <c r="P393" s="8" t="s">
        <v>25</v>
      </c>
      <c r="Q393" s="8" t="s">
        <v>230</v>
      </c>
      <c r="R393" s="8" t="str">
        <f t="shared" si="5"/>
        <v>255385A</v>
      </c>
      <c r="S393" s="8" t="str">
        <f>IFERROR(VLOOKUP(R393,'UNSG Projects'!$C$8:$D$305,2,FALSE),0)</f>
        <v>Industrial Metering - Verde</v>
      </c>
      <c r="T393" s="8" t="s">
        <v>229</v>
      </c>
      <c r="U393" s="11">
        <v>-516.73</v>
      </c>
    </row>
    <row r="394" spans="1:21" ht="30.6" x14ac:dyDescent="0.3">
      <c r="A394" s="19">
        <v>202512</v>
      </c>
      <c r="B394" s="8" t="s">
        <v>7</v>
      </c>
      <c r="C394" s="8" t="s">
        <v>645</v>
      </c>
      <c r="D394" s="8" t="s">
        <v>62</v>
      </c>
      <c r="E394" s="8" t="s">
        <v>62</v>
      </c>
      <c r="F394" s="8" t="s">
        <v>61</v>
      </c>
      <c r="G394" s="8" t="s">
        <v>125</v>
      </c>
      <c r="H394" s="8" t="s">
        <v>1339</v>
      </c>
      <c r="I394" s="8" t="s">
        <v>1338</v>
      </c>
      <c r="J394" s="8" t="s">
        <v>1335</v>
      </c>
      <c r="K394" s="8" t="s">
        <v>1318</v>
      </c>
      <c r="L394" s="8" t="s">
        <v>1318</v>
      </c>
      <c r="M394" s="18">
        <v>37073</v>
      </c>
      <c r="N394" s="18">
        <v>37073</v>
      </c>
      <c r="O394" s="8" t="s">
        <v>226</v>
      </c>
      <c r="P394" s="8" t="s">
        <v>25</v>
      </c>
      <c r="Q394" s="8" t="s">
        <v>232</v>
      </c>
      <c r="R394" s="8" t="str">
        <f t="shared" si="5"/>
        <v>253385A</v>
      </c>
      <c r="S394" s="8" t="str">
        <f>IFERROR(VLOOKUP(R394,'UNSG Projects'!$C$8:$D$305,2,FALSE),0)</f>
        <v>Industrial Metering - Pres</v>
      </c>
      <c r="T394" s="8" t="s">
        <v>231</v>
      </c>
      <c r="U394" s="11">
        <v>-3183.61</v>
      </c>
    </row>
    <row r="395" spans="1:21" ht="30.6" x14ac:dyDescent="0.3">
      <c r="A395" s="19">
        <v>202601</v>
      </c>
      <c r="B395" s="8" t="s">
        <v>7</v>
      </c>
      <c r="C395" s="8" t="s">
        <v>645</v>
      </c>
      <c r="D395" s="8" t="s">
        <v>62</v>
      </c>
      <c r="E395" s="8" t="s">
        <v>62</v>
      </c>
      <c r="F395" s="8" t="s">
        <v>61</v>
      </c>
      <c r="G395" s="8" t="s">
        <v>125</v>
      </c>
      <c r="H395" s="8" t="s">
        <v>1339</v>
      </c>
      <c r="I395" s="8" t="s">
        <v>1338</v>
      </c>
      <c r="J395" s="8" t="s">
        <v>1335</v>
      </c>
      <c r="K395" s="8" t="s">
        <v>1318</v>
      </c>
      <c r="L395" s="8" t="s">
        <v>1318</v>
      </c>
      <c r="M395" s="18">
        <v>37073</v>
      </c>
      <c r="N395" s="18">
        <v>37073</v>
      </c>
      <c r="O395" s="8" t="s">
        <v>226</v>
      </c>
      <c r="P395" s="8" t="s">
        <v>25</v>
      </c>
      <c r="Q395" s="8" t="s">
        <v>230</v>
      </c>
      <c r="R395" s="8" t="str">
        <f t="shared" ref="R395:R458" si="6">RIGHT(Q395,7)</f>
        <v>255385A</v>
      </c>
      <c r="S395" s="8" t="str">
        <f>IFERROR(VLOOKUP(R395,'UNSG Projects'!$C$8:$D$305,2,FALSE),0)</f>
        <v>Industrial Metering - Verde</v>
      </c>
      <c r="T395" s="8" t="s">
        <v>229</v>
      </c>
      <c r="U395" s="11">
        <v>-8208.7000000000007</v>
      </c>
    </row>
    <row r="396" spans="1:21" ht="30.6" x14ac:dyDescent="0.3">
      <c r="A396" s="19">
        <v>202601</v>
      </c>
      <c r="B396" s="8" t="s">
        <v>7</v>
      </c>
      <c r="C396" s="8" t="s">
        <v>645</v>
      </c>
      <c r="D396" s="8" t="s">
        <v>62</v>
      </c>
      <c r="E396" s="8" t="s">
        <v>62</v>
      </c>
      <c r="F396" s="8" t="s">
        <v>61</v>
      </c>
      <c r="G396" s="8" t="s">
        <v>125</v>
      </c>
      <c r="H396" s="8" t="s">
        <v>1339</v>
      </c>
      <c r="I396" s="8" t="s">
        <v>1338</v>
      </c>
      <c r="J396" s="8" t="s">
        <v>1335</v>
      </c>
      <c r="K396" s="8" t="s">
        <v>1318</v>
      </c>
      <c r="L396" s="8" t="s">
        <v>1318</v>
      </c>
      <c r="M396" s="18">
        <v>37438</v>
      </c>
      <c r="N396" s="18">
        <v>37438</v>
      </c>
      <c r="O396" s="8" t="s">
        <v>226</v>
      </c>
      <c r="P396" s="8" t="s">
        <v>25</v>
      </c>
      <c r="Q396" s="8" t="s">
        <v>230</v>
      </c>
      <c r="R396" s="8" t="str">
        <f t="shared" si="6"/>
        <v>255385A</v>
      </c>
      <c r="S396" s="8" t="str">
        <f>IFERROR(VLOOKUP(R396,'UNSG Projects'!$C$8:$D$305,2,FALSE),0)</f>
        <v>Industrial Metering - Verde</v>
      </c>
      <c r="T396" s="8" t="s">
        <v>229</v>
      </c>
      <c r="U396" s="11">
        <v>-6675.15</v>
      </c>
    </row>
    <row r="397" spans="1:21" ht="30.6" x14ac:dyDescent="0.3">
      <c r="A397" s="19">
        <v>202508</v>
      </c>
      <c r="B397" s="8" t="s">
        <v>7</v>
      </c>
      <c r="C397" s="8" t="s">
        <v>645</v>
      </c>
      <c r="D397" s="8" t="s">
        <v>62</v>
      </c>
      <c r="E397" s="8" t="s">
        <v>62</v>
      </c>
      <c r="F397" s="8" t="s">
        <v>61</v>
      </c>
      <c r="G397" s="8" t="s">
        <v>68</v>
      </c>
      <c r="H397" s="8" t="s">
        <v>1337</v>
      </c>
      <c r="I397" s="8" t="s">
        <v>1336</v>
      </c>
      <c r="J397" s="8" t="s">
        <v>1335</v>
      </c>
      <c r="K397" s="8" t="s">
        <v>1318</v>
      </c>
      <c r="L397" s="8" t="s">
        <v>1318</v>
      </c>
      <c r="M397" s="18">
        <v>38978</v>
      </c>
      <c r="N397" s="18">
        <v>38978</v>
      </c>
      <c r="O397" s="8" t="s">
        <v>205</v>
      </c>
      <c r="P397" s="8" t="s">
        <v>30</v>
      </c>
      <c r="Q397" s="8" t="s">
        <v>213</v>
      </c>
      <c r="R397" s="8" t="str">
        <f t="shared" si="6"/>
        <v>253900A</v>
      </c>
      <c r="S397" s="8" t="str">
        <f>IFERROR(VLOOKUP(R397,'UNSG Projects'!$C$8:$D$305,2,FALSE),0)</f>
        <v>Struct &amp; Improv - New (Pres)</v>
      </c>
      <c r="T397" s="8" t="s">
        <v>212</v>
      </c>
      <c r="U397" s="11">
        <v>-3873.13</v>
      </c>
    </row>
    <row r="398" spans="1:21" ht="30.6" x14ac:dyDescent="0.3">
      <c r="A398" s="19">
        <v>202508</v>
      </c>
      <c r="B398" s="8" t="s">
        <v>7</v>
      </c>
      <c r="C398" s="8" t="s">
        <v>645</v>
      </c>
      <c r="D398" s="8" t="s">
        <v>62</v>
      </c>
      <c r="E398" s="8" t="s">
        <v>62</v>
      </c>
      <c r="F398" s="8" t="s">
        <v>61</v>
      </c>
      <c r="G398" s="8" t="s">
        <v>68</v>
      </c>
      <c r="H398" s="8" t="s">
        <v>1337</v>
      </c>
      <c r="I398" s="8" t="s">
        <v>1336</v>
      </c>
      <c r="J398" s="8" t="s">
        <v>1335</v>
      </c>
      <c r="K398" s="8" t="s">
        <v>1318</v>
      </c>
      <c r="L398" s="8" t="s">
        <v>1318</v>
      </c>
      <c r="M398" s="18">
        <v>38978</v>
      </c>
      <c r="N398" s="18">
        <v>38978</v>
      </c>
      <c r="O398" s="8" t="s">
        <v>205</v>
      </c>
      <c r="P398" s="8" t="s">
        <v>30</v>
      </c>
      <c r="Q398" s="8" t="s">
        <v>223</v>
      </c>
      <c r="R398" s="8" t="str">
        <f t="shared" si="6"/>
        <v>253900A</v>
      </c>
      <c r="S398" s="8" t="str">
        <f>IFERROR(VLOOKUP(R398,'UNSG Projects'!$C$8:$D$305,2,FALSE),0)</f>
        <v>Struct &amp; Improv - New (Pres)</v>
      </c>
      <c r="T398" s="8" t="s">
        <v>222</v>
      </c>
      <c r="U398" s="11">
        <v>-6830</v>
      </c>
    </row>
    <row r="399" spans="1:21" ht="30.6" x14ac:dyDescent="0.3">
      <c r="A399" s="19">
        <v>202508</v>
      </c>
      <c r="B399" s="8" t="s">
        <v>7</v>
      </c>
      <c r="C399" s="8" t="s">
        <v>645</v>
      </c>
      <c r="D399" s="8" t="s">
        <v>62</v>
      </c>
      <c r="E399" s="8" t="s">
        <v>62</v>
      </c>
      <c r="F399" s="8" t="s">
        <v>61</v>
      </c>
      <c r="G399" s="8" t="s">
        <v>68</v>
      </c>
      <c r="H399" s="8" t="s">
        <v>1337</v>
      </c>
      <c r="I399" s="8" t="s">
        <v>1336</v>
      </c>
      <c r="J399" s="8" t="s">
        <v>1335</v>
      </c>
      <c r="K399" s="8" t="s">
        <v>1318</v>
      </c>
      <c r="L399" s="8" t="s">
        <v>1318</v>
      </c>
      <c r="M399" s="18">
        <v>38978</v>
      </c>
      <c r="N399" s="18">
        <v>38978</v>
      </c>
      <c r="O399" s="8" t="s">
        <v>205</v>
      </c>
      <c r="P399" s="8" t="s">
        <v>30</v>
      </c>
      <c r="Q399" s="8" t="s">
        <v>221</v>
      </c>
      <c r="R399" s="8" t="str">
        <f t="shared" si="6"/>
        <v>253900A</v>
      </c>
      <c r="S399" s="8" t="str">
        <f>IFERROR(VLOOKUP(R399,'UNSG Projects'!$C$8:$D$305,2,FALSE),0)</f>
        <v>Struct &amp; Improv - New (Pres)</v>
      </c>
      <c r="T399" s="8" t="s">
        <v>220</v>
      </c>
      <c r="U399" s="11">
        <v>-4029.6</v>
      </c>
    </row>
    <row r="400" spans="1:21" ht="30.6" x14ac:dyDescent="0.3">
      <c r="A400" s="19">
        <v>202509</v>
      </c>
      <c r="B400" s="8" t="s">
        <v>7</v>
      </c>
      <c r="C400" s="8" t="s">
        <v>645</v>
      </c>
      <c r="D400" s="8" t="s">
        <v>62</v>
      </c>
      <c r="E400" s="8" t="s">
        <v>62</v>
      </c>
      <c r="F400" s="8" t="s">
        <v>61</v>
      </c>
      <c r="G400" s="8" t="s">
        <v>71</v>
      </c>
      <c r="H400" s="8" t="s">
        <v>1337</v>
      </c>
      <c r="I400" s="8" t="s">
        <v>1336</v>
      </c>
      <c r="J400" s="8" t="s">
        <v>1335</v>
      </c>
      <c r="K400" s="8" t="s">
        <v>1318</v>
      </c>
      <c r="L400" s="8" t="s">
        <v>1318</v>
      </c>
      <c r="M400" s="18">
        <v>24654</v>
      </c>
      <c r="N400" s="18">
        <v>24654</v>
      </c>
      <c r="O400" s="8" t="s">
        <v>205</v>
      </c>
      <c r="P400" s="8" t="s">
        <v>30</v>
      </c>
      <c r="Q400" s="8" t="s">
        <v>219</v>
      </c>
      <c r="R400" s="8" t="str">
        <f t="shared" si="6"/>
        <v>250900A</v>
      </c>
      <c r="S400" s="8" t="str">
        <f>IFERROR(VLOOKUP(R400,'UNSG Projects'!$C$8:$D$305,2,FALSE),0)</f>
        <v>Structures &amp; Improve (Admin)</v>
      </c>
      <c r="T400" s="8" t="s">
        <v>218</v>
      </c>
      <c r="U400" s="11">
        <v>-666.02</v>
      </c>
    </row>
    <row r="401" spans="1:21" ht="30.6" x14ac:dyDescent="0.3">
      <c r="A401" s="19">
        <v>202509</v>
      </c>
      <c r="B401" s="8" t="s">
        <v>7</v>
      </c>
      <c r="C401" s="8" t="s">
        <v>645</v>
      </c>
      <c r="D401" s="8" t="s">
        <v>62</v>
      </c>
      <c r="E401" s="8" t="s">
        <v>62</v>
      </c>
      <c r="F401" s="8" t="s">
        <v>61</v>
      </c>
      <c r="G401" s="8" t="s">
        <v>68</v>
      </c>
      <c r="H401" s="8" t="s">
        <v>1337</v>
      </c>
      <c r="I401" s="8" t="s">
        <v>1336</v>
      </c>
      <c r="J401" s="8" t="s">
        <v>1335</v>
      </c>
      <c r="K401" s="8" t="s">
        <v>1318</v>
      </c>
      <c r="L401" s="8" t="s">
        <v>1318</v>
      </c>
      <c r="M401" s="18">
        <v>38978</v>
      </c>
      <c r="N401" s="18">
        <v>38978</v>
      </c>
      <c r="O401" s="8" t="s">
        <v>205</v>
      </c>
      <c r="P401" s="8" t="s">
        <v>30</v>
      </c>
      <c r="Q401" s="8" t="s">
        <v>76</v>
      </c>
      <c r="R401" s="8" t="str">
        <f t="shared" si="6"/>
        <v>253900A</v>
      </c>
      <c r="S401" s="8" t="str">
        <f>IFERROR(VLOOKUP(R401,'UNSG Projects'!$C$8:$D$305,2,FALSE),0)</f>
        <v>Struct &amp; Improv - New (Pres)</v>
      </c>
      <c r="T401" s="8" t="s">
        <v>75</v>
      </c>
      <c r="U401" s="11">
        <v>-27349.1</v>
      </c>
    </row>
    <row r="402" spans="1:21" ht="30.6" x14ac:dyDescent="0.3">
      <c r="A402" s="19">
        <v>202509</v>
      </c>
      <c r="B402" s="8" t="s">
        <v>7</v>
      </c>
      <c r="C402" s="8" t="s">
        <v>645</v>
      </c>
      <c r="D402" s="8" t="s">
        <v>62</v>
      </c>
      <c r="E402" s="8" t="s">
        <v>62</v>
      </c>
      <c r="F402" s="8" t="s">
        <v>61</v>
      </c>
      <c r="G402" s="8" t="s">
        <v>94</v>
      </c>
      <c r="H402" s="8" t="s">
        <v>1337</v>
      </c>
      <c r="I402" s="8" t="s">
        <v>1336</v>
      </c>
      <c r="J402" s="8" t="s">
        <v>1335</v>
      </c>
      <c r="K402" s="8" t="s">
        <v>1318</v>
      </c>
      <c r="L402" s="8" t="s">
        <v>1318</v>
      </c>
      <c r="M402" s="18">
        <v>35977</v>
      </c>
      <c r="N402" s="18">
        <v>35977</v>
      </c>
      <c r="O402" s="8" t="s">
        <v>205</v>
      </c>
      <c r="P402" s="8" t="s">
        <v>30</v>
      </c>
      <c r="Q402" s="8" t="s">
        <v>215</v>
      </c>
      <c r="R402" s="8" t="str">
        <f t="shared" si="6"/>
        <v>257900A</v>
      </c>
      <c r="S402" s="8" t="str">
        <f>IFERROR(VLOOKUP(R402,'UNSG Projects'!$C$8:$D$305,2,FALSE),0)</f>
        <v>Structures &amp; Improv-New SL</v>
      </c>
      <c r="T402" s="8" t="s">
        <v>214</v>
      </c>
      <c r="U402" s="11">
        <v>-6140.56</v>
      </c>
    </row>
    <row r="403" spans="1:21" ht="30.6" x14ac:dyDescent="0.3">
      <c r="A403" s="19">
        <v>202510</v>
      </c>
      <c r="B403" s="8" t="s">
        <v>7</v>
      </c>
      <c r="C403" s="8" t="s">
        <v>645</v>
      </c>
      <c r="D403" s="8" t="s">
        <v>62</v>
      </c>
      <c r="E403" s="8" t="s">
        <v>62</v>
      </c>
      <c r="F403" s="8" t="s">
        <v>61</v>
      </c>
      <c r="G403" s="8" t="s">
        <v>71</v>
      </c>
      <c r="H403" s="8" t="s">
        <v>1337</v>
      </c>
      <c r="I403" s="8" t="s">
        <v>1336</v>
      </c>
      <c r="J403" s="8" t="s">
        <v>1335</v>
      </c>
      <c r="K403" s="8" t="s">
        <v>1318</v>
      </c>
      <c r="L403" s="8" t="s">
        <v>1318</v>
      </c>
      <c r="M403" s="18">
        <v>24654</v>
      </c>
      <c r="N403" s="18">
        <v>24654</v>
      </c>
      <c r="O403" s="8" t="s">
        <v>205</v>
      </c>
      <c r="P403" s="8" t="s">
        <v>30</v>
      </c>
      <c r="Q403" s="8" t="s">
        <v>211</v>
      </c>
      <c r="R403" s="8" t="str">
        <f t="shared" si="6"/>
        <v>251900A</v>
      </c>
      <c r="S403" s="8" t="str">
        <f>IFERROR(VLOOKUP(R403,'UNSG Projects'!$C$8:$D$305,2,FALSE),0)</f>
        <v>Structures &amp; Improv-New(Flag)</v>
      </c>
      <c r="T403" s="8" t="s">
        <v>210</v>
      </c>
      <c r="U403" s="11">
        <v>-15985.69</v>
      </c>
    </row>
    <row r="404" spans="1:21" ht="30.6" x14ac:dyDescent="0.3">
      <c r="A404" s="19">
        <v>202512</v>
      </c>
      <c r="B404" s="8" t="s">
        <v>7</v>
      </c>
      <c r="C404" s="8" t="s">
        <v>645</v>
      </c>
      <c r="D404" s="8" t="s">
        <v>62</v>
      </c>
      <c r="E404" s="8" t="s">
        <v>62</v>
      </c>
      <c r="F404" s="8" t="s">
        <v>61</v>
      </c>
      <c r="G404" s="8" t="s">
        <v>68</v>
      </c>
      <c r="H404" s="8" t="s">
        <v>1337</v>
      </c>
      <c r="I404" s="8" t="s">
        <v>1336</v>
      </c>
      <c r="J404" s="8" t="s">
        <v>1335</v>
      </c>
      <c r="K404" s="8" t="s">
        <v>1318</v>
      </c>
      <c r="L404" s="8" t="s">
        <v>1318</v>
      </c>
      <c r="M404" s="18">
        <v>38978</v>
      </c>
      <c r="N404" s="18">
        <v>38978</v>
      </c>
      <c r="O404" s="8" t="s">
        <v>205</v>
      </c>
      <c r="P404" s="8" t="s">
        <v>30</v>
      </c>
      <c r="Q404" s="8" t="s">
        <v>194</v>
      </c>
      <c r="R404" s="8" t="str">
        <f t="shared" si="6"/>
        <v>253900A</v>
      </c>
      <c r="S404" s="8" t="str">
        <f>IFERROR(VLOOKUP(R404,'UNSG Projects'!$C$8:$D$305,2,FALSE),0)</f>
        <v>Struct &amp; Improv - New (Pres)</v>
      </c>
      <c r="T404" s="8" t="s">
        <v>193</v>
      </c>
      <c r="U404" s="11">
        <v>-240362.46</v>
      </c>
    </row>
    <row r="405" spans="1:21" ht="30.6" x14ac:dyDescent="0.3">
      <c r="A405" s="19">
        <v>202603</v>
      </c>
      <c r="B405" s="8" t="s">
        <v>7</v>
      </c>
      <c r="C405" s="8" t="s">
        <v>645</v>
      </c>
      <c r="D405" s="8" t="s">
        <v>62</v>
      </c>
      <c r="E405" s="8" t="s">
        <v>62</v>
      </c>
      <c r="F405" s="8" t="s">
        <v>61</v>
      </c>
      <c r="G405" s="8" t="s">
        <v>68</v>
      </c>
      <c r="H405" s="8" t="s">
        <v>1337</v>
      </c>
      <c r="I405" s="8" t="s">
        <v>1336</v>
      </c>
      <c r="J405" s="8" t="s">
        <v>1335</v>
      </c>
      <c r="K405" s="8" t="s">
        <v>1318</v>
      </c>
      <c r="L405" s="8" t="s">
        <v>1318</v>
      </c>
      <c r="M405" s="18">
        <v>38978</v>
      </c>
      <c r="N405" s="18">
        <v>38978</v>
      </c>
      <c r="O405" s="8" t="s">
        <v>205</v>
      </c>
      <c r="P405" s="8" t="s">
        <v>30</v>
      </c>
      <c r="Q405" s="8" t="s">
        <v>194</v>
      </c>
      <c r="R405" s="8" t="str">
        <f t="shared" si="6"/>
        <v>253900A</v>
      </c>
      <c r="S405" s="8" t="str">
        <f>IFERROR(VLOOKUP(R405,'UNSG Projects'!$C$8:$D$305,2,FALSE),0)</f>
        <v>Struct &amp; Improv - New (Pres)</v>
      </c>
      <c r="T405" s="8" t="s">
        <v>193</v>
      </c>
      <c r="U405" s="11">
        <v>-8264.0300000000007</v>
      </c>
    </row>
    <row r="406" spans="1:21" ht="30.6" x14ac:dyDescent="0.3">
      <c r="A406" s="19">
        <v>202507</v>
      </c>
      <c r="B406" s="8" t="s">
        <v>7</v>
      </c>
      <c r="C406" s="8" t="s">
        <v>645</v>
      </c>
      <c r="D406" s="8" t="s">
        <v>196</v>
      </c>
      <c r="E406" s="8" t="s">
        <v>196</v>
      </c>
      <c r="F406" s="8" t="s">
        <v>61</v>
      </c>
      <c r="G406" s="8" t="s">
        <v>71</v>
      </c>
      <c r="H406" s="8" t="s">
        <v>669</v>
      </c>
      <c r="I406" s="8" t="s">
        <v>668</v>
      </c>
      <c r="J406" s="8" t="s">
        <v>1320</v>
      </c>
      <c r="K406" s="8" t="s">
        <v>1318</v>
      </c>
      <c r="L406" s="8" t="s">
        <v>1319</v>
      </c>
      <c r="M406" s="18">
        <v>37803</v>
      </c>
      <c r="N406" s="18">
        <v>37803</v>
      </c>
      <c r="O406" s="8" t="s">
        <v>195</v>
      </c>
      <c r="P406" s="8" t="s">
        <v>31</v>
      </c>
      <c r="Q406" s="8" t="s">
        <v>7</v>
      </c>
      <c r="R406" s="8" t="str">
        <f t="shared" si="6"/>
        <v>032</v>
      </c>
      <c r="S406" s="8" t="str">
        <f>IFERROR(VLOOKUP(R406,'UNSG Projects'!$C$8:$D$305,2,FALSE),0)</f>
        <v>Non-Project Retirements</v>
      </c>
      <c r="T406" s="8" t="s">
        <v>1316</v>
      </c>
      <c r="U406" s="11">
        <v>-4831.7299999999996</v>
      </c>
    </row>
    <row r="407" spans="1:21" ht="30.6" x14ac:dyDescent="0.3">
      <c r="A407" s="19">
        <v>202508</v>
      </c>
      <c r="B407" s="8" t="s">
        <v>7</v>
      </c>
      <c r="C407" s="8" t="s">
        <v>645</v>
      </c>
      <c r="D407" s="8" t="s">
        <v>204</v>
      </c>
      <c r="E407" s="8" t="s">
        <v>204</v>
      </c>
      <c r="F407" s="8" t="s">
        <v>61</v>
      </c>
      <c r="G407" s="8" t="s">
        <v>71</v>
      </c>
      <c r="H407" s="8" t="s">
        <v>669</v>
      </c>
      <c r="I407" s="8" t="s">
        <v>668</v>
      </c>
      <c r="J407" s="8" t="s">
        <v>1320</v>
      </c>
      <c r="K407" s="8" t="s">
        <v>1318</v>
      </c>
      <c r="L407" s="8" t="s">
        <v>1319</v>
      </c>
      <c r="M407" s="18">
        <v>44044</v>
      </c>
      <c r="N407" s="18">
        <v>44044</v>
      </c>
      <c r="O407" s="8" t="s">
        <v>195</v>
      </c>
      <c r="P407" s="8" t="s">
        <v>31</v>
      </c>
      <c r="Q407" s="8" t="s">
        <v>7</v>
      </c>
      <c r="R407" s="8" t="str">
        <f t="shared" si="6"/>
        <v>032</v>
      </c>
      <c r="S407" s="8" t="str">
        <f>IFERROR(VLOOKUP(R407,'UNSG Projects'!$C$8:$D$305,2,FALSE),0)</f>
        <v>Non-Project Retirements</v>
      </c>
      <c r="T407" s="8" t="s">
        <v>1316</v>
      </c>
      <c r="U407" s="11">
        <v>-4411.25</v>
      </c>
    </row>
    <row r="408" spans="1:21" ht="30.6" x14ac:dyDescent="0.3">
      <c r="A408" s="19">
        <v>202509</v>
      </c>
      <c r="B408" s="8" t="s">
        <v>7</v>
      </c>
      <c r="C408" s="8" t="s">
        <v>645</v>
      </c>
      <c r="D408" s="8" t="s">
        <v>204</v>
      </c>
      <c r="E408" s="8" t="s">
        <v>204</v>
      </c>
      <c r="F408" s="8" t="s">
        <v>61</v>
      </c>
      <c r="G408" s="8" t="s">
        <v>71</v>
      </c>
      <c r="H408" s="8" t="s">
        <v>669</v>
      </c>
      <c r="I408" s="8" t="s">
        <v>668</v>
      </c>
      <c r="J408" s="8" t="s">
        <v>1320</v>
      </c>
      <c r="K408" s="8" t="s">
        <v>1318</v>
      </c>
      <c r="L408" s="8" t="s">
        <v>1319</v>
      </c>
      <c r="M408" s="18">
        <v>44075</v>
      </c>
      <c r="N408" s="18">
        <v>44075</v>
      </c>
      <c r="O408" s="8" t="s">
        <v>195</v>
      </c>
      <c r="P408" s="8" t="s">
        <v>31</v>
      </c>
      <c r="Q408" s="8" t="s">
        <v>7</v>
      </c>
      <c r="R408" s="8" t="str">
        <f t="shared" si="6"/>
        <v>032</v>
      </c>
      <c r="S408" s="8" t="str">
        <f>IFERROR(VLOOKUP(R408,'UNSG Projects'!$C$8:$D$305,2,FALSE),0)</f>
        <v>Non-Project Retirements</v>
      </c>
      <c r="T408" s="8" t="s">
        <v>1316</v>
      </c>
      <c r="U408" s="11">
        <v>203.34</v>
      </c>
    </row>
    <row r="409" spans="1:21" ht="30.6" x14ac:dyDescent="0.3">
      <c r="A409" s="19">
        <v>202510</v>
      </c>
      <c r="B409" s="8" t="s">
        <v>7</v>
      </c>
      <c r="C409" s="8" t="s">
        <v>645</v>
      </c>
      <c r="D409" s="8" t="s">
        <v>204</v>
      </c>
      <c r="E409" s="8" t="s">
        <v>204</v>
      </c>
      <c r="F409" s="8" t="s">
        <v>61</v>
      </c>
      <c r="G409" s="8" t="s">
        <v>71</v>
      </c>
      <c r="H409" s="8" t="s">
        <v>669</v>
      </c>
      <c r="I409" s="8" t="s">
        <v>668</v>
      </c>
      <c r="J409" s="8" t="s">
        <v>1320</v>
      </c>
      <c r="K409" s="8" t="s">
        <v>1318</v>
      </c>
      <c r="L409" s="8" t="s">
        <v>1319</v>
      </c>
      <c r="M409" s="18">
        <v>44105</v>
      </c>
      <c r="N409" s="18">
        <v>44105</v>
      </c>
      <c r="O409" s="8" t="s">
        <v>195</v>
      </c>
      <c r="P409" s="8" t="s">
        <v>31</v>
      </c>
      <c r="Q409" s="8" t="s">
        <v>7</v>
      </c>
      <c r="R409" s="8" t="str">
        <f t="shared" si="6"/>
        <v>032</v>
      </c>
      <c r="S409" s="8" t="str">
        <f>IFERROR(VLOOKUP(R409,'UNSG Projects'!$C$8:$D$305,2,FALSE),0)</f>
        <v>Non-Project Retirements</v>
      </c>
      <c r="T409" s="8" t="s">
        <v>1316</v>
      </c>
      <c r="U409" s="11">
        <v>-611.74</v>
      </c>
    </row>
    <row r="410" spans="1:21" ht="30.6" x14ac:dyDescent="0.3">
      <c r="A410" s="19">
        <v>202510</v>
      </c>
      <c r="B410" s="8" t="s">
        <v>7</v>
      </c>
      <c r="C410" s="8" t="s">
        <v>645</v>
      </c>
      <c r="D410" s="8" t="s">
        <v>196</v>
      </c>
      <c r="E410" s="8" t="s">
        <v>196</v>
      </c>
      <c r="F410" s="8" t="s">
        <v>61</v>
      </c>
      <c r="G410" s="8" t="s">
        <v>71</v>
      </c>
      <c r="H410" s="8" t="s">
        <v>669</v>
      </c>
      <c r="I410" s="8" t="s">
        <v>668</v>
      </c>
      <c r="J410" s="8" t="s">
        <v>1320</v>
      </c>
      <c r="K410" s="8" t="s">
        <v>1318</v>
      </c>
      <c r="L410" s="8" t="s">
        <v>1319</v>
      </c>
      <c r="M410" s="18">
        <v>37909</v>
      </c>
      <c r="N410" s="18">
        <v>37909</v>
      </c>
      <c r="O410" s="8" t="s">
        <v>195</v>
      </c>
      <c r="P410" s="8" t="s">
        <v>31</v>
      </c>
      <c r="Q410" s="8" t="s">
        <v>7</v>
      </c>
      <c r="R410" s="8" t="str">
        <f t="shared" si="6"/>
        <v>032</v>
      </c>
      <c r="S410" s="8" t="str">
        <f>IFERROR(VLOOKUP(R410,'UNSG Projects'!$C$8:$D$305,2,FALSE),0)</f>
        <v>Non-Project Retirements</v>
      </c>
      <c r="T410" s="8" t="s">
        <v>1316</v>
      </c>
      <c r="U410" s="11">
        <v>-18637.73</v>
      </c>
    </row>
    <row r="411" spans="1:21" ht="30.6" x14ac:dyDescent="0.3">
      <c r="A411" s="19">
        <v>202511</v>
      </c>
      <c r="B411" s="8" t="s">
        <v>7</v>
      </c>
      <c r="C411" s="8" t="s">
        <v>645</v>
      </c>
      <c r="D411" s="8" t="s">
        <v>204</v>
      </c>
      <c r="E411" s="8" t="s">
        <v>204</v>
      </c>
      <c r="F411" s="8" t="s">
        <v>61</v>
      </c>
      <c r="G411" s="8" t="s">
        <v>71</v>
      </c>
      <c r="H411" s="8" t="s">
        <v>669</v>
      </c>
      <c r="I411" s="8" t="s">
        <v>668</v>
      </c>
      <c r="J411" s="8" t="s">
        <v>1320</v>
      </c>
      <c r="K411" s="8" t="s">
        <v>1318</v>
      </c>
      <c r="L411" s="8" t="s">
        <v>1319</v>
      </c>
      <c r="M411" s="18">
        <v>44136</v>
      </c>
      <c r="N411" s="18">
        <v>44136</v>
      </c>
      <c r="O411" s="8" t="s">
        <v>195</v>
      </c>
      <c r="P411" s="8" t="s">
        <v>31</v>
      </c>
      <c r="Q411" s="8" t="s">
        <v>7</v>
      </c>
      <c r="R411" s="8" t="str">
        <f t="shared" si="6"/>
        <v>032</v>
      </c>
      <c r="S411" s="8" t="str">
        <f>IFERROR(VLOOKUP(R411,'UNSG Projects'!$C$8:$D$305,2,FALSE),0)</f>
        <v>Non-Project Retirements</v>
      </c>
      <c r="T411" s="8" t="s">
        <v>1316</v>
      </c>
      <c r="U411" s="11">
        <v>-56424.43</v>
      </c>
    </row>
    <row r="412" spans="1:21" ht="30.6" x14ac:dyDescent="0.3">
      <c r="A412" s="19">
        <v>202512</v>
      </c>
      <c r="B412" s="8" t="s">
        <v>7</v>
      </c>
      <c r="C412" s="8" t="s">
        <v>645</v>
      </c>
      <c r="D412" s="8" t="s">
        <v>204</v>
      </c>
      <c r="E412" s="8" t="s">
        <v>204</v>
      </c>
      <c r="F412" s="8" t="s">
        <v>61</v>
      </c>
      <c r="G412" s="8" t="s">
        <v>71</v>
      </c>
      <c r="H412" s="8" t="s">
        <v>669</v>
      </c>
      <c r="I412" s="8" t="s">
        <v>668</v>
      </c>
      <c r="J412" s="8" t="s">
        <v>1320</v>
      </c>
      <c r="K412" s="8" t="s">
        <v>1318</v>
      </c>
      <c r="L412" s="8" t="s">
        <v>1319</v>
      </c>
      <c r="M412" s="18">
        <v>43862</v>
      </c>
      <c r="N412" s="18">
        <v>44166</v>
      </c>
      <c r="O412" s="8" t="s">
        <v>195</v>
      </c>
      <c r="P412" s="8" t="s">
        <v>31</v>
      </c>
      <c r="Q412" s="8" t="s">
        <v>7</v>
      </c>
      <c r="R412" s="8" t="str">
        <f t="shared" si="6"/>
        <v>032</v>
      </c>
      <c r="S412" s="8" t="str">
        <f>IFERROR(VLOOKUP(R412,'UNSG Projects'!$C$8:$D$305,2,FALSE),0)</f>
        <v>Non-Project Retirements</v>
      </c>
      <c r="T412" s="8" t="s">
        <v>1316</v>
      </c>
      <c r="U412" s="11">
        <v>-48901.69</v>
      </c>
    </row>
    <row r="413" spans="1:21" ht="30.6" x14ac:dyDescent="0.3">
      <c r="A413" s="19">
        <v>202512</v>
      </c>
      <c r="B413" s="8" t="s">
        <v>7</v>
      </c>
      <c r="C413" s="8" t="s">
        <v>645</v>
      </c>
      <c r="D413" s="8" t="s">
        <v>196</v>
      </c>
      <c r="E413" s="8" t="s">
        <v>196</v>
      </c>
      <c r="F413" s="8" t="s">
        <v>61</v>
      </c>
      <c r="G413" s="8" t="s">
        <v>68</v>
      </c>
      <c r="H413" s="8" t="s">
        <v>669</v>
      </c>
      <c r="I413" s="8" t="s">
        <v>668</v>
      </c>
      <c r="J413" s="8" t="s">
        <v>1320</v>
      </c>
      <c r="K413" s="8" t="s">
        <v>1318</v>
      </c>
      <c r="L413" s="8" t="s">
        <v>1319</v>
      </c>
      <c r="M413" s="18">
        <v>37986</v>
      </c>
      <c r="N413" s="18">
        <v>37986</v>
      </c>
      <c r="O413" s="8" t="s">
        <v>195</v>
      </c>
      <c r="P413" s="8" t="s">
        <v>31</v>
      </c>
      <c r="Q413" s="8" t="s">
        <v>7</v>
      </c>
      <c r="R413" s="8" t="str">
        <f t="shared" si="6"/>
        <v>032</v>
      </c>
      <c r="S413" s="8" t="str">
        <f>IFERROR(VLOOKUP(R413,'UNSG Projects'!$C$8:$D$305,2,FALSE),0)</f>
        <v>Non-Project Retirements</v>
      </c>
      <c r="T413" s="8" t="s">
        <v>1316</v>
      </c>
      <c r="U413" s="11">
        <v>-33794.379999999997</v>
      </c>
    </row>
    <row r="414" spans="1:21" ht="30.6" x14ac:dyDescent="0.3">
      <c r="A414" s="19">
        <v>202512</v>
      </c>
      <c r="B414" s="8" t="s">
        <v>7</v>
      </c>
      <c r="C414" s="8" t="s">
        <v>645</v>
      </c>
      <c r="D414" s="8" t="s">
        <v>196</v>
      </c>
      <c r="E414" s="8" t="s">
        <v>196</v>
      </c>
      <c r="F414" s="8" t="s">
        <v>61</v>
      </c>
      <c r="G414" s="8" t="s">
        <v>107</v>
      </c>
      <c r="H414" s="8" t="s">
        <v>669</v>
      </c>
      <c r="I414" s="8" t="s">
        <v>668</v>
      </c>
      <c r="J414" s="8" t="s">
        <v>1320</v>
      </c>
      <c r="K414" s="8" t="s">
        <v>1318</v>
      </c>
      <c r="L414" s="8" t="s">
        <v>1319</v>
      </c>
      <c r="M414" s="18">
        <v>37968</v>
      </c>
      <c r="N414" s="18">
        <v>37968</v>
      </c>
      <c r="O414" s="8" t="s">
        <v>195</v>
      </c>
      <c r="P414" s="8" t="s">
        <v>31</v>
      </c>
      <c r="Q414" s="8" t="s">
        <v>7</v>
      </c>
      <c r="R414" s="8" t="str">
        <f t="shared" si="6"/>
        <v>032</v>
      </c>
      <c r="S414" s="8" t="str">
        <f>IFERROR(VLOOKUP(R414,'UNSG Projects'!$C$8:$D$305,2,FALSE),0)</f>
        <v>Non-Project Retirements</v>
      </c>
      <c r="T414" s="8" t="s">
        <v>1316</v>
      </c>
      <c r="U414" s="11">
        <v>-1039.69</v>
      </c>
    </row>
    <row r="415" spans="1:21" ht="30.6" x14ac:dyDescent="0.3">
      <c r="A415" s="19">
        <v>202601</v>
      </c>
      <c r="B415" s="8" t="s">
        <v>7</v>
      </c>
      <c r="C415" s="8" t="s">
        <v>645</v>
      </c>
      <c r="D415" s="8" t="s">
        <v>204</v>
      </c>
      <c r="E415" s="8" t="s">
        <v>204</v>
      </c>
      <c r="F415" s="8" t="s">
        <v>61</v>
      </c>
      <c r="G415" s="8" t="s">
        <v>71</v>
      </c>
      <c r="H415" s="8" t="s">
        <v>669</v>
      </c>
      <c r="I415" s="8" t="s">
        <v>668</v>
      </c>
      <c r="J415" s="8" t="s">
        <v>1320</v>
      </c>
      <c r="K415" s="8" t="s">
        <v>1318</v>
      </c>
      <c r="L415" s="8" t="s">
        <v>1319</v>
      </c>
      <c r="M415" s="18">
        <v>44197</v>
      </c>
      <c r="N415" s="18">
        <v>44197</v>
      </c>
      <c r="O415" s="8" t="s">
        <v>195</v>
      </c>
      <c r="P415" s="8" t="s">
        <v>31</v>
      </c>
      <c r="Q415" s="8" t="s">
        <v>7</v>
      </c>
      <c r="R415" s="8" t="str">
        <f t="shared" si="6"/>
        <v>032</v>
      </c>
      <c r="S415" s="8" t="str">
        <f>IFERROR(VLOOKUP(R415,'UNSG Projects'!$C$8:$D$305,2,FALSE),0)</f>
        <v>Non-Project Retirements</v>
      </c>
      <c r="T415" s="8" t="s">
        <v>1316</v>
      </c>
      <c r="U415" s="11">
        <v>-115344.42</v>
      </c>
    </row>
    <row r="416" spans="1:21" ht="30.6" x14ac:dyDescent="0.3">
      <c r="A416" s="19">
        <v>202601</v>
      </c>
      <c r="B416" s="8" t="s">
        <v>7</v>
      </c>
      <c r="C416" s="8" t="s">
        <v>645</v>
      </c>
      <c r="D416" s="8" t="s">
        <v>196</v>
      </c>
      <c r="E416" s="8" t="s">
        <v>196</v>
      </c>
      <c r="F416" s="8" t="s">
        <v>61</v>
      </c>
      <c r="G416" s="8" t="s">
        <v>71</v>
      </c>
      <c r="H416" s="8" t="s">
        <v>669</v>
      </c>
      <c r="I416" s="8" t="s">
        <v>668</v>
      </c>
      <c r="J416" s="8" t="s">
        <v>1320</v>
      </c>
      <c r="K416" s="8" t="s">
        <v>1318</v>
      </c>
      <c r="L416" s="8" t="s">
        <v>1319</v>
      </c>
      <c r="M416" s="18">
        <v>38001</v>
      </c>
      <c r="N416" s="18">
        <v>38001</v>
      </c>
      <c r="O416" s="8" t="s">
        <v>195</v>
      </c>
      <c r="P416" s="8" t="s">
        <v>31</v>
      </c>
      <c r="Q416" s="8" t="s">
        <v>7</v>
      </c>
      <c r="R416" s="8" t="str">
        <f t="shared" si="6"/>
        <v>032</v>
      </c>
      <c r="S416" s="8" t="str">
        <f>IFERROR(VLOOKUP(R416,'UNSG Projects'!$C$8:$D$305,2,FALSE),0)</f>
        <v>Non-Project Retirements</v>
      </c>
      <c r="T416" s="8" t="s">
        <v>1316</v>
      </c>
      <c r="U416" s="11">
        <v>-108619.26</v>
      </c>
    </row>
    <row r="417" spans="1:21" ht="30.6" x14ac:dyDescent="0.3">
      <c r="A417" s="19">
        <v>202602</v>
      </c>
      <c r="B417" s="8" t="s">
        <v>7</v>
      </c>
      <c r="C417" s="8" t="s">
        <v>645</v>
      </c>
      <c r="D417" s="8" t="s">
        <v>204</v>
      </c>
      <c r="E417" s="8" t="s">
        <v>204</v>
      </c>
      <c r="F417" s="8" t="s">
        <v>61</v>
      </c>
      <c r="G417" s="8" t="s">
        <v>71</v>
      </c>
      <c r="H417" s="8" t="s">
        <v>669</v>
      </c>
      <c r="I417" s="8" t="s">
        <v>668</v>
      </c>
      <c r="J417" s="8" t="s">
        <v>1320</v>
      </c>
      <c r="K417" s="8" t="s">
        <v>1318</v>
      </c>
      <c r="L417" s="8" t="s">
        <v>1319</v>
      </c>
      <c r="M417" s="18">
        <v>44228</v>
      </c>
      <c r="N417" s="18">
        <v>44228</v>
      </c>
      <c r="O417" s="8" t="s">
        <v>195</v>
      </c>
      <c r="P417" s="8" t="s">
        <v>31</v>
      </c>
      <c r="Q417" s="8" t="s">
        <v>7</v>
      </c>
      <c r="R417" s="8" t="str">
        <f t="shared" si="6"/>
        <v>032</v>
      </c>
      <c r="S417" s="8" t="str">
        <f>IFERROR(VLOOKUP(R417,'UNSG Projects'!$C$8:$D$305,2,FALSE),0)</f>
        <v>Non-Project Retirements</v>
      </c>
      <c r="T417" s="8" t="s">
        <v>1316</v>
      </c>
      <c r="U417" s="11">
        <v>-115960.07</v>
      </c>
    </row>
    <row r="418" spans="1:21" ht="30.6" x14ac:dyDescent="0.3">
      <c r="A418" s="19">
        <v>202602</v>
      </c>
      <c r="B418" s="8" t="s">
        <v>7</v>
      </c>
      <c r="C418" s="8" t="s">
        <v>645</v>
      </c>
      <c r="D418" s="8" t="s">
        <v>196</v>
      </c>
      <c r="E418" s="8" t="s">
        <v>196</v>
      </c>
      <c r="F418" s="8" t="s">
        <v>61</v>
      </c>
      <c r="G418" s="8" t="s">
        <v>68</v>
      </c>
      <c r="H418" s="8" t="s">
        <v>669</v>
      </c>
      <c r="I418" s="8" t="s">
        <v>668</v>
      </c>
      <c r="J418" s="8" t="s">
        <v>1320</v>
      </c>
      <c r="K418" s="8" t="s">
        <v>1318</v>
      </c>
      <c r="L418" s="8" t="s">
        <v>1319</v>
      </c>
      <c r="M418" s="18">
        <v>38037</v>
      </c>
      <c r="N418" s="18">
        <v>38037</v>
      </c>
      <c r="O418" s="8" t="s">
        <v>195</v>
      </c>
      <c r="P418" s="8" t="s">
        <v>31</v>
      </c>
      <c r="Q418" s="8" t="s">
        <v>7</v>
      </c>
      <c r="R418" s="8" t="str">
        <f t="shared" si="6"/>
        <v>032</v>
      </c>
      <c r="S418" s="8" t="str">
        <f>IFERROR(VLOOKUP(R418,'UNSG Projects'!$C$8:$D$305,2,FALSE),0)</f>
        <v>Non-Project Retirements</v>
      </c>
      <c r="T418" s="8" t="s">
        <v>1316</v>
      </c>
      <c r="U418" s="11">
        <v>-4552.18</v>
      </c>
    </row>
    <row r="419" spans="1:21" ht="30.6" x14ac:dyDescent="0.3">
      <c r="A419" s="19">
        <v>202507</v>
      </c>
      <c r="B419" s="8" t="s">
        <v>7</v>
      </c>
      <c r="C419" s="8" t="s">
        <v>645</v>
      </c>
      <c r="D419" s="8" t="s">
        <v>163</v>
      </c>
      <c r="E419" s="8" t="s">
        <v>163</v>
      </c>
      <c r="F419" s="8" t="s">
        <v>61</v>
      </c>
      <c r="G419" s="8" t="s">
        <v>125</v>
      </c>
      <c r="H419" s="8" t="s">
        <v>665</v>
      </c>
      <c r="I419" s="8" t="s">
        <v>664</v>
      </c>
      <c r="J419" s="8" t="s">
        <v>1318</v>
      </c>
      <c r="K419" s="8" t="s">
        <v>1318</v>
      </c>
      <c r="L419" s="8" t="s">
        <v>55</v>
      </c>
      <c r="M419" s="18">
        <v>40646</v>
      </c>
      <c r="N419" s="18">
        <v>40646</v>
      </c>
      <c r="O419" s="8" t="s">
        <v>124</v>
      </c>
      <c r="P419" s="8" t="s">
        <v>32</v>
      </c>
      <c r="Q419" s="8" t="s">
        <v>1322</v>
      </c>
      <c r="R419" s="8" t="str">
        <f t="shared" si="6"/>
        <v>CBOVR02</v>
      </c>
      <c r="S419" s="8" t="str">
        <f>IFERROR(VLOOKUP(R419,'UNSG Projects'!$C$8:$D$305,2,FALSE),0)</f>
        <v>Vehicle Retirement - UNSG</v>
      </c>
      <c r="T419" s="8" t="s">
        <v>1321</v>
      </c>
      <c r="U419" s="11">
        <v>0</v>
      </c>
    </row>
    <row r="420" spans="1:21" ht="30.6" x14ac:dyDescent="0.3">
      <c r="A420" s="19">
        <v>202507</v>
      </c>
      <c r="B420" s="8" t="s">
        <v>7</v>
      </c>
      <c r="C420" s="8" t="s">
        <v>645</v>
      </c>
      <c r="D420" s="8" t="s">
        <v>163</v>
      </c>
      <c r="E420" s="8" t="s">
        <v>163</v>
      </c>
      <c r="F420" s="8" t="s">
        <v>61</v>
      </c>
      <c r="G420" s="8" t="s">
        <v>125</v>
      </c>
      <c r="H420" s="8" t="s">
        <v>665</v>
      </c>
      <c r="I420" s="8" t="s">
        <v>664</v>
      </c>
      <c r="J420" s="8" t="s">
        <v>1318</v>
      </c>
      <c r="K420" s="8" t="s">
        <v>1318</v>
      </c>
      <c r="L420" s="8" t="s">
        <v>1318</v>
      </c>
      <c r="M420" s="18">
        <v>40646</v>
      </c>
      <c r="N420" s="18">
        <v>40646</v>
      </c>
      <c r="O420" s="8" t="s">
        <v>124</v>
      </c>
      <c r="P420" s="8" t="s">
        <v>32</v>
      </c>
      <c r="Q420" s="8" t="s">
        <v>1322</v>
      </c>
      <c r="R420" s="8" t="str">
        <f t="shared" si="6"/>
        <v>CBOVR02</v>
      </c>
      <c r="S420" s="8" t="str">
        <f>IFERROR(VLOOKUP(R420,'UNSG Projects'!$C$8:$D$305,2,FALSE),0)</f>
        <v>Vehicle Retirement - UNSG</v>
      </c>
      <c r="T420" s="8" t="s">
        <v>1321</v>
      </c>
      <c r="U420" s="11">
        <v>-28629.26</v>
      </c>
    </row>
    <row r="421" spans="1:21" ht="30.6" x14ac:dyDescent="0.3">
      <c r="A421" s="19">
        <v>202507</v>
      </c>
      <c r="B421" s="8" t="s">
        <v>7</v>
      </c>
      <c r="C421" s="8" t="s">
        <v>645</v>
      </c>
      <c r="D421" s="8" t="s">
        <v>163</v>
      </c>
      <c r="E421" s="8" t="s">
        <v>163</v>
      </c>
      <c r="F421" s="8" t="s">
        <v>61</v>
      </c>
      <c r="G421" s="8" t="s">
        <v>125</v>
      </c>
      <c r="H421" s="8" t="s">
        <v>663</v>
      </c>
      <c r="I421" s="8" t="s">
        <v>662</v>
      </c>
      <c r="J421" s="8" t="s">
        <v>1318</v>
      </c>
      <c r="K421" s="8" t="s">
        <v>1318</v>
      </c>
      <c r="L421" s="8" t="s">
        <v>55</v>
      </c>
      <c r="M421" s="18">
        <v>41053</v>
      </c>
      <c r="N421" s="18">
        <v>41053</v>
      </c>
      <c r="O421" s="8" t="s">
        <v>124</v>
      </c>
      <c r="P421" s="8" t="s">
        <v>32</v>
      </c>
      <c r="Q421" s="8" t="s">
        <v>1322</v>
      </c>
      <c r="R421" s="8" t="str">
        <f t="shared" si="6"/>
        <v>CBOVR02</v>
      </c>
      <c r="S421" s="8" t="str">
        <f>IFERROR(VLOOKUP(R421,'UNSG Projects'!$C$8:$D$305,2,FALSE),0)</f>
        <v>Vehicle Retirement - UNSG</v>
      </c>
      <c r="T421" s="8" t="s">
        <v>1321</v>
      </c>
      <c r="U421" s="11">
        <v>0</v>
      </c>
    </row>
    <row r="422" spans="1:21" ht="30.6" x14ac:dyDescent="0.3">
      <c r="A422" s="19">
        <v>202507</v>
      </c>
      <c r="B422" s="8" t="s">
        <v>7</v>
      </c>
      <c r="C422" s="8" t="s">
        <v>645</v>
      </c>
      <c r="D422" s="8" t="s">
        <v>163</v>
      </c>
      <c r="E422" s="8" t="s">
        <v>163</v>
      </c>
      <c r="F422" s="8" t="s">
        <v>61</v>
      </c>
      <c r="G422" s="8" t="s">
        <v>125</v>
      </c>
      <c r="H422" s="8" t="s">
        <v>663</v>
      </c>
      <c r="I422" s="8" t="s">
        <v>662</v>
      </c>
      <c r="J422" s="8" t="s">
        <v>1318</v>
      </c>
      <c r="K422" s="8" t="s">
        <v>1318</v>
      </c>
      <c r="L422" s="8" t="s">
        <v>55</v>
      </c>
      <c r="M422" s="18">
        <v>41071</v>
      </c>
      <c r="N422" s="18">
        <v>41071</v>
      </c>
      <c r="O422" s="8" t="s">
        <v>124</v>
      </c>
      <c r="P422" s="8" t="s">
        <v>32</v>
      </c>
      <c r="Q422" s="8" t="s">
        <v>1322</v>
      </c>
      <c r="R422" s="8" t="str">
        <f t="shared" si="6"/>
        <v>CBOVR02</v>
      </c>
      <c r="S422" s="8" t="str">
        <f>IFERROR(VLOOKUP(R422,'UNSG Projects'!$C$8:$D$305,2,FALSE),0)</f>
        <v>Vehicle Retirement - UNSG</v>
      </c>
      <c r="T422" s="8" t="s">
        <v>1321</v>
      </c>
      <c r="U422" s="11">
        <v>0</v>
      </c>
    </row>
    <row r="423" spans="1:21" ht="30.6" x14ac:dyDescent="0.3">
      <c r="A423" s="19">
        <v>202507</v>
      </c>
      <c r="B423" s="8" t="s">
        <v>7</v>
      </c>
      <c r="C423" s="8" t="s">
        <v>645</v>
      </c>
      <c r="D423" s="8" t="s">
        <v>163</v>
      </c>
      <c r="E423" s="8" t="s">
        <v>163</v>
      </c>
      <c r="F423" s="8" t="s">
        <v>61</v>
      </c>
      <c r="G423" s="8" t="s">
        <v>125</v>
      </c>
      <c r="H423" s="8" t="s">
        <v>663</v>
      </c>
      <c r="I423" s="8" t="s">
        <v>662</v>
      </c>
      <c r="J423" s="8" t="s">
        <v>1318</v>
      </c>
      <c r="K423" s="8" t="s">
        <v>1318</v>
      </c>
      <c r="L423" s="8" t="s">
        <v>1318</v>
      </c>
      <c r="M423" s="18">
        <v>41053</v>
      </c>
      <c r="N423" s="18">
        <v>41053</v>
      </c>
      <c r="O423" s="8" t="s">
        <v>124</v>
      </c>
      <c r="P423" s="8" t="s">
        <v>32</v>
      </c>
      <c r="Q423" s="8" t="s">
        <v>1322</v>
      </c>
      <c r="R423" s="8" t="str">
        <f t="shared" si="6"/>
        <v>CBOVR02</v>
      </c>
      <c r="S423" s="8" t="str">
        <f>IFERROR(VLOOKUP(R423,'UNSG Projects'!$C$8:$D$305,2,FALSE),0)</f>
        <v>Vehicle Retirement - UNSG</v>
      </c>
      <c r="T423" s="8" t="s">
        <v>1321</v>
      </c>
      <c r="U423" s="11">
        <v>-28480.92</v>
      </c>
    </row>
    <row r="424" spans="1:21" ht="30.6" x14ac:dyDescent="0.3">
      <c r="A424" s="19">
        <v>202507</v>
      </c>
      <c r="B424" s="8" t="s">
        <v>7</v>
      </c>
      <c r="C424" s="8" t="s">
        <v>645</v>
      </c>
      <c r="D424" s="8" t="s">
        <v>163</v>
      </c>
      <c r="E424" s="8" t="s">
        <v>163</v>
      </c>
      <c r="F424" s="8" t="s">
        <v>61</v>
      </c>
      <c r="G424" s="8" t="s">
        <v>125</v>
      </c>
      <c r="H424" s="8" t="s">
        <v>663</v>
      </c>
      <c r="I424" s="8" t="s">
        <v>662</v>
      </c>
      <c r="J424" s="8" t="s">
        <v>1318</v>
      </c>
      <c r="K424" s="8" t="s">
        <v>1318</v>
      </c>
      <c r="L424" s="8" t="s">
        <v>1318</v>
      </c>
      <c r="M424" s="18">
        <v>41071</v>
      </c>
      <c r="N424" s="18">
        <v>41071</v>
      </c>
      <c r="O424" s="8" t="s">
        <v>124</v>
      </c>
      <c r="P424" s="8" t="s">
        <v>32</v>
      </c>
      <c r="Q424" s="8" t="s">
        <v>1322</v>
      </c>
      <c r="R424" s="8" t="str">
        <f t="shared" si="6"/>
        <v>CBOVR02</v>
      </c>
      <c r="S424" s="8" t="str">
        <f>IFERROR(VLOOKUP(R424,'UNSG Projects'!$C$8:$D$305,2,FALSE),0)</f>
        <v>Vehicle Retirement - UNSG</v>
      </c>
      <c r="T424" s="8" t="s">
        <v>1321</v>
      </c>
      <c r="U424" s="11">
        <v>-28480.92</v>
      </c>
    </row>
    <row r="425" spans="1:21" ht="30.6" x14ac:dyDescent="0.3">
      <c r="A425" s="19">
        <v>202507</v>
      </c>
      <c r="B425" s="8" t="s">
        <v>7</v>
      </c>
      <c r="C425" s="8" t="s">
        <v>645</v>
      </c>
      <c r="D425" s="8" t="s">
        <v>136</v>
      </c>
      <c r="E425" s="8" t="s">
        <v>136</v>
      </c>
      <c r="F425" s="8" t="s">
        <v>61</v>
      </c>
      <c r="G425" s="8" t="s">
        <v>125</v>
      </c>
      <c r="H425" s="8" t="s">
        <v>663</v>
      </c>
      <c r="I425" s="8" t="s">
        <v>662</v>
      </c>
      <c r="J425" s="8" t="s">
        <v>1318</v>
      </c>
      <c r="K425" s="8" t="s">
        <v>1318</v>
      </c>
      <c r="L425" s="8" t="s">
        <v>55</v>
      </c>
      <c r="M425" s="18">
        <v>41051</v>
      </c>
      <c r="N425" s="18">
        <v>41051</v>
      </c>
      <c r="O425" s="8" t="s">
        <v>124</v>
      </c>
      <c r="P425" s="8" t="s">
        <v>32</v>
      </c>
      <c r="Q425" s="8" t="s">
        <v>1322</v>
      </c>
      <c r="R425" s="8" t="str">
        <f t="shared" si="6"/>
        <v>CBOVR02</v>
      </c>
      <c r="S425" s="8" t="str">
        <f>IFERROR(VLOOKUP(R425,'UNSG Projects'!$C$8:$D$305,2,FALSE),0)</f>
        <v>Vehicle Retirement - UNSG</v>
      </c>
      <c r="T425" s="8" t="s">
        <v>1321</v>
      </c>
      <c r="U425" s="11">
        <v>0</v>
      </c>
    </row>
    <row r="426" spans="1:21" ht="30.6" x14ac:dyDescent="0.3">
      <c r="A426" s="19">
        <v>202507</v>
      </c>
      <c r="B426" s="8" t="s">
        <v>7</v>
      </c>
      <c r="C426" s="8" t="s">
        <v>645</v>
      </c>
      <c r="D426" s="8" t="s">
        <v>136</v>
      </c>
      <c r="E426" s="8" t="s">
        <v>136</v>
      </c>
      <c r="F426" s="8" t="s">
        <v>61</v>
      </c>
      <c r="G426" s="8" t="s">
        <v>125</v>
      </c>
      <c r="H426" s="8" t="s">
        <v>663</v>
      </c>
      <c r="I426" s="8" t="s">
        <v>662</v>
      </c>
      <c r="J426" s="8" t="s">
        <v>1318</v>
      </c>
      <c r="K426" s="8" t="s">
        <v>1318</v>
      </c>
      <c r="L426" s="8" t="s">
        <v>1318</v>
      </c>
      <c r="M426" s="18">
        <v>41051</v>
      </c>
      <c r="N426" s="18">
        <v>41051</v>
      </c>
      <c r="O426" s="8" t="s">
        <v>124</v>
      </c>
      <c r="P426" s="8" t="s">
        <v>32</v>
      </c>
      <c r="Q426" s="8" t="s">
        <v>1322</v>
      </c>
      <c r="R426" s="8" t="str">
        <f t="shared" si="6"/>
        <v>CBOVR02</v>
      </c>
      <c r="S426" s="8" t="str">
        <f>IFERROR(VLOOKUP(R426,'UNSG Projects'!$C$8:$D$305,2,FALSE),0)</f>
        <v>Vehicle Retirement - UNSG</v>
      </c>
      <c r="T426" s="8" t="s">
        <v>1321</v>
      </c>
      <c r="U426" s="11">
        <v>-47914.04</v>
      </c>
    </row>
    <row r="427" spans="1:21" ht="30.6" x14ac:dyDescent="0.3">
      <c r="A427" s="19">
        <v>202507</v>
      </c>
      <c r="B427" s="8" t="s">
        <v>7</v>
      </c>
      <c r="C427" s="8" t="s">
        <v>645</v>
      </c>
      <c r="D427" s="8" t="s">
        <v>136</v>
      </c>
      <c r="E427" s="8" t="s">
        <v>136</v>
      </c>
      <c r="F427" s="8" t="s">
        <v>61</v>
      </c>
      <c r="G427" s="8" t="s">
        <v>125</v>
      </c>
      <c r="H427" s="8" t="s">
        <v>1334</v>
      </c>
      <c r="I427" s="8" t="s">
        <v>1333</v>
      </c>
      <c r="J427" s="8" t="s">
        <v>1318</v>
      </c>
      <c r="K427" s="8" t="s">
        <v>1318</v>
      </c>
      <c r="L427" s="8" t="s">
        <v>55</v>
      </c>
      <c r="M427" s="18">
        <v>39948</v>
      </c>
      <c r="N427" s="18">
        <v>39948</v>
      </c>
      <c r="O427" s="8" t="s">
        <v>124</v>
      </c>
      <c r="P427" s="8" t="s">
        <v>32</v>
      </c>
      <c r="Q427" s="8" t="s">
        <v>1322</v>
      </c>
      <c r="R427" s="8" t="str">
        <f t="shared" si="6"/>
        <v>CBOVR02</v>
      </c>
      <c r="S427" s="8" t="str">
        <f>IFERROR(VLOOKUP(R427,'UNSG Projects'!$C$8:$D$305,2,FALSE),0)</f>
        <v>Vehicle Retirement - UNSG</v>
      </c>
      <c r="T427" s="8" t="s">
        <v>1321</v>
      </c>
      <c r="U427" s="11">
        <v>0</v>
      </c>
    </row>
    <row r="428" spans="1:21" ht="30.6" x14ac:dyDescent="0.3">
      <c r="A428" s="19">
        <v>202507</v>
      </c>
      <c r="B428" s="8" t="s">
        <v>7</v>
      </c>
      <c r="C428" s="8" t="s">
        <v>645</v>
      </c>
      <c r="D428" s="8" t="s">
        <v>136</v>
      </c>
      <c r="E428" s="8" t="s">
        <v>136</v>
      </c>
      <c r="F428" s="8" t="s">
        <v>61</v>
      </c>
      <c r="G428" s="8" t="s">
        <v>125</v>
      </c>
      <c r="H428" s="8" t="s">
        <v>1334</v>
      </c>
      <c r="I428" s="8" t="s">
        <v>1333</v>
      </c>
      <c r="J428" s="8" t="s">
        <v>1318</v>
      </c>
      <c r="K428" s="8" t="s">
        <v>1318</v>
      </c>
      <c r="L428" s="8" t="s">
        <v>55</v>
      </c>
      <c r="M428" s="18">
        <v>40392</v>
      </c>
      <c r="N428" s="18">
        <v>40392</v>
      </c>
      <c r="O428" s="8" t="s">
        <v>124</v>
      </c>
      <c r="P428" s="8" t="s">
        <v>32</v>
      </c>
      <c r="Q428" s="8" t="s">
        <v>1322</v>
      </c>
      <c r="R428" s="8" t="str">
        <f t="shared" si="6"/>
        <v>CBOVR02</v>
      </c>
      <c r="S428" s="8" t="str">
        <f>IFERROR(VLOOKUP(R428,'UNSG Projects'!$C$8:$D$305,2,FALSE),0)</f>
        <v>Vehicle Retirement - UNSG</v>
      </c>
      <c r="T428" s="8" t="s">
        <v>1321</v>
      </c>
      <c r="U428" s="11">
        <v>0</v>
      </c>
    </row>
    <row r="429" spans="1:21" ht="30.6" x14ac:dyDescent="0.3">
      <c r="A429" s="19">
        <v>202507</v>
      </c>
      <c r="B429" s="8" t="s">
        <v>7</v>
      </c>
      <c r="C429" s="8" t="s">
        <v>645</v>
      </c>
      <c r="D429" s="8" t="s">
        <v>136</v>
      </c>
      <c r="E429" s="8" t="s">
        <v>136</v>
      </c>
      <c r="F429" s="8" t="s">
        <v>61</v>
      </c>
      <c r="G429" s="8" t="s">
        <v>125</v>
      </c>
      <c r="H429" s="8" t="s">
        <v>1334</v>
      </c>
      <c r="I429" s="8" t="s">
        <v>1333</v>
      </c>
      <c r="J429" s="8" t="s">
        <v>1318</v>
      </c>
      <c r="K429" s="8" t="s">
        <v>1318</v>
      </c>
      <c r="L429" s="8" t="s">
        <v>1318</v>
      </c>
      <c r="M429" s="18">
        <v>39948</v>
      </c>
      <c r="N429" s="18">
        <v>39948</v>
      </c>
      <c r="O429" s="8" t="s">
        <v>124</v>
      </c>
      <c r="P429" s="8" t="s">
        <v>32</v>
      </c>
      <c r="Q429" s="8" t="s">
        <v>1322</v>
      </c>
      <c r="R429" s="8" t="str">
        <f t="shared" si="6"/>
        <v>CBOVR02</v>
      </c>
      <c r="S429" s="8" t="str">
        <f>IFERROR(VLOOKUP(R429,'UNSG Projects'!$C$8:$D$305,2,FALSE),0)</f>
        <v>Vehicle Retirement - UNSG</v>
      </c>
      <c r="T429" s="8" t="s">
        <v>1321</v>
      </c>
      <c r="U429" s="11">
        <v>-53249.91</v>
      </c>
    </row>
    <row r="430" spans="1:21" ht="30.6" x14ac:dyDescent="0.3">
      <c r="A430" s="19">
        <v>202507</v>
      </c>
      <c r="B430" s="8" t="s">
        <v>7</v>
      </c>
      <c r="C430" s="8" t="s">
        <v>645</v>
      </c>
      <c r="D430" s="8" t="s">
        <v>136</v>
      </c>
      <c r="E430" s="8" t="s">
        <v>136</v>
      </c>
      <c r="F430" s="8" t="s">
        <v>61</v>
      </c>
      <c r="G430" s="8" t="s">
        <v>125</v>
      </c>
      <c r="H430" s="8" t="s">
        <v>1334</v>
      </c>
      <c r="I430" s="8" t="s">
        <v>1333</v>
      </c>
      <c r="J430" s="8" t="s">
        <v>1318</v>
      </c>
      <c r="K430" s="8" t="s">
        <v>1318</v>
      </c>
      <c r="L430" s="8" t="s">
        <v>1318</v>
      </c>
      <c r="M430" s="18">
        <v>40392</v>
      </c>
      <c r="N430" s="18">
        <v>40392</v>
      </c>
      <c r="O430" s="8" t="s">
        <v>124</v>
      </c>
      <c r="P430" s="8" t="s">
        <v>32</v>
      </c>
      <c r="Q430" s="8" t="s">
        <v>1322</v>
      </c>
      <c r="R430" s="8" t="str">
        <f t="shared" si="6"/>
        <v>CBOVR02</v>
      </c>
      <c r="S430" s="8" t="str">
        <f>IFERROR(VLOOKUP(R430,'UNSG Projects'!$C$8:$D$305,2,FALSE),0)</f>
        <v>Vehicle Retirement - UNSG</v>
      </c>
      <c r="T430" s="8" t="s">
        <v>1321</v>
      </c>
      <c r="U430" s="11">
        <v>-44892.83</v>
      </c>
    </row>
    <row r="431" spans="1:21" ht="30.6" x14ac:dyDescent="0.3">
      <c r="A431" s="19">
        <v>202507</v>
      </c>
      <c r="B431" s="8" t="s">
        <v>7</v>
      </c>
      <c r="C431" s="8" t="s">
        <v>645</v>
      </c>
      <c r="D431" s="8" t="s">
        <v>171</v>
      </c>
      <c r="E431" s="8" t="s">
        <v>171</v>
      </c>
      <c r="F431" s="8" t="s">
        <v>61</v>
      </c>
      <c r="G431" s="8" t="s">
        <v>125</v>
      </c>
      <c r="H431" s="8" t="s">
        <v>667</v>
      </c>
      <c r="I431" s="8" t="s">
        <v>666</v>
      </c>
      <c r="J431" s="8" t="s">
        <v>1318</v>
      </c>
      <c r="K431" s="8" t="s">
        <v>1318</v>
      </c>
      <c r="L431" s="8" t="s">
        <v>55</v>
      </c>
      <c r="M431" s="18">
        <v>38352</v>
      </c>
      <c r="N431" s="18">
        <v>38352</v>
      </c>
      <c r="O431" s="8" t="s">
        <v>124</v>
      </c>
      <c r="P431" s="8" t="s">
        <v>32</v>
      </c>
      <c r="Q431" s="8" t="s">
        <v>1322</v>
      </c>
      <c r="R431" s="8" t="str">
        <f t="shared" si="6"/>
        <v>CBOVR02</v>
      </c>
      <c r="S431" s="8" t="str">
        <f>IFERROR(VLOOKUP(R431,'UNSG Projects'!$C$8:$D$305,2,FALSE),0)</f>
        <v>Vehicle Retirement - UNSG</v>
      </c>
      <c r="T431" s="8" t="s">
        <v>1321</v>
      </c>
      <c r="U431" s="11">
        <v>0</v>
      </c>
    </row>
    <row r="432" spans="1:21" ht="30.6" x14ac:dyDescent="0.3">
      <c r="A432" s="19">
        <v>202507</v>
      </c>
      <c r="B432" s="8" t="s">
        <v>7</v>
      </c>
      <c r="C432" s="8" t="s">
        <v>645</v>
      </c>
      <c r="D432" s="8" t="s">
        <v>171</v>
      </c>
      <c r="E432" s="8" t="s">
        <v>171</v>
      </c>
      <c r="F432" s="8" t="s">
        <v>61</v>
      </c>
      <c r="G432" s="8" t="s">
        <v>125</v>
      </c>
      <c r="H432" s="8" t="s">
        <v>667</v>
      </c>
      <c r="I432" s="8" t="s">
        <v>666</v>
      </c>
      <c r="J432" s="8" t="s">
        <v>1318</v>
      </c>
      <c r="K432" s="8" t="s">
        <v>1318</v>
      </c>
      <c r="L432" s="8" t="s">
        <v>1318</v>
      </c>
      <c r="M432" s="18">
        <v>38352</v>
      </c>
      <c r="N432" s="18">
        <v>38352</v>
      </c>
      <c r="O432" s="8" t="s">
        <v>124</v>
      </c>
      <c r="P432" s="8" t="s">
        <v>32</v>
      </c>
      <c r="Q432" s="8" t="s">
        <v>1322</v>
      </c>
      <c r="R432" s="8" t="str">
        <f t="shared" si="6"/>
        <v>CBOVR02</v>
      </c>
      <c r="S432" s="8" t="str">
        <f>IFERROR(VLOOKUP(R432,'UNSG Projects'!$C$8:$D$305,2,FALSE),0)</f>
        <v>Vehicle Retirement - UNSG</v>
      </c>
      <c r="T432" s="8" t="s">
        <v>1321</v>
      </c>
      <c r="U432" s="11">
        <v>-13478.78</v>
      </c>
    </row>
    <row r="433" spans="1:21" ht="30.6" x14ac:dyDescent="0.3">
      <c r="A433" s="19">
        <v>202509</v>
      </c>
      <c r="B433" s="8" t="s">
        <v>7</v>
      </c>
      <c r="C433" s="8" t="s">
        <v>645</v>
      </c>
      <c r="D433" s="8" t="s">
        <v>163</v>
      </c>
      <c r="E433" s="8" t="s">
        <v>163</v>
      </c>
      <c r="F433" s="8" t="s">
        <v>61</v>
      </c>
      <c r="G433" s="8" t="s">
        <v>125</v>
      </c>
      <c r="H433" s="8" t="s">
        <v>1332</v>
      </c>
      <c r="I433" s="8" t="s">
        <v>1331</v>
      </c>
      <c r="J433" s="8" t="s">
        <v>1318</v>
      </c>
      <c r="K433" s="8" t="s">
        <v>1318</v>
      </c>
      <c r="L433" s="8" t="s">
        <v>55</v>
      </c>
      <c r="M433" s="18">
        <v>39288</v>
      </c>
      <c r="N433" s="18">
        <v>39288</v>
      </c>
      <c r="O433" s="8" t="s">
        <v>124</v>
      </c>
      <c r="P433" s="8" t="s">
        <v>32</v>
      </c>
      <c r="Q433" s="8" t="s">
        <v>1322</v>
      </c>
      <c r="R433" s="8" t="str">
        <f t="shared" si="6"/>
        <v>CBOVR02</v>
      </c>
      <c r="S433" s="8" t="str">
        <f>IFERROR(VLOOKUP(R433,'UNSG Projects'!$C$8:$D$305,2,FALSE),0)</f>
        <v>Vehicle Retirement - UNSG</v>
      </c>
      <c r="T433" s="8" t="s">
        <v>1321</v>
      </c>
      <c r="U433" s="11">
        <v>0</v>
      </c>
    </row>
    <row r="434" spans="1:21" ht="30.6" x14ac:dyDescent="0.3">
      <c r="A434" s="19">
        <v>202509</v>
      </c>
      <c r="B434" s="8" t="s">
        <v>7</v>
      </c>
      <c r="C434" s="8" t="s">
        <v>645</v>
      </c>
      <c r="D434" s="8" t="s">
        <v>163</v>
      </c>
      <c r="E434" s="8" t="s">
        <v>163</v>
      </c>
      <c r="F434" s="8" t="s">
        <v>61</v>
      </c>
      <c r="G434" s="8" t="s">
        <v>125</v>
      </c>
      <c r="H434" s="8" t="s">
        <v>1332</v>
      </c>
      <c r="I434" s="8" t="s">
        <v>1331</v>
      </c>
      <c r="J434" s="8" t="s">
        <v>1318</v>
      </c>
      <c r="K434" s="8" t="s">
        <v>1318</v>
      </c>
      <c r="L434" s="8" t="s">
        <v>55</v>
      </c>
      <c r="M434" s="18">
        <v>39573</v>
      </c>
      <c r="N434" s="18">
        <v>39573</v>
      </c>
      <c r="O434" s="8" t="s">
        <v>124</v>
      </c>
      <c r="P434" s="8" t="s">
        <v>32</v>
      </c>
      <c r="Q434" s="8" t="s">
        <v>1322</v>
      </c>
      <c r="R434" s="8" t="str">
        <f t="shared" si="6"/>
        <v>CBOVR02</v>
      </c>
      <c r="S434" s="8" t="str">
        <f>IFERROR(VLOOKUP(R434,'UNSG Projects'!$C$8:$D$305,2,FALSE),0)</f>
        <v>Vehicle Retirement - UNSG</v>
      </c>
      <c r="T434" s="8" t="s">
        <v>1321</v>
      </c>
      <c r="U434" s="11">
        <v>0</v>
      </c>
    </row>
    <row r="435" spans="1:21" ht="30.6" x14ac:dyDescent="0.3">
      <c r="A435" s="19">
        <v>202509</v>
      </c>
      <c r="B435" s="8" t="s">
        <v>7</v>
      </c>
      <c r="C435" s="8" t="s">
        <v>645</v>
      </c>
      <c r="D435" s="8" t="s">
        <v>163</v>
      </c>
      <c r="E435" s="8" t="s">
        <v>163</v>
      </c>
      <c r="F435" s="8" t="s">
        <v>61</v>
      </c>
      <c r="G435" s="8" t="s">
        <v>125</v>
      </c>
      <c r="H435" s="8" t="s">
        <v>1332</v>
      </c>
      <c r="I435" s="8" t="s">
        <v>1331</v>
      </c>
      <c r="J435" s="8" t="s">
        <v>1318</v>
      </c>
      <c r="K435" s="8" t="s">
        <v>1318</v>
      </c>
      <c r="L435" s="8" t="s">
        <v>1318</v>
      </c>
      <c r="M435" s="18">
        <v>39288</v>
      </c>
      <c r="N435" s="18">
        <v>39288</v>
      </c>
      <c r="O435" s="8" t="s">
        <v>124</v>
      </c>
      <c r="P435" s="8" t="s">
        <v>32</v>
      </c>
      <c r="Q435" s="8" t="s">
        <v>1322</v>
      </c>
      <c r="R435" s="8" t="str">
        <f t="shared" si="6"/>
        <v>CBOVR02</v>
      </c>
      <c r="S435" s="8" t="str">
        <f>IFERROR(VLOOKUP(R435,'UNSG Projects'!$C$8:$D$305,2,FALSE),0)</f>
        <v>Vehicle Retirement - UNSG</v>
      </c>
      <c r="T435" s="8" t="s">
        <v>1321</v>
      </c>
      <c r="U435" s="11">
        <v>-25315.87</v>
      </c>
    </row>
    <row r="436" spans="1:21" ht="30.6" x14ac:dyDescent="0.3">
      <c r="A436" s="19">
        <v>202509</v>
      </c>
      <c r="B436" s="8" t="s">
        <v>7</v>
      </c>
      <c r="C436" s="8" t="s">
        <v>645</v>
      </c>
      <c r="D436" s="8" t="s">
        <v>163</v>
      </c>
      <c r="E436" s="8" t="s">
        <v>163</v>
      </c>
      <c r="F436" s="8" t="s">
        <v>61</v>
      </c>
      <c r="G436" s="8" t="s">
        <v>125</v>
      </c>
      <c r="H436" s="8" t="s">
        <v>1332</v>
      </c>
      <c r="I436" s="8" t="s">
        <v>1331</v>
      </c>
      <c r="J436" s="8" t="s">
        <v>1318</v>
      </c>
      <c r="K436" s="8" t="s">
        <v>1318</v>
      </c>
      <c r="L436" s="8" t="s">
        <v>1318</v>
      </c>
      <c r="M436" s="18">
        <v>39573</v>
      </c>
      <c r="N436" s="18">
        <v>39573</v>
      </c>
      <c r="O436" s="8" t="s">
        <v>124</v>
      </c>
      <c r="P436" s="8" t="s">
        <v>32</v>
      </c>
      <c r="Q436" s="8" t="s">
        <v>1322</v>
      </c>
      <c r="R436" s="8" t="str">
        <f t="shared" si="6"/>
        <v>CBOVR02</v>
      </c>
      <c r="S436" s="8" t="str">
        <f>IFERROR(VLOOKUP(R436,'UNSG Projects'!$C$8:$D$305,2,FALSE),0)</f>
        <v>Vehicle Retirement - UNSG</v>
      </c>
      <c r="T436" s="8" t="s">
        <v>1321</v>
      </c>
      <c r="U436" s="11">
        <v>-20095.099999999999</v>
      </c>
    </row>
    <row r="437" spans="1:21" ht="30.6" x14ac:dyDescent="0.3">
      <c r="A437" s="19">
        <v>202509</v>
      </c>
      <c r="B437" s="8" t="s">
        <v>7</v>
      </c>
      <c r="C437" s="8" t="s">
        <v>645</v>
      </c>
      <c r="D437" s="8" t="s">
        <v>126</v>
      </c>
      <c r="E437" s="8" t="s">
        <v>126</v>
      </c>
      <c r="F437" s="8" t="s">
        <v>61</v>
      </c>
      <c r="G437" s="8" t="s">
        <v>125</v>
      </c>
      <c r="H437" s="8" t="s">
        <v>1330</v>
      </c>
      <c r="I437" s="8" t="s">
        <v>1329</v>
      </c>
      <c r="J437" s="8" t="s">
        <v>1318</v>
      </c>
      <c r="K437" s="8" t="s">
        <v>1318</v>
      </c>
      <c r="L437" s="8" t="s">
        <v>55</v>
      </c>
      <c r="M437" s="18">
        <v>38383</v>
      </c>
      <c r="N437" s="18">
        <v>38383</v>
      </c>
      <c r="O437" s="8" t="s">
        <v>124</v>
      </c>
      <c r="P437" s="8" t="s">
        <v>32</v>
      </c>
      <c r="Q437" s="8" t="s">
        <v>1322</v>
      </c>
      <c r="R437" s="8" t="str">
        <f t="shared" si="6"/>
        <v>CBOVR02</v>
      </c>
      <c r="S437" s="8" t="str">
        <f>IFERROR(VLOOKUP(R437,'UNSG Projects'!$C$8:$D$305,2,FALSE),0)</f>
        <v>Vehicle Retirement - UNSG</v>
      </c>
      <c r="T437" s="8" t="s">
        <v>1321</v>
      </c>
      <c r="U437" s="11">
        <v>0</v>
      </c>
    </row>
    <row r="438" spans="1:21" ht="30.6" x14ac:dyDescent="0.3">
      <c r="A438" s="19">
        <v>202509</v>
      </c>
      <c r="B438" s="8" t="s">
        <v>7</v>
      </c>
      <c r="C438" s="8" t="s">
        <v>645</v>
      </c>
      <c r="D438" s="8" t="s">
        <v>126</v>
      </c>
      <c r="E438" s="8" t="s">
        <v>126</v>
      </c>
      <c r="F438" s="8" t="s">
        <v>61</v>
      </c>
      <c r="G438" s="8" t="s">
        <v>125</v>
      </c>
      <c r="H438" s="8" t="s">
        <v>1330</v>
      </c>
      <c r="I438" s="8" t="s">
        <v>1329</v>
      </c>
      <c r="J438" s="8" t="s">
        <v>1318</v>
      </c>
      <c r="K438" s="8" t="s">
        <v>1318</v>
      </c>
      <c r="L438" s="8" t="s">
        <v>1318</v>
      </c>
      <c r="M438" s="18">
        <v>38383</v>
      </c>
      <c r="N438" s="18">
        <v>38383</v>
      </c>
      <c r="O438" s="8" t="s">
        <v>124</v>
      </c>
      <c r="P438" s="8" t="s">
        <v>32</v>
      </c>
      <c r="Q438" s="8" t="s">
        <v>1322</v>
      </c>
      <c r="R438" s="8" t="str">
        <f t="shared" si="6"/>
        <v>CBOVR02</v>
      </c>
      <c r="S438" s="8" t="str">
        <f>IFERROR(VLOOKUP(R438,'UNSG Projects'!$C$8:$D$305,2,FALSE),0)</f>
        <v>Vehicle Retirement - UNSG</v>
      </c>
      <c r="T438" s="8" t="s">
        <v>1321</v>
      </c>
      <c r="U438" s="11">
        <v>-71877.119999999995</v>
      </c>
    </row>
    <row r="439" spans="1:21" ht="30.6" x14ac:dyDescent="0.3">
      <c r="A439" s="19">
        <v>202510</v>
      </c>
      <c r="B439" s="8" t="s">
        <v>7</v>
      </c>
      <c r="C439" s="8" t="s">
        <v>645</v>
      </c>
      <c r="D439" s="8" t="s">
        <v>163</v>
      </c>
      <c r="E439" s="8" t="s">
        <v>163</v>
      </c>
      <c r="F439" s="8" t="s">
        <v>61</v>
      </c>
      <c r="G439" s="8" t="s">
        <v>125</v>
      </c>
      <c r="H439" s="8" t="s">
        <v>663</v>
      </c>
      <c r="I439" s="8" t="s">
        <v>662</v>
      </c>
      <c r="J439" s="8" t="s">
        <v>1318</v>
      </c>
      <c r="K439" s="8" t="s">
        <v>1318</v>
      </c>
      <c r="L439" s="8" t="s">
        <v>55</v>
      </c>
      <c r="M439" s="18">
        <v>42011</v>
      </c>
      <c r="N439" s="18">
        <v>42011</v>
      </c>
      <c r="O439" s="8" t="s">
        <v>124</v>
      </c>
      <c r="P439" s="8" t="s">
        <v>32</v>
      </c>
      <c r="Q439" s="8" t="s">
        <v>1322</v>
      </c>
      <c r="R439" s="8" t="str">
        <f t="shared" si="6"/>
        <v>CBOVR02</v>
      </c>
      <c r="S439" s="8" t="str">
        <f>IFERROR(VLOOKUP(R439,'UNSG Projects'!$C$8:$D$305,2,FALSE),0)</f>
        <v>Vehicle Retirement - UNSG</v>
      </c>
      <c r="T439" s="8" t="s">
        <v>1321</v>
      </c>
      <c r="U439" s="11">
        <v>0</v>
      </c>
    </row>
    <row r="440" spans="1:21" ht="30.6" x14ac:dyDescent="0.3">
      <c r="A440" s="19">
        <v>202510</v>
      </c>
      <c r="B440" s="8" t="s">
        <v>7</v>
      </c>
      <c r="C440" s="8" t="s">
        <v>645</v>
      </c>
      <c r="D440" s="8" t="s">
        <v>163</v>
      </c>
      <c r="E440" s="8" t="s">
        <v>163</v>
      </c>
      <c r="F440" s="8" t="s">
        <v>61</v>
      </c>
      <c r="G440" s="8" t="s">
        <v>125</v>
      </c>
      <c r="H440" s="8" t="s">
        <v>663</v>
      </c>
      <c r="I440" s="8" t="s">
        <v>662</v>
      </c>
      <c r="J440" s="8" t="s">
        <v>1318</v>
      </c>
      <c r="K440" s="8" t="s">
        <v>1318</v>
      </c>
      <c r="L440" s="8" t="s">
        <v>1318</v>
      </c>
      <c r="M440" s="18">
        <v>42011</v>
      </c>
      <c r="N440" s="18">
        <v>42011</v>
      </c>
      <c r="O440" s="8" t="s">
        <v>124</v>
      </c>
      <c r="P440" s="8" t="s">
        <v>32</v>
      </c>
      <c r="Q440" s="8" t="s">
        <v>1322</v>
      </c>
      <c r="R440" s="8" t="str">
        <f t="shared" si="6"/>
        <v>CBOVR02</v>
      </c>
      <c r="S440" s="8" t="str">
        <f>IFERROR(VLOOKUP(R440,'UNSG Projects'!$C$8:$D$305,2,FALSE),0)</f>
        <v>Vehicle Retirement - UNSG</v>
      </c>
      <c r="T440" s="8" t="s">
        <v>1321</v>
      </c>
      <c r="U440" s="11">
        <v>-34527.050000000003</v>
      </c>
    </row>
    <row r="441" spans="1:21" ht="30.6" x14ac:dyDescent="0.3">
      <c r="A441" s="19">
        <v>202603</v>
      </c>
      <c r="B441" s="8" t="s">
        <v>7</v>
      </c>
      <c r="C441" s="8" t="s">
        <v>645</v>
      </c>
      <c r="D441" s="8" t="s">
        <v>163</v>
      </c>
      <c r="E441" s="8" t="s">
        <v>163</v>
      </c>
      <c r="F441" s="8" t="s">
        <v>61</v>
      </c>
      <c r="G441" s="8" t="s">
        <v>125</v>
      </c>
      <c r="H441" s="8" t="s">
        <v>663</v>
      </c>
      <c r="I441" s="8" t="s">
        <v>662</v>
      </c>
      <c r="J441" s="8" t="s">
        <v>1318</v>
      </c>
      <c r="K441" s="8" t="s">
        <v>1318</v>
      </c>
      <c r="L441" s="8" t="s">
        <v>1318</v>
      </c>
      <c r="M441" s="18">
        <v>41814</v>
      </c>
      <c r="N441" s="18">
        <v>41814</v>
      </c>
      <c r="O441" s="8" t="s">
        <v>124</v>
      </c>
      <c r="P441" s="8" t="s">
        <v>32</v>
      </c>
      <c r="Q441" s="8" t="s">
        <v>1322</v>
      </c>
      <c r="R441" s="8" t="str">
        <f t="shared" si="6"/>
        <v>CBOVR02</v>
      </c>
      <c r="S441" s="8" t="str">
        <f>IFERROR(VLOOKUP(R441,'UNSG Projects'!$C$8:$D$305,2,FALSE),0)</f>
        <v>Vehicle Retirement - UNSG</v>
      </c>
      <c r="T441" s="8" t="s">
        <v>1321</v>
      </c>
      <c r="U441" s="11">
        <v>-32354.55</v>
      </c>
    </row>
    <row r="442" spans="1:21" ht="30.6" x14ac:dyDescent="0.3">
      <c r="A442" s="19">
        <v>202603</v>
      </c>
      <c r="B442" s="8" t="s">
        <v>7</v>
      </c>
      <c r="C442" s="8" t="s">
        <v>645</v>
      </c>
      <c r="D442" s="8" t="s">
        <v>126</v>
      </c>
      <c r="E442" s="8" t="s">
        <v>126</v>
      </c>
      <c r="F442" s="8" t="s">
        <v>61</v>
      </c>
      <c r="G442" s="8" t="s">
        <v>125</v>
      </c>
      <c r="H442" s="8" t="s">
        <v>1330</v>
      </c>
      <c r="I442" s="8" t="s">
        <v>1329</v>
      </c>
      <c r="J442" s="8" t="s">
        <v>1318</v>
      </c>
      <c r="K442" s="8" t="s">
        <v>1318</v>
      </c>
      <c r="L442" s="8" t="s">
        <v>1318</v>
      </c>
      <c r="M442" s="18">
        <v>38497</v>
      </c>
      <c r="N442" s="18">
        <v>38497</v>
      </c>
      <c r="O442" s="8" t="s">
        <v>124</v>
      </c>
      <c r="P442" s="8" t="s">
        <v>32</v>
      </c>
      <c r="Q442" s="8" t="s">
        <v>1322</v>
      </c>
      <c r="R442" s="8" t="str">
        <f t="shared" si="6"/>
        <v>CBOVR02</v>
      </c>
      <c r="S442" s="8" t="str">
        <f>IFERROR(VLOOKUP(R442,'UNSG Projects'!$C$8:$D$305,2,FALSE),0)</f>
        <v>Vehicle Retirement - UNSG</v>
      </c>
      <c r="T442" s="8" t="s">
        <v>1321</v>
      </c>
      <c r="U442" s="11">
        <v>-119052.64</v>
      </c>
    </row>
    <row r="443" spans="1:21" ht="30.6" x14ac:dyDescent="0.3">
      <c r="A443" s="19">
        <v>202603</v>
      </c>
      <c r="B443" s="8" t="s">
        <v>7</v>
      </c>
      <c r="C443" s="8" t="s">
        <v>645</v>
      </c>
      <c r="D443" s="8" t="s">
        <v>171</v>
      </c>
      <c r="E443" s="8" t="s">
        <v>171</v>
      </c>
      <c r="F443" s="8" t="s">
        <v>61</v>
      </c>
      <c r="G443" s="8" t="s">
        <v>125</v>
      </c>
      <c r="H443" s="8" t="s">
        <v>667</v>
      </c>
      <c r="I443" s="8" t="s">
        <v>666</v>
      </c>
      <c r="J443" s="8" t="s">
        <v>1318</v>
      </c>
      <c r="K443" s="8" t="s">
        <v>1318</v>
      </c>
      <c r="L443" s="8" t="s">
        <v>1318</v>
      </c>
      <c r="M443" s="18">
        <v>38735</v>
      </c>
      <c r="N443" s="18">
        <v>38735</v>
      </c>
      <c r="O443" s="8" t="s">
        <v>124</v>
      </c>
      <c r="P443" s="8" t="s">
        <v>32</v>
      </c>
      <c r="Q443" s="8" t="s">
        <v>1322</v>
      </c>
      <c r="R443" s="8" t="str">
        <f t="shared" si="6"/>
        <v>CBOVR02</v>
      </c>
      <c r="S443" s="8" t="str">
        <f>IFERROR(VLOOKUP(R443,'UNSG Projects'!$C$8:$D$305,2,FALSE),0)</f>
        <v>Vehicle Retirement - UNSG</v>
      </c>
      <c r="T443" s="8" t="s">
        <v>1321</v>
      </c>
      <c r="U443" s="11">
        <v>-16109.06</v>
      </c>
    </row>
    <row r="444" spans="1:21" ht="20.399999999999999" x14ac:dyDescent="0.3">
      <c r="A444" s="19">
        <v>202507</v>
      </c>
      <c r="B444" s="8" t="s">
        <v>7</v>
      </c>
      <c r="C444" s="8" t="s">
        <v>645</v>
      </c>
      <c r="D444" s="8" t="s">
        <v>62</v>
      </c>
      <c r="E444" s="8" t="s">
        <v>62</v>
      </c>
      <c r="F444" s="8" t="s">
        <v>61</v>
      </c>
      <c r="G444" s="8" t="s">
        <v>113</v>
      </c>
      <c r="H444" s="8" t="s">
        <v>1328</v>
      </c>
      <c r="I444" s="8" t="s">
        <v>1327</v>
      </c>
      <c r="J444" s="8" t="s">
        <v>1320</v>
      </c>
      <c r="K444" s="8" t="s">
        <v>1318</v>
      </c>
      <c r="L444" s="8" t="s">
        <v>1319</v>
      </c>
      <c r="M444" s="18">
        <v>33055</v>
      </c>
      <c r="N444" s="18">
        <v>33055</v>
      </c>
      <c r="O444" s="8" t="s">
        <v>958</v>
      </c>
      <c r="P444" s="8" t="s">
        <v>33</v>
      </c>
      <c r="Q444" s="8" t="s">
        <v>7</v>
      </c>
      <c r="R444" s="8" t="str">
        <f t="shared" si="6"/>
        <v>032</v>
      </c>
      <c r="S444" s="8" t="str">
        <f>IFERROR(VLOOKUP(R444,'UNSG Projects'!$C$8:$D$305,2,FALSE),0)</f>
        <v>Non-Project Retirements</v>
      </c>
      <c r="T444" s="8" t="s">
        <v>1316</v>
      </c>
      <c r="U444" s="11">
        <v>-15445.15</v>
      </c>
    </row>
    <row r="445" spans="1:21" ht="20.399999999999999" x14ac:dyDescent="0.3">
      <c r="A445" s="19">
        <v>202507</v>
      </c>
      <c r="B445" s="8" t="s">
        <v>7</v>
      </c>
      <c r="C445" s="8" t="s">
        <v>645</v>
      </c>
      <c r="D445" s="8" t="s">
        <v>62</v>
      </c>
      <c r="E445" s="8" t="s">
        <v>62</v>
      </c>
      <c r="F445" s="8" t="s">
        <v>61</v>
      </c>
      <c r="G445" s="8" t="s">
        <v>74</v>
      </c>
      <c r="H445" s="8" t="s">
        <v>659</v>
      </c>
      <c r="I445" s="8" t="s">
        <v>658</v>
      </c>
      <c r="J445" s="8" t="s">
        <v>1320</v>
      </c>
      <c r="K445" s="8" t="s">
        <v>1318</v>
      </c>
      <c r="L445" s="8" t="s">
        <v>1319</v>
      </c>
      <c r="M445" s="18">
        <v>36708</v>
      </c>
      <c r="N445" s="18">
        <v>36708</v>
      </c>
      <c r="O445" s="8" t="s">
        <v>104</v>
      </c>
      <c r="P445" s="8" t="s">
        <v>34</v>
      </c>
      <c r="Q445" s="8" t="s">
        <v>7</v>
      </c>
      <c r="R445" s="8" t="str">
        <f t="shared" si="6"/>
        <v>032</v>
      </c>
      <c r="S445" s="8" t="str">
        <f>IFERROR(VLOOKUP(R445,'UNSG Projects'!$C$8:$D$305,2,FALSE),0)</f>
        <v>Non-Project Retirements</v>
      </c>
      <c r="T445" s="8" t="s">
        <v>1316</v>
      </c>
      <c r="U445" s="11">
        <v>-14486.86</v>
      </c>
    </row>
    <row r="446" spans="1:21" ht="20.399999999999999" x14ac:dyDescent="0.3">
      <c r="A446" s="19">
        <v>202507</v>
      </c>
      <c r="B446" s="8" t="s">
        <v>7</v>
      </c>
      <c r="C446" s="8" t="s">
        <v>645</v>
      </c>
      <c r="D446" s="8" t="s">
        <v>62</v>
      </c>
      <c r="E446" s="8" t="s">
        <v>62</v>
      </c>
      <c r="F446" s="8" t="s">
        <v>61</v>
      </c>
      <c r="G446" s="8" t="s">
        <v>101</v>
      </c>
      <c r="H446" s="8" t="s">
        <v>659</v>
      </c>
      <c r="I446" s="8" t="s">
        <v>658</v>
      </c>
      <c r="J446" s="8" t="s">
        <v>1320</v>
      </c>
      <c r="K446" s="8" t="s">
        <v>1318</v>
      </c>
      <c r="L446" s="8" t="s">
        <v>1319</v>
      </c>
      <c r="M446" s="18">
        <v>36708</v>
      </c>
      <c r="N446" s="18">
        <v>36708</v>
      </c>
      <c r="O446" s="8" t="s">
        <v>104</v>
      </c>
      <c r="P446" s="8" t="s">
        <v>34</v>
      </c>
      <c r="Q446" s="8" t="s">
        <v>7</v>
      </c>
      <c r="R446" s="8" t="str">
        <f t="shared" si="6"/>
        <v>032</v>
      </c>
      <c r="S446" s="8" t="str">
        <f>IFERROR(VLOOKUP(R446,'UNSG Projects'!$C$8:$D$305,2,FALSE),0)</f>
        <v>Non-Project Retirements</v>
      </c>
      <c r="T446" s="8" t="s">
        <v>1316</v>
      </c>
      <c r="U446" s="11">
        <v>-131507.16</v>
      </c>
    </row>
    <row r="447" spans="1:21" ht="20.399999999999999" x14ac:dyDescent="0.3">
      <c r="A447" s="19">
        <v>202507</v>
      </c>
      <c r="B447" s="8" t="s">
        <v>7</v>
      </c>
      <c r="C447" s="8" t="s">
        <v>645</v>
      </c>
      <c r="D447" s="8" t="s">
        <v>62</v>
      </c>
      <c r="E447" s="8" t="s">
        <v>62</v>
      </c>
      <c r="F447" s="8" t="s">
        <v>61</v>
      </c>
      <c r="G447" s="8" t="s">
        <v>108</v>
      </c>
      <c r="H447" s="8" t="s">
        <v>659</v>
      </c>
      <c r="I447" s="8" t="s">
        <v>658</v>
      </c>
      <c r="J447" s="8" t="s">
        <v>1320</v>
      </c>
      <c r="K447" s="8" t="s">
        <v>1318</v>
      </c>
      <c r="L447" s="8" t="s">
        <v>1319</v>
      </c>
      <c r="M447" s="18">
        <v>36708</v>
      </c>
      <c r="N447" s="18">
        <v>36708</v>
      </c>
      <c r="O447" s="8" t="s">
        <v>104</v>
      </c>
      <c r="P447" s="8" t="s">
        <v>34</v>
      </c>
      <c r="Q447" s="8" t="s">
        <v>7</v>
      </c>
      <c r="R447" s="8" t="str">
        <f t="shared" si="6"/>
        <v>032</v>
      </c>
      <c r="S447" s="8" t="str">
        <f>IFERROR(VLOOKUP(R447,'UNSG Projects'!$C$8:$D$305,2,FALSE),0)</f>
        <v>Non-Project Retirements</v>
      </c>
      <c r="T447" s="8" t="s">
        <v>1316</v>
      </c>
      <c r="U447" s="11">
        <v>-1470.94</v>
      </c>
    </row>
    <row r="448" spans="1:21" ht="20.399999999999999" x14ac:dyDescent="0.3">
      <c r="A448" s="19">
        <v>202507</v>
      </c>
      <c r="B448" s="8" t="s">
        <v>7</v>
      </c>
      <c r="C448" s="8" t="s">
        <v>645</v>
      </c>
      <c r="D448" s="8" t="s">
        <v>62</v>
      </c>
      <c r="E448" s="8" t="s">
        <v>62</v>
      </c>
      <c r="F448" s="8" t="s">
        <v>61</v>
      </c>
      <c r="G448" s="8" t="s">
        <v>68</v>
      </c>
      <c r="H448" s="8" t="s">
        <v>659</v>
      </c>
      <c r="I448" s="8" t="s">
        <v>658</v>
      </c>
      <c r="J448" s="8" t="s">
        <v>1320</v>
      </c>
      <c r="K448" s="8" t="s">
        <v>1318</v>
      </c>
      <c r="L448" s="8" t="s">
        <v>1319</v>
      </c>
      <c r="M448" s="18">
        <v>36708</v>
      </c>
      <c r="N448" s="18">
        <v>36708</v>
      </c>
      <c r="O448" s="8" t="s">
        <v>104</v>
      </c>
      <c r="P448" s="8" t="s">
        <v>34</v>
      </c>
      <c r="Q448" s="8" t="s">
        <v>7</v>
      </c>
      <c r="R448" s="8" t="str">
        <f t="shared" si="6"/>
        <v>032</v>
      </c>
      <c r="S448" s="8" t="str">
        <f>IFERROR(VLOOKUP(R448,'UNSG Projects'!$C$8:$D$305,2,FALSE),0)</f>
        <v>Non-Project Retirements</v>
      </c>
      <c r="T448" s="8" t="s">
        <v>1316</v>
      </c>
      <c r="U448" s="11">
        <v>-8462.1200000000008</v>
      </c>
    </row>
    <row r="449" spans="1:21" ht="20.399999999999999" x14ac:dyDescent="0.3">
      <c r="A449" s="19">
        <v>202507</v>
      </c>
      <c r="B449" s="8" t="s">
        <v>7</v>
      </c>
      <c r="C449" s="8" t="s">
        <v>645</v>
      </c>
      <c r="D449" s="8" t="s">
        <v>62</v>
      </c>
      <c r="E449" s="8" t="s">
        <v>62</v>
      </c>
      <c r="F449" s="8" t="s">
        <v>61</v>
      </c>
      <c r="G449" s="8" t="s">
        <v>94</v>
      </c>
      <c r="H449" s="8" t="s">
        <v>659</v>
      </c>
      <c r="I449" s="8" t="s">
        <v>658</v>
      </c>
      <c r="J449" s="8" t="s">
        <v>1320</v>
      </c>
      <c r="K449" s="8" t="s">
        <v>1318</v>
      </c>
      <c r="L449" s="8" t="s">
        <v>1319</v>
      </c>
      <c r="M449" s="18">
        <v>36708</v>
      </c>
      <c r="N449" s="18">
        <v>36708</v>
      </c>
      <c r="O449" s="8" t="s">
        <v>104</v>
      </c>
      <c r="P449" s="8" t="s">
        <v>34</v>
      </c>
      <c r="Q449" s="8" t="s">
        <v>7</v>
      </c>
      <c r="R449" s="8" t="str">
        <f t="shared" si="6"/>
        <v>032</v>
      </c>
      <c r="S449" s="8" t="str">
        <f>IFERROR(VLOOKUP(R449,'UNSG Projects'!$C$8:$D$305,2,FALSE),0)</f>
        <v>Non-Project Retirements</v>
      </c>
      <c r="T449" s="8" t="s">
        <v>1316</v>
      </c>
      <c r="U449" s="11">
        <v>-13894.69</v>
      </c>
    </row>
    <row r="450" spans="1:21" ht="30.6" x14ac:dyDescent="0.3">
      <c r="A450" s="19">
        <v>202603</v>
      </c>
      <c r="B450" s="8" t="s">
        <v>7</v>
      </c>
      <c r="C450" s="8" t="s">
        <v>645</v>
      </c>
      <c r="D450" s="8" t="s">
        <v>62</v>
      </c>
      <c r="E450" s="8" t="s">
        <v>62</v>
      </c>
      <c r="F450" s="8" t="s">
        <v>61</v>
      </c>
      <c r="G450" s="8" t="s">
        <v>74</v>
      </c>
      <c r="H450" s="8" t="s">
        <v>1326</v>
      </c>
      <c r="I450" s="8" t="s">
        <v>1325</v>
      </c>
      <c r="J450" s="8" t="s">
        <v>1318</v>
      </c>
      <c r="K450" s="8" t="s">
        <v>1318</v>
      </c>
      <c r="L450" s="8" t="s">
        <v>1318</v>
      </c>
      <c r="M450" s="18">
        <v>42626</v>
      </c>
      <c r="N450" s="18">
        <v>42626</v>
      </c>
      <c r="O450" s="8" t="s">
        <v>92</v>
      </c>
      <c r="P450" s="8" t="s">
        <v>36</v>
      </c>
      <c r="Q450" s="8" t="s">
        <v>1322</v>
      </c>
      <c r="R450" s="8" t="str">
        <f t="shared" si="6"/>
        <v>CBOVR02</v>
      </c>
      <c r="S450" s="8" t="str">
        <f>IFERROR(VLOOKUP(R450,'UNSG Projects'!$C$8:$D$305,2,FALSE),0)</f>
        <v>Vehicle Retirement - UNSG</v>
      </c>
      <c r="T450" s="8" t="s">
        <v>1321</v>
      </c>
      <c r="U450" s="11">
        <v>-33744.699999999997</v>
      </c>
    </row>
    <row r="451" spans="1:21" ht="30.6" x14ac:dyDescent="0.3">
      <c r="A451" s="19">
        <v>202603</v>
      </c>
      <c r="B451" s="8" t="s">
        <v>7</v>
      </c>
      <c r="C451" s="8" t="s">
        <v>645</v>
      </c>
      <c r="D451" s="8" t="s">
        <v>62</v>
      </c>
      <c r="E451" s="8" t="s">
        <v>62</v>
      </c>
      <c r="F451" s="8" t="s">
        <v>61</v>
      </c>
      <c r="G451" s="8" t="s">
        <v>74</v>
      </c>
      <c r="H451" s="8" t="s">
        <v>657</v>
      </c>
      <c r="I451" s="8" t="s">
        <v>656</v>
      </c>
      <c r="J451" s="8" t="s">
        <v>1318</v>
      </c>
      <c r="K451" s="8" t="s">
        <v>1318</v>
      </c>
      <c r="L451" s="8" t="s">
        <v>1318</v>
      </c>
      <c r="M451" s="18">
        <v>42626</v>
      </c>
      <c r="N451" s="18">
        <v>42626</v>
      </c>
      <c r="O451" s="8" t="s">
        <v>92</v>
      </c>
      <c r="P451" s="8" t="s">
        <v>36</v>
      </c>
      <c r="Q451" s="8" t="s">
        <v>1322</v>
      </c>
      <c r="R451" s="8" t="str">
        <f t="shared" si="6"/>
        <v>CBOVR02</v>
      </c>
      <c r="S451" s="8" t="str">
        <f>IFERROR(VLOOKUP(R451,'UNSG Projects'!$C$8:$D$305,2,FALSE),0)</f>
        <v>Vehicle Retirement - UNSG</v>
      </c>
      <c r="T451" s="8" t="s">
        <v>1321</v>
      </c>
      <c r="U451" s="11">
        <v>-8478.4</v>
      </c>
    </row>
    <row r="452" spans="1:21" ht="30.6" x14ac:dyDescent="0.3">
      <c r="A452" s="19">
        <v>202603</v>
      </c>
      <c r="B452" s="8" t="s">
        <v>7</v>
      </c>
      <c r="C452" s="8" t="s">
        <v>645</v>
      </c>
      <c r="D452" s="8" t="s">
        <v>62</v>
      </c>
      <c r="E452" s="8" t="s">
        <v>62</v>
      </c>
      <c r="F452" s="8" t="s">
        <v>61</v>
      </c>
      <c r="G452" s="8" t="s">
        <v>101</v>
      </c>
      <c r="H452" s="8" t="s">
        <v>1324</v>
      </c>
      <c r="I452" s="8" t="s">
        <v>1323</v>
      </c>
      <c r="J452" s="8" t="s">
        <v>1318</v>
      </c>
      <c r="K452" s="8" t="s">
        <v>1318</v>
      </c>
      <c r="L452" s="8" t="s">
        <v>1318</v>
      </c>
      <c r="M452" s="18">
        <v>39133</v>
      </c>
      <c r="N452" s="18">
        <v>39133</v>
      </c>
      <c r="O452" s="8" t="s">
        <v>92</v>
      </c>
      <c r="P452" s="8" t="s">
        <v>36</v>
      </c>
      <c r="Q452" s="8" t="s">
        <v>1322</v>
      </c>
      <c r="R452" s="8" t="str">
        <f t="shared" si="6"/>
        <v>CBOVR02</v>
      </c>
      <c r="S452" s="8" t="str">
        <f>IFERROR(VLOOKUP(R452,'UNSG Projects'!$C$8:$D$305,2,FALSE),0)</f>
        <v>Vehicle Retirement - UNSG</v>
      </c>
      <c r="T452" s="8" t="s">
        <v>1321</v>
      </c>
      <c r="U452" s="11">
        <v>-84363.11</v>
      </c>
    </row>
    <row r="453" spans="1:21" ht="30.6" x14ac:dyDescent="0.3">
      <c r="A453" s="19">
        <v>202603</v>
      </c>
      <c r="B453" s="8" t="s">
        <v>7</v>
      </c>
      <c r="C453" s="8" t="s">
        <v>645</v>
      </c>
      <c r="D453" s="8" t="s">
        <v>62</v>
      </c>
      <c r="E453" s="8" t="s">
        <v>62</v>
      </c>
      <c r="F453" s="8" t="s">
        <v>61</v>
      </c>
      <c r="G453" s="8" t="s">
        <v>60</v>
      </c>
      <c r="H453" s="8" t="s">
        <v>655</v>
      </c>
      <c r="I453" s="8" t="s">
        <v>654</v>
      </c>
      <c r="J453" s="8" t="s">
        <v>1318</v>
      </c>
      <c r="K453" s="8" t="s">
        <v>1318</v>
      </c>
      <c r="L453" s="8" t="s">
        <v>1318</v>
      </c>
      <c r="M453" s="18">
        <v>39821</v>
      </c>
      <c r="N453" s="18">
        <v>39821</v>
      </c>
      <c r="O453" s="8" t="s">
        <v>92</v>
      </c>
      <c r="P453" s="8" t="s">
        <v>36</v>
      </c>
      <c r="Q453" s="8" t="s">
        <v>1322</v>
      </c>
      <c r="R453" s="8" t="str">
        <f t="shared" si="6"/>
        <v>CBOVR02</v>
      </c>
      <c r="S453" s="8" t="str">
        <f>IFERROR(VLOOKUP(R453,'UNSG Projects'!$C$8:$D$305,2,FALSE),0)</f>
        <v>Vehicle Retirement - UNSG</v>
      </c>
      <c r="T453" s="8" t="s">
        <v>1321</v>
      </c>
      <c r="U453" s="11">
        <v>-69041.61</v>
      </c>
    </row>
    <row r="454" spans="1:21" ht="30.6" x14ac:dyDescent="0.3">
      <c r="A454" s="19">
        <v>202508</v>
      </c>
      <c r="B454" s="8" t="s">
        <v>7</v>
      </c>
      <c r="C454" s="8" t="s">
        <v>645</v>
      </c>
      <c r="D454" s="8" t="s">
        <v>62</v>
      </c>
      <c r="E454" s="8" t="s">
        <v>62</v>
      </c>
      <c r="F454" s="8" t="s">
        <v>61</v>
      </c>
      <c r="G454" s="8" t="s">
        <v>71</v>
      </c>
      <c r="H454" s="8" t="s">
        <v>647</v>
      </c>
      <c r="I454" s="8" t="s">
        <v>646</v>
      </c>
      <c r="J454" s="8" t="s">
        <v>1320</v>
      </c>
      <c r="K454" s="8" t="s">
        <v>1318</v>
      </c>
      <c r="L454" s="8" t="s">
        <v>1319</v>
      </c>
      <c r="M454" s="18">
        <v>40421</v>
      </c>
      <c r="N454" s="18">
        <v>40421</v>
      </c>
      <c r="O454" s="8" t="s">
        <v>67</v>
      </c>
      <c r="P454" s="8" t="s">
        <v>37</v>
      </c>
      <c r="Q454" s="8" t="s">
        <v>7</v>
      </c>
      <c r="R454" s="8" t="str">
        <f t="shared" si="6"/>
        <v>032</v>
      </c>
      <c r="S454" s="8" t="str">
        <f>IFERROR(VLOOKUP(R454,'UNSG Projects'!$C$8:$D$305,2,FALSE),0)</f>
        <v>Non-Project Retirements</v>
      </c>
      <c r="T454" s="8" t="s">
        <v>1316</v>
      </c>
      <c r="U454" s="11">
        <v>-895.03</v>
      </c>
    </row>
    <row r="455" spans="1:21" ht="30.6" x14ac:dyDescent="0.3">
      <c r="A455" s="19">
        <v>202508</v>
      </c>
      <c r="B455" s="8" t="s">
        <v>7</v>
      </c>
      <c r="C455" s="8" t="s">
        <v>645</v>
      </c>
      <c r="D455" s="8" t="s">
        <v>62</v>
      </c>
      <c r="E455" s="8" t="s">
        <v>62</v>
      </c>
      <c r="F455" s="8" t="s">
        <v>61</v>
      </c>
      <c r="G455" s="8" t="s">
        <v>68</v>
      </c>
      <c r="H455" s="8" t="s">
        <v>647</v>
      </c>
      <c r="I455" s="8" t="s">
        <v>646</v>
      </c>
      <c r="J455" s="8" t="s">
        <v>1320</v>
      </c>
      <c r="K455" s="8" t="s">
        <v>1318</v>
      </c>
      <c r="L455" s="8" t="s">
        <v>1319</v>
      </c>
      <c r="M455" s="18">
        <v>40421</v>
      </c>
      <c r="N455" s="18">
        <v>40421</v>
      </c>
      <c r="O455" s="8" t="s">
        <v>67</v>
      </c>
      <c r="P455" s="8" t="s">
        <v>37</v>
      </c>
      <c r="Q455" s="8" t="s">
        <v>7</v>
      </c>
      <c r="R455" s="8" t="str">
        <f t="shared" si="6"/>
        <v>032</v>
      </c>
      <c r="S455" s="8" t="str">
        <f>IFERROR(VLOOKUP(R455,'UNSG Projects'!$C$8:$D$305,2,FALSE),0)</f>
        <v>Non-Project Retirements</v>
      </c>
      <c r="T455" s="8" t="s">
        <v>1316</v>
      </c>
      <c r="U455" s="11">
        <v>-23841.94</v>
      </c>
    </row>
    <row r="456" spans="1:21" ht="30.6" x14ac:dyDescent="0.3">
      <c r="A456" s="19">
        <v>202509</v>
      </c>
      <c r="B456" s="8" t="s">
        <v>7</v>
      </c>
      <c r="C456" s="8" t="s">
        <v>645</v>
      </c>
      <c r="D456" s="8" t="s">
        <v>62</v>
      </c>
      <c r="E456" s="8" t="s">
        <v>62</v>
      </c>
      <c r="F456" s="8" t="s">
        <v>61</v>
      </c>
      <c r="G456" s="8" t="s">
        <v>71</v>
      </c>
      <c r="H456" s="8" t="s">
        <v>647</v>
      </c>
      <c r="I456" s="8" t="s">
        <v>646</v>
      </c>
      <c r="J456" s="8" t="s">
        <v>1320</v>
      </c>
      <c r="K456" s="8" t="s">
        <v>1318</v>
      </c>
      <c r="L456" s="8" t="s">
        <v>1319</v>
      </c>
      <c r="M456" s="18">
        <v>40451</v>
      </c>
      <c r="N456" s="18">
        <v>40451</v>
      </c>
      <c r="O456" s="8" t="s">
        <v>67</v>
      </c>
      <c r="P456" s="8" t="s">
        <v>37</v>
      </c>
      <c r="Q456" s="8" t="s">
        <v>7</v>
      </c>
      <c r="R456" s="8" t="str">
        <f t="shared" si="6"/>
        <v>032</v>
      </c>
      <c r="S456" s="8" t="str">
        <f>IFERROR(VLOOKUP(R456,'UNSG Projects'!$C$8:$D$305,2,FALSE),0)</f>
        <v>Non-Project Retirements</v>
      </c>
      <c r="T456" s="8" t="s">
        <v>1316</v>
      </c>
      <c r="U456" s="11">
        <v>-721.68</v>
      </c>
    </row>
    <row r="457" spans="1:21" ht="30.6" x14ac:dyDescent="0.3">
      <c r="A457" s="19">
        <v>202510</v>
      </c>
      <c r="B457" s="8" t="s">
        <v>7</v>
      </c>
      <c r="C457" s="8" t="s">
        <v>645</v>
      </c>
      <c r="D457" s="8" t="s">
        <v>62</v>
      </c>
      <c r="E457" s="8" t="s">
        <v>62</v>
      </c>
      <c r="F457" s="8" t="s">
        <v>61</v>
      </c>
      <c r="G457" s="8" t="s">
        <v>108</v>
      </c>
      <c r="H457" s="8" t="s">
        <v>647</v>
      </c>
      <c r="I457" s="8" t="s">
        <v>646</v>
      </c>
      <c r="J457" s="8" t="s">
        <v>1320</v>
      </c>
      <c r="K457" s="8" t="s">
        <v>1318</v>
      </c>
      <c r="L457" s="8" t="s">
        <v>1319</v>
      </c>
      <c r="M457" s="18">
        <v>40482</v>
      </c>
      <c r="N457" s="18">
        <v>40482</v>
      </c>
      <c r="O457" s="8" t="s">
        <v>67</v>
      </c>
      <c r="P457" s="8" t="s">
        <v>37</v>
      </c>
      <c r="Q457" s="8" t="s">
        <v>7</v>
      </c>
      <c r="R457" s="8" t="str">
        <f t="shared" si="6"/>
        <v>032</v>
      </c>
      <c r="S457" s="8" t="str">
        <f>IFERROR(VLOOKUP(R457,'UNSG Projects'!$C$8:$D$305,2,FALSE),0)</f>
        <v>Non-Project Retirements</v>
      </c>
      <c r="T457" s="8" t="s">
        <v>1316</v>
      </c>
      <c r="U457" s="11">
        <v>-1001.61</v>
      </c>
    </row>
    <row r="458" spans="1:21" ht="30.6" x14ac:dyDescent="0.3">
      <c r="A458" s="19">
        <v>202510</v>
      </c>
      <c r="B458" s="8" t="s">
        <v>7</v>
      </c>
      <c r="C458" s="8" t="s">
        <v>645</v>
      </c>
      <c r="D458" s="8" t="s">
        <v>62</v>
      </c>
      <c r="E458" s="8" t="s">
        <v>62</v>
      </c>
      <c r="F458" s="8" t="s">
        <v>61</v>
      </c>
      <c r="G458" s="8" t="s">
        <v>107</v>
      </c>
      <c r="H458" s="8" t="s">
        <v>647</v>
      </c>
      <c r="I458" s="8" t="s">
        <v>646</v>
      </c>
      <c r="J458" s="8" t="s">
        <v>1320</v>
      </c>
      <c r="K458" s="8" t="s">
        <v>1318</v>
      </c>
      <c r="L458" s="8" t="s">
        <v>1319</v>
      </c>
      <c r="M458" s="18">
        <v>40482</v>
      </c>
      <c r="N458" s="18">
        <v>40482</v>
      </c>
      <c r="O458" s="8" t="s">
        <v>67</v>
      </c>
      <c r="P458" s="8" t="s">
        <v>37</v>
      </c>
      <c r="Q458" s="8" t="s">
        <v>7</v>
      </c>
      <c r="R458" s="8" t="str">
        <f t="shared" si="6"/>
        <v>032</v>
      </c>
      <c r="S458" s="8" t="str">
        <f>IFERROR(VLOOKUP(R458,'UNSG Projects'!$C$8:$D$305,2,FALSE),0)</f>
        <v>Non-Project Retirements</v>
      </c>
      <c r="T458" s="8" t="s">
        <v>1316</v>
      </c>
      <c r="U458" s="11">
        <v>-1614.43</v>
      </c>
    </row>
    <row r="459" spans="1:21" ht="30.6" x14ac:dyDescent="0.3">
      <c r="A459" s="19">
        <v>202511</v>
      </c>
      <c r="B459" s="8" t="s">
        <v>7</v>
      </c>
      <c r="C459" s="8" t="s">
        <v>645</v>
      </c>
      <c r="D459" s="8" t="s">
        <v>62</v>
      </c>
      <c r="E459" s="8" t="s">
        <v>62</v>
      </c>
      <c r="F459" s="8" t="s">
        <v>61</v>
      </c>
      <c r="G459" s="8" t="s">
        <v>107</v>
      </c>
      <c r="H459" s="8" t="s">
        <v>647</v>
      </c>
      <c r="I459" s="8" t="s">
        <v>646</v>
      </c>
      <c r="J459" s="8" t="s">
        <v>1320</v>
      </c>
      <c r="K459" s="8" t="s">
        <v>1318</v>
      </c>
      <c r="L459" s="8" t="s">
        <v>1319</v>
      </c>
      <c r="M459" s="18">
        <v>40512</v>
      </c>
      <c r="N459" s="18">
        <v>40512</v>
      </c>
      <c r="O459" s="8" t="s">
        <v>67</v>
      </c>
      <c r="P459" s="8" t="s">
        <v>37</v>
      </c>
      <c r="Q459" s="8" t="s">
        <v>7</v>
      </c>
      <c r="R459" s="8" t="str">
        <f t="shared" ref="R459:R462" si="7">RIGHT(Q459,7)</f>
        <v>032</v>
      </c>
      <c r="S459" s="8" t="str">
        <f>IFERROR(VLOOKUP(R459,'UNSG Projects'!$C$8:$D$305,2,FALSE),0)</f>
        <v>Non-Project Retirements</v>
      </c>
      <c r="T459" s="8" t="s">
        <v>1316</v>
      </c>
      <c r="U459" s="11">
        <v>-1024.32</v>
      </c>
    </row>
    <row r="460" spans="1:21" ht="30.6" x14ac:dyDescent="0.3">
      <c r="A460" s="19">
        <v>202512</v>
      </c>
      <c r="B460" s="8" t="s">
        <v>7</v>
      </c>
      <c r="C460" s="8" t="s">
        <v>645</v>
      </c>
      <c r="D460" s="8" t="s">
        <v>62</v>
      </c>
      <c r="E460" s="8" t="s">
        <v>62</v>
      </c>
      <c r="F460" s="8" t="s">
        <v>61</v>
      </c>
      <c r="G460" s="8" t="s">
        <v>107</v>
      </c>
      <c r="H460" s="8" t="s">
        <v>647</v>
      </c>
      <c r="I460" s="8" t="s">
        <v>646</v>
      </c>
      <c r="J460" s="8" t="s">
        <v>1320</v>
      </c>
      <c r="K460" s="8" t="s">
        <v>1318</v>
      </c>
      <c r="L460" s="8" t="s">
        <v>1319</v>
      </c>
      <c r="M460" s="18">
        <v>40543</v>
      </c>
      <c r="N460" s="18">
        <v>40543</v>
      </c>
      <c r="O460" s="8" t="s">
        <v>67</v>
      </c>
      <c r="P460" s="8" t="s">
        <v>37</v>
      </c>
      <c r="Q460" s="8" t="s">
        <v>7</v>
      </c>
      <c r="R460" s="8" t="str">
        <f t="shared" si="7"/>
        <v>032</v>
      </c>
      <c r="S460" s="8" t="str">
        <f>IFERROR(VLOOKUP(R460,'UNSG Projects'!$C$8:$D$305,2,FALSE),0)</f>
        <v>Non-Project Retirements</v>
      </c>
      <c r="T460" s="8" t="s">
        <v>1316</v>
      </c>
      <c r="U460" s="11">
        <v>-11216.58</v>
      </c>
    </row>
    <row r="461" spans="1:21" ht="30.6" x14ac:dyDescent="0.3">
      <c r="A461" s="19">
        <v>202601</v>
      </c>
      <c r="B461" s="8" t="s">
        <v>7</v>
      </c>
      <c r="C461" s="8" t="s">
        <v>645</v>
      </c>
      <c r="D461" s="8" t="s">
        <v>62</v>
      </c>
      <c r="E461" s="8" t="s">
        <v>62</v>
      </c>
      <c r="F461" s="8" t="s">
        <v>61</v>
      </c>
      <c r="G461" s="8" t="s">
        <v>107</v>
      </c>
      <c r="H461" s="8" t="s">
        <v>647</v>
      </c>
      <c r="I461" s="8" t="s">
        <v>646</v>
      </c>
      <c r="J461" s="8" t="s">
        <v>1320</v>
      </c>
      <c r="K461" s="8" t="s">
        <v>1318</v>
      </c>
      <c r="L461" s="8" t="s">
        <v>1319</v>
      </c>
      <c r="M461" s="18">
        <v>40574</v>
      </c>
      <c r="N461" s="18">
        <v>40574</v>
      </c>
      <c r="O461" s="8" t="s">
        <v>67</v>
      </c>
      <c r="P461" s="8" t="s">
        <v>37</v>
      </c>
      <c r="Q461" s="8" t="s">
        <v>7</v>
      </c>
      <c r="R461" s="8" t="str">
        <f t="shared" si="7"/>
        <v>032</v>
      </c>
      <c r="S461" s="8" t="str">
        <f>IFERROR(VLOOKUP(R461,'UNSG Projects'!$C$8:$D$305,2,FALSE),0)</f>
        <v>Non-Project Retirements</v>
      </c>
      <c r="T461" s="8" t="s">
        <v>1316</v>
      </c>
      <c r="U461" s="11">
        <v>-2917.49</v>
      </c>
    </row>
    <row r="462" spans="1:21" ht="30.6" x14ac:dyDescent="0.3">
      <c r="A462" s="19">
        <v>202601</v>
      </c>
      <c r="B462" s="8" t="s">
        <v>7</v>
      </c>
      <c r="C462" s="8" t="s">
        <v>645</v>
      </c>
      <c r="D462" s="8" t="s">
        <v>62</v>
      </c>
      <c r="E462" s="8" t="s">
        <v>62</v>
      </c>
      <c r="F462" s="8" t="s">
        <v>61</v>
      </c>
      <c r="G462" s="8" t="s">
        <v>94</v>
      </c>
      <c r="H462" s="8" t="s">
        <v>647</v>
      </c>
      <c r="I462" s="8" t="s">
        <v>646</v>
      </c>
      <c r="J462" s="8" t="s">
        <v>1320</v>
      </c>
      <c r="K462" s="8" t="s">
        <v>1318</v>
      </c>
      <c r="L462" s="8" t="s">
        <v>1319</v>
      </c>
      <c r="M462" s="18">
        <v>40574</v>
      </c>
      <c r="N462" s="18">
        <v>40574</v>
      </c>
      <c r="O462" s="8" t="s">
        <v>67</v>
      </c>
      <c r="P462" s="8" t="s">
        <v>37</v>
      </c>
      <c r="Q462" s="8" t="s">
        <v>7</v>
      </c>
      <c r="R462" s="8" t="str">
        <f t="shared" si="7"/>
        <v>032</v>
      </c>
      <c r="S462" s="8" t="str">
        <f>IFERROR(VLOOKUP(R462,'UNSG Projects'!$C$8:$D$305,2,FALSE),0)</f>
        <v>Non-Project Retirements</v>
      </c>
      <c r="T462" s="8" t="s">
        <v>1316</v>
      </c>
      <c r="U462" s="11">
        <v>-567.20000000000005</v>
      </c>
    </row>
    <row r="463" spans="1:21" ht="20.399999999999999" x14ac:dyDescent="0.3">
      <c r="A463" s="17" t="s">
        <v>51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6">
        <v>-4424609.62</v>
      </c>
    </row>
  </sheetData>
  <autoFilter ref="A9:U463" xr:uid="{64945211-AE90-4714-A2B9-E5D64C01E07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16E37-9CDE-4030-81AD-CBA357F1E974}">
  <sheetPr codeName="Sheet6">
    <pageSetUpPr fitToPage="1"/>
  </sheetPr>
  <dimension ref="A1:I96"/>
  <sheetViews>
    <sheetView topLeftCell="A13" zoomScaleNormal="100" workbookViewId="0">
      <selection activeCell="B48" sqref="B48"/>
    </sheetView>
  </sheetViews>
  <sheetFormatPr defaultColWidth="9.109375" defaultRowHeight="14.4" x14ac:dyDescent="0.3"/>
  <cols>
    <col min="1" max="1" width="13.5546875" style="43" bestFit="1" customWidth="1"/>
    <col min="2" max="2" width="38.5546875" style="42" customWidth="1"/>
    <col min="3" max="3" width="14.44140625" style="43" customWidth="1"/>
    <col min="4" max="4" width="46.33203125" style="43" bestFit="1" customWidth="1"/>
    <col min="5" max="5" width="22.5546875" style="43" bestFit="1" customWidth="1"/>
    <col min="6" max="6" width="6.44140625" style="43" customWidth="1"/>
    <col min="7" max="7" width="7.88671875" style="44" bestFit="1" customWidth="1"/>
    <col min="8" max="8" width="8.88671875" style="45" bestFit="1" customWidth="1"/>
    <col min="9" max="9" width="10.88671875" style="43" customWidth="1"/>
    <col min="10" max="16384" width="9.109375" style="43"/>
  </cols>
  <sheetData>
    <row r="1" spans="1:9" x14ac:dyDescent="0.3">
      <c r="A1" s="41" t="s">
        <v>1485</v>
      </c>
    </row>
    <row r="2" spans="1:9" x14ac:dyDescent="0.3">
      <c r="A2" s="46" t="s">
        <v>1486</v>
      </c>
    </row>
    <row r="4" spans="1:9" ht="43.2" x14ac:dyDescent="0.3">
      <c r="A4" s="47" t="s">
        <v>1487</v>
      </c>
      <c r="B4" s="45" t="s">
        <v>1488</v>
      </c>
      <c r="C4" s="46" t="s">
        <v>1489</v>
      </c>
    </row>
    <row r="5" spans="1:9" x14ac:dyDescent="0.3">
      <c r="H5" s="48" t="s">
        <v>1490</v>
      </c>
      <c r="I5" s="48" t="s">
        <v>1491</v>
      </c>
    </row>
    <row r="6" spans="1:9" s="50" customFormat="1" ht="28.8" x14ac:dyDescent="0.3">
      <c r="A6" s="45" t="s">
        <v>1366</v>
      </c>
      <c r="B6" s="47" t="s">
        <v>1492</v>
      </c>
      <c r="C6" s="47" t="s">
        <v>1493</v>
      </c>
      <c r="D6" s="47" t="s">
        <v>1494</v>
      </c>
      <c r="E6" s="47" t="s">
        <v>1495</v>
      </c>
      <c r="F6" s="45"/>
      <c r="G6" s="49" t="s">
        <v>1496</v>
      </c>
      <c r="H6" s="49" t="s">
        <v>1497</v>
      </c>
      <c r="I6" s="49" t="s">
        <v>1498</v>
      </c>
    </row>
    <row r="7" spans="1:9" x14ac:dyDescent="0.3">
      <c r="A7" s="45">
        <v>2</v>
      </c>
      <c r="B7" s="45" t="s">
        <v>1499</v>
      </c>
      <c r="C7" s="45" t="s">
        <v>204</v>
      </c>
      <c r="D7" s="45" t="s">
        <v>1500</v>
      </c>
      <c r="E7" s="51">
        <v>-2714.88</v>
      </c>
      <c r="F7" s="45"/>
      <c r="G7" s="44">
        <v>3151</v>
      </c>
      <c r="H7" s="45" t="str">
        <f>LEFT(D7,5)</f>
        <v>SPVLE</v>
      </c>
      <c r="I7" s="43" t="str">
        <f>IFERROR(VLOOKUP($H7,'[1]2. Location'!$A$9:$B$977,2,FALSE),0)</f>
        <v>910</v>
      </c>
    </row>
    <row r="8" spans="1:9" x14ac:dyDescent="0.3">
      <c r="A8" s="45">
        <v>2</v>
      </c>
      <c r="B8" s="45" t="s">
        <v>1501</v>
      </c>
      <c r="C8" s="45" t="s">
        <v>62</v>
      </c>
      <c r="D8" s="45" t="s">
        <v>1502</v>
      </c>
      <c r="E8" s="51">
        <v>-7156.89</v>
      </c>
      <c r="F8" s="45"/>
      <c r="G8" s="44">
        <v>3513</v>
      </c>
      <c r="H8" s="45" t="str">
        <f t="shared" ref="H8:H28" si="0">LEFT(D8,5)</f>
        <v>FCRNR</v>
      </c>
      <c r="I8" s="43" t="str">
        <f>IFERROR(VLOOKUP($H8,'[1]2. Location'!$A$9:$B$977,2,FALSE),0)</f>
        <v>610</v>
      </c>
    </row>
    <row r="9" spans="1:9" x14ac:dyDescent="0.3">
      <c r="A9" s="45">
        <v>2</v>
      </c>
      <c r="B9" s="45" t="s">
        <v>1501</v>
      </c>
      <c r="C9" s="45" t="s">
        <v>62</v>
      </c>
      <c r="D9" s="45" t="s">
        <v>1503</v>
      </c>
      <c r="E9" s="51">
        <v>-156.30000000000001</v>
      </c>
      <c r="F9" s="45"/>
      <c r="G9" s="44">
        <v>3513</v>
      </c>
      <c r="H9" s="45" t="str">
        <f t="shared" si="0"/>
        <v>HASSY</v>
      </c>
      <c r="I9" s="43" t="str">
        <f>IFERROR(VLOOKUP($H9,'[1]2. Location'!$A$9:$B$977,2,FALSE),0)</f>
        <v>352</v>
      </c>
    </row>
    <row r="10" spans="1:9" x14ac:dyDescent="0.3">
      <c r="A10" s="45">
        <v>2</v>
      </c>
      <c r="B10" s="45" t="s">
        <v>1504</v>
      </c>
      <c r="C10" s="45" t="s">
        <v>199</v>
      </c>
      <c r="D10" s="45" t="s">
        <v>1505</v>
      </c>
      <c r="E10" s="51">
        <v>-664.36</v>
      </c>
      <c r="F10" s="45"/>
      <c r="G10" s="44">
        <v>3631</v>
      </c>
      <c r="H10" s="45" t="str">
        <f t="shared" si="0"/>
        <v>00000</v>
      </c>
      <c r="I10" s="43" t="str">
        <f>IFERROR(VLOOKUP($H10,'[1]2. Location'!$A$9:$B$977,2,FALSE),0)</f>
        <v>000</v>
      </c>
    </row>
    <row r="11" spans="1:9" x14ac:dyDescent="0.3">
      <c r="A11" s="45">
        <v>2</v>
      </c>
      <c r="B11" s="45" t="s">
        <v>1506</v>
      </c>
      <c r="C11" s="45" t="s">
        <v>62</v>
      </c>
      <c r="D11" s="45" t="s">
        <v>1507</v>
      </c>
      <c r="E11" s="51">
        <v>-111799.38</v>
      </c>
      <c r="F11" s="45"/>
      <c r="G11" s="44">
        <v>3633</v>
      </c>
      <c r="H11" s="45" t="str">
        <f t="shared" si="0"/>
        <v>21STR</v>
      </c>
      <c r="I11" s="43" t="str">
        <f>IFERROR(VLOOKUP($H11,'[1]2. Location'!$A$9:$B$977,2,FALSE),0)</f>
        <v>521</v>
      </c>
    </row>
    <row r="12" spans="1:9" x14ac:dyDescent="0.3">
      <c r="A12" s="45">
        <v>2</v>
      </c>
      <c r="B12" s="45" t="s">
        <v>1508</v>
      </c>
      <c r="C12" s="45" t="s">
        <v>196</v>
      </c>
      <c r="D12" s="45" t="s">
        <v>1509</v>
      </c>
      <c r="E12" s="51">
        <v>-2572.08</v>
      </c>
      <c r="F12" s="45"/>
      <c r="G12" s="44" t="s">
        <v>1510</v>
      </c>
      <c r="H12" s="45" t="str">
        <f t="shared" si="0"/>
        <v>IRVGN</v>
      </c>
      <c r="I12" s="43" t="str">
        <f>IFERROR(VLOOKUP($H12,'[1]2. Location'!$A$9:$B$977,2,FALSE),0)</f>
        <v>625</v>
      </c>
    </row>
    <row r="13" spans="1:9" x14ac:dyDescent="0.3">
      <c r="A13" s="45">
        <v>2</v>
      </c>
      <c r="B13" s="45" t="s">
        <v>1511</v>
      </c>
      <c r="C13" s="45" t="s">
        <v>62</v>
      </c>
      <c r="D13" s="45" t="s">
        <v>1509</v>
      </c>
      <c r="E13" s="51">
        <v>-74877.89</v>
      </c>
      <c r="F13" s="45"/>
      <c r="G13" s="44" t="s">
        <v>1512</v>
      </c>
      <c r="H13" s="45" t="str">
        <f t="shared" si="0"/>
        <v>IRVGN</v>
      </c>
      <c r="I13" s="43" t="str">
        <f>IFERROR(VLOOKUP($H13,'[1]2. Location'!$A$9:$B$977,2,FALSE),0)</f>
        <v>625</v>
      </c>
    </row>
    <row r="14" spans="1:9" x14ac:dyDescent="0.3">
      <c r="A14" s="45">
        <v>2</v>
      </c>
      <c r="B14" s="45" t="s">
        <v>1511</v>
      </c>
      <c r="C14" s="45" t="s">
        <v>62</v>
      </c>
      <c r="D14" s="45" t="s">
        <v>1513</v>
      </c>
      <c r="E14" s="51">
        <v>-30698.959999999999</v>
      </c>
      <c r="F14" s="45"/>
      <c r="G14" s="44" t="s">
        <v>1512</v>
      </c>
      <c r="H14" s="45" t="str">
        <f t="shared" si="0"/>
        <v>IRVPP</v>
      </c>
      <c r="I14" s="43" t="str">
        <f>IFERROR(VLOOKUP($H14,'[1]2. Location'!$A$9:$B$977,2,FALSE),0)</f>
        <v>661</v>
      </c>
    </row>
    <row r="15" spans="1:9" x14ac:dyDescent="0.3">
      <c r="A15" s="45">
        <v>2</v>
      </c>
      <c r="B15" s="45" t="s">
        <v>1514</v>
      </c>
      <c r="C15" s="45" t="s">
        <v>62</v>
      </c>
      <c r="D15" s="45" t="s">
        <v>1509</v>
      </c>
      <c r="E15" s="51">
        <v>-4789.7</v>
      </c>
      <c r="F15" s="45"/>
      <c r="G15" s="44" t="s">
        <v>1515</v>
      </c>
      <c r="H15" s="45" t="str">
        <f t="shared" si="0"/>
        <v>IRVGN</v>
      </c>
      <c r="I15" s="43" t="str">
        <f>IFERROR(VLOOKUP($H15,'[1]2. Location'!$A$9:$B$977,2,FALSE),0)</f>
        <v>625</v>
      </c>
    </row>
    <row r="16" spans="1:9" x14ac:dyDescent="0.3">
      <c r="A16" s="45">
        <v>2</v>
      </c>
      <c r="B16" s="45" t="s">
        <v>1514</v>
      </c>
      <c r="C16" s="45" t="s">
        <v>62</v>
      </c>
      <c r="D16" s="45" t="s">
        <v>1500</v>
      </c>
      <c r="E16" s="51">
        <v>-54879.03</v>
      </c>
      <c r="F16" s="45"/>
      <c r="G16" s="44" t="s">
        <v>1515</v>
      </c>
      <c r="H16" s="45" t="str">
        <f t="shared" si="0"/>
        <v>SPVLE</v>
      </c>
      <c r="I16" s="43" t="str">
        <f>IFERROR(VLOOKUP($H16,'[1]2. Location'!$A$9:$B$977,2,FALSE),0)</f>
        <v>910</v>
      </c>
    </row>
    <row r="17" spans="1:9" x14ac:dyDescent="0.3">
      <c r="A17" s="45">
        <v>2</v>
      </c>
      <c r="B17" s="45" t="s">
        <v>1516</v>
      </c>
      <c r="C17" s="45" t="s">
        <v>62</v>
      </c>
      <c r="D17" s="45" t="s">
        <v>1509</v>
      </c>
      <c r="E17" s="51">
        <v>-4178.93</v>
      </c>
      <c r="F17" s="45"/>
      <c r="G17" s="44" t="s">
        <v>1517</v>
      </c>
      <c r="H17" s="45" t="str">
        <f t="shared" si="0"/>
        <v>IRVGN</v>
      </c>
      <c r="I17" s="43" t="str">
        <f>IFERROR(VLOOKUP($H17,'[1]2. Location'!$A$9:$B$977,2,FALSE),0)</f>
        <v>625</v>
      </c>
    </row>
    <row r="18" spans="1:9" x14ac:dyDescent="0.3">
      <c r="A18" s="45">
        <v>2</v>
      </c>
      <c r="B18" s="45" t="s">
        <v>1518</v>
      </c>
      <c r="C18" s="45" t="s">
        <v>199</v>
      </c>
      <c r="D18" s="45" t="s">
        <v>1519</v>
      </c>
      <c r="E18" s="51">
        <v>-414098.02</v>
      </c>
      <c r="F18" s="45"/>
      <c r="G18" s="44">
        <v>3971</v>
      </c>
      <c r="H18" s="45" t="str">
        <f t="shared" si="0"/>
        <v>DBLDG</v>
      </c>
      <c r="I18" s="43" t="str">
        <f>IFERROR(VLOOKUP($H18,'[1]2. Location'!$A$9:$B$977,2,FALSE),0)</f>
        <v>369</v>
      </c>
    </row>
    <row r="19" spans="1:9" x14ac:dyDescent="0.3">
      <c r="A19" s="45">
        <v>2</v>
      </c>
      <c r="B19" s="45" t="s">
        <v>1518</v>
      </c>
      <c r="C19" s="45" t="s">
        <v>199</v>
      </c>
      <c r="D19" s="45" t="s">
        <v>1509</v>
      </c>
      <c r="E19" s="51">
        <v>-219180.71</v>
      </c>
      <c r="F19" s="45"/>
      <c r="G19" s="44">
        <v>3971</v>
      </c>
      <c r="H19" s="45" t="str">
        <f t="shared" si="0"/>
        <v>IRVGN</v>
      </c>
      <c r="I19" s="43" t="str">
        <f>IFERROR(VLOOKUP($H19,'[1]2. Location'!$A$9:$B$977,2,FALSE),0)</f>
        <v>625</v>
      </c>
    </row>
    <row r="20" spans="1:9" x14ac:dyDescent="0.3">
      <c r="A20" s="45">
        <v>2</v>
      </c>
      <c r="B20" s="45" t="s">
        <v>1520</v>
      </c>
      <c r="C20" s="45" t="s">
        <v>62</v>
      </c>
      <c r="D20" s="45" t="s">
        <v>1509</v>
      </c>
      <c r="E20" s="51">
        <v>-678902.54999999993</v>
      </c>
      <c r="F20" s="45"/>
      <c r="G20" s="44">
        <v>3973</v>
      </c>
      <c r="H20" s="45" t="str">
        <f t="shared" si="0"/>
        <v>IRVGN</v>
      </c>
      <c r="I20" s="43" t="str">
        <f>IFERROR(VLOOKUP($H20,'[1]2. Location'!$A$9:$B$977,2,FALSE),0)</f>
        <v>625</v>
      </c>
    </row>
    <row r="21" spans="1:9" x14ac:dyDescent="0.3">
      <c r="A21" s="45" t="s">
        <v>1521</v>
      </c>
      <c r="B21" s="45"/>
      <c r="C21" s="45"/>
      <c r="D21" s="45"/>
      <c r="E21" s="51">
        <v>-1606669.6799999997</v>
      </c>
      <c r="F21" s="45"/>
      <c r="H21" s="45" t="str">
        <f t="shared" si="0"/>
        <v/>
      </c>
    </row>
    <row r="22" spans="1:9" x14ac:dyDescent="0.3">
      <c r="A22" s="53">
        <v>32</v>
      </c>
      <c r="B22" s="53" t="s">
        <v>31</v>
      </c>
      <c r="C22" s="53" t="s">
        <v>204</v>
      </c>
      <c r="D22" s="53" t="s">
        <v>1522</v>
      </c>
      <c r="E22" s="54">
        <v>-68669.73000000001</v>
      </c>
      <c r="F22" s="53"/>
      <c r="G22" s="55" t="s">
        <v>195</v>
      </c>
      <c r="H22" s="53" t="str">
        <f t="shared" si="0"/>
        <v>FLAGA</v>
      </c>
      <c r="I22" s="56" t="str">
        <f>IFERROR(VLOOKUP($H22,'[1]2. Location'!$A$9:$B$977,2,FALSE),0)</f>
        <v>621</v>
      </c>
    </row>
    <row r="23" spans="1:9" x14ac:dyDescent="0.3">
      <c r="A23" s="53">
        <v>32</v>
      </c>
      <c r="B23" s="53" t="s">
        <v>31</v>
      </c>
      <c r="C23" s="53" t="s">
        <v>196</v>
      </c>
      <c r="D23" s="53" t="s">
        <v>1522</v>
      </c>
      <c r="E23" s="54">
        <v>-8345.34</v>
      </c>
      <c r="F23" s="53"/>
      <c r="G23" s="55" t="s">
        <v>195</v>
      </c>
      <c r="H23" s="53" t="str">
        <f t="shared" si="0"/>
        <v>FLAGA</v>
      </c>
      <c r="I23" s="56" t="str">
        <f>IFERROR(VLOOKUP($H23,'[1]2. Location'!$A$9:$B$977,2,FALSE),0)</f>
        <v>621</v>
      </c>
    </row>
    <row r="24" spans="1:9" x14ac:dyDescent="0.3">
      <c r="A24" s="53">
        <v>32</v>
      </c>
      <c r="B24" s="53" t="s">
        <v>37</v>
      </c>
      <c r="C24" s="53" t="s">
        <v>62</v>
      </c>
      <c r="D24" s="53" t="s">
        <v>1523</v>
      </c>
      <c r="E24" s="54">
        <v>-8284.09</v>
      </c>
      <c r="F24" s="53"/>
      <c r="G24" s="55" t="s">
        <v>67</v>
      </c>
      <c r="H24" s="53" t="str">
        <f t="shared" si="0"/>
        <v>SCWHG</v>
      </c>
      <c r="I24" s="56" t="str">
        <f>IFERROR(VLOOKUP($H24,'[1]2. Location'!$A$9:$B$977,2,FALSE),0)</f>
        <v>859</v>
      </c>
    </row>
    <row r="25" spans="1:9" x14ac:dyDescent="0.3">
      <c r="A25" s="53" t="s">
        <v>1404</v>
      </c>
      <c r="B25" s="53"/>
      <c r="C25" s="53"/>
      <c r="D25" s="53"/>
      <c r="E25" s="54">
        <v>-85299.16</v>
      </c>
      <c r="F25" s="53"/>
      <c r="G25" s="55"/>
      <c r="H25" s="53" t="str">
        <f t="shared" si="0"/>
        <v/>
      </c>
      <c r="I25" s="56"/>
    </row>
    <row r="26" spans="1:9" x14ac:dyDescent="0.3">
      <c r="A26" s="45">
        <v>33</v>
      </c>
      <c r="B26" s="45" t="s">
        <v>1514</v>
      </c>
      <c r="C26" s="45" t="s">
        <v>62</v>
      </c>
      <c r="D26" s="45" t="s">
        <v>1524</v>
      </c>
      <c r="E26" s="51">
        <v>-3133.05</v>
      </c>
      <c r="F26" s="45"/>
      <c r="G26" s="44" t="s">
        <v>1515</v>
      </c>
      <c r="H26" s="45" t="str">
        <f t="shared" si="0"/>
        <v>HAVAW</v>
      </c>
      <c r="I26" s="43" t="str">
        <f>IFERROR(VLOOKUP($H26,'[1]2. Location'!$A$9:$B$977,2,FALSE),0)</f>
        <v>640</v>
      </c>
    </row>
    <row r="27" spans="1:9" x14ac:dyDescent="0.3">
      <c r="A27" s="45">
        <v>33</v>
      </c>
      <c r="B27" s="45" t="s">
        <v>1514</v>
      </c>
      <c r="C27" s="45" t="s">
        <v>62</v>
      </c>
      <c r="D27" s="45" t="s">
        <v>1525</v>
      </c>
      <c r="E27" s="51">
        <v>-6672.74</v>
      </c>
      <c r="F27" s="45"/>
      <c r="G27" s="44" t="s">
        <v>1515</v>
      </c>
      <c r="H27" s="45" t="str">
        <f t="shared" si="0"/>
        <v>KINGW</v>
      </c>
      <c r="I27" s="43" t="str">
        <f>IFERROR(VLOOKUP($H27,'[1]2. Location'!$A$9:$B$977,2,FALSE),0)</f>
        <v>681</v>
      </c>
    </row>
    <row r="28" spans="1:9" x14ac:dyDescent="0.3">
      <c r="A28" s="45">
        <v>33</v>
      </c>
      <c r="B28" s="45" t="s">
        <v>1518</v>
      </c>
      <c r="C28" s="45" t="s">
        <v>199</v>
      </c>
      <c r="D28" s="45" t="s">
        <v>1526</v>
      </c>
      <c r="E28" s="51">
        <v>-10870.8</v>
      </c>
      <c r="F28" s="45"/>
      <c r="G28" s="44">
        <v>3971</v>
      </c>
      <c r="H28" s="45" t="str">
        <f t="shared" si="0"/>
        <v>KINGM</v>
      </c>
      <c r="I28" s="43" t="str">
        <f>IFERROR(VLOOKUP($H28,'[1]2. Location'!$A$9:$B$977,2,FALSE),0)</f>
        <v>679</v>
      </c>
    </row>
    <row r="29" spans="1:9" x14ac:dyDescent="0.3">
      <c r="A29" s="45" t="s">
        <v>1527</v>
      </c>
      <c r="B29" s="45"/>
      <c r="C29" s="45"/>
      <c r="D29" s="45"/>
      <c r="E29" s="51">
        <v>-20676.59</v>
      </c>
      <c r="F29" s="45"/>
    </row>
    <row r="30" spans="1:9" x14ac:dyDescent="0.3">
      <c r="A30" s="45" t="s">
        <v>51</v>
      </c>
      <c r="B30" s="45"/>
      <c r="C30" s="45"/>
      <c r="D30" s="45"/>
      <c r="E30" s="51">
        <v>-1712645.43</v>
      </c>
      <c r="F30" s="45"/>
    </row>
    <row r="31" spans="1:9" x14ac:dyDescent="0.3">
      <c r="A31" s="45"/>
      <c r="B31" s="45"/>
      <c r="C31" s="45"/>
      <c r="D31" s="45"/>
      <c r="E31" s="52" t="s">
        <v>1528</v>
      </c>
    </row>
    <row r="32" spans="1:9" x14ac:dyDescent="0.3">
      <c r="A32" s="45"/>
      <c r="B32" s="45"/>
      <c r="C32" s="45"/>
      <c r="D32" s="45"/>
      <c r="E32" s="45"/>
    </row>
    <row r="33" spans="1:5" x14ac:dyDescent="0.3">
      <c r="A33" s="45" t="s">
        <v>1539</v>
      </c>
      <c r="B33" s="68" t="s">
        <v>1540</v>
      </c>
      <c r="C33" s="45"/>
      <c r="D33" s="45"/>
      <c r="E33" s="45"/>
    </row>
    <row r="34" spans="1:5" x14ac:dyDescent="0.3">
      <c r="A34" s="45"/>
      <c r="B34" s="45"/>
      <c r="C34" s="45"/>
      <c r="D34" s="45"/>
      <c r="E34" s="45"/>
    </row>
    <row r="35" spans="1:5" x14ac:dyDescent="0.3">
      <c r="A35" s="45"/>
      <c r="B35" s="45"/>
      <c r="C35" s="45"/>
      <c r="D35" s="45"/>
      <c r="E35" s="45"/>
    </row>
    <row r="36" spans="1:5" x14ac:dyDescent="0.3">
      <c r="A36" s="45"/>
      <c r="B36" s="45"/>
      <c r="C36" s="45"/>
      <c r="D36" s="45"/>
      <c r="E36" s="45"/>
    </row>
    <row r="37" spans="1:5" x14ac:dyDescent="0.3">
      <c r="A37" s="45"/>
      <c r="B37" s="45"/>
      <c r="C37" s="45"/>
      <c r="D37" s="45"/>
      <c r="E37" s="45"/>
    </row>
    <row r="38" spans="1:5" x14ac:dyDescent="0.3">
      <c r="A38" s="45"/>
      <c r="B38" s="45"/>
      <c r="C38" s="45"/>
      <c r="D38" s="45"/>
      <c r="E38" s="45"/>
    </row>
    <row r="39" spans="1:5" x14ac:dyDescent="0.3">
      <c r="A39" s="45"/>
      <c r="B39" s="45"/>
      <c r="C39" s="45"/>
      <c r="D39" s="45"/>
      <c r="E39" s="45"/>
    </row>
    <row r="40" spans="1:5" x14ac:dyDescent="0.3">
      <c r="A40" s="45"/>
      <c r="B40" s="45"/>
      <c r="C40" s="45"/>
      <c r="D40" s="45"/>
      <c r="E40" s="45"/>
    </row>
    <row r="41" spans="1:5" x14ac:dyDescent="0.3">
      <c r="A41" s="45"/>
      <c r="B41" s="45"/>
      <c r="C41" s="45"/>
      <c r="D41" s="45"/>
      <c r="E41" s="45"/>
    </row>
    <row r="42" spans="1:5" x14ac:dyDescent="0.3">
      <c r="A42" s="45"/>
      <c r="B42" s="45"/>
      <c r="C42" s="45"/>
      <c r="D42" s="45"/>
      <c r="E42" s="45"/>
    </row>
    <row r="43" spans="1:5" x14ac:dyDescent="0.3">
      <c r="A43" s="45"/>
      <c r="B43" s="45"/>
      <c r="C43" s="45"/>
      <c r="D43" s="45"/>
      <c r="E43" s="45"/>
    </row>
    <row r="44" spans="1:5" x14ac:dyDescent="0.3">
      <c r="A44" s="45"/>
      <c r="B44" s="45"/>
      <c r="C44" s="45"/>
      <c r="D44" s="45"/>
      <c r="E44" s="45"/>
    </row>
    <row r="45" spans="1:5" x14ac:dyDescent="0.3">
      <c r="A45" s="45"/>
      <c r="B45" s="45"/>
      <c r="C45" s="45"/>
      <c r="D45" s="45"/>
      <c r="E45" s="45"/>
    </row>
    <row r="46" spans="1:5" x14ac:dyDescent="0.3">
      <c r="A46" s="45"/>
      <c r="B46" s="45"/>
      <c r="C46" s="45"/>
      <c r="D46" s="45"/>
      <c r="E46" s="45"/>
    </row>
    <row r="47" spans="1:5" x14ac:dyDescent="0.3">
      <c r="A47" s="45"/>
      <c r="B47" s="45"/>
      <c r="C47" s="45"/>
      <c r="D47" s="45"/>
      <c r="E47" s="45"/>
    </row>
    <row r="48" spans="1:5" x14ac:dyDescent="0.3">
      <c r="A48" s="45"/>
      <c r="B48" s="45"/>
      <c r="C48" s="45"/>
      <c r="D48" s="45"/>
      <c r="E48" s="45"/>
    </row>
    <row r="49" spans="1:5" x14ac:dyDescent="0.3">
      <c r="A49" s="45"/>
      <c r="B49" s="45"/>
      <c r="C49" s="45"/>
      <c r="D49" s="45"/>
      <c r="E49" s="45"/>
    </row>
    <row r="50" spans="1:5" x14ac:dyDescent="0.3">
      <c r="A50" s="45"/>
      <c r="B50" s="45"/>
      <c r="C50" s="45"/>
      <c r="D50" s="45"/>
      <c r="E50" s="45"/>
    </row>
    <row r="51" spans="1:5" x14ac:dyDescent="0.3">
      <c r="B51" s="43"/>
    </row>
    <row r="52" spans="1:5" x14ac:dyDescent="0.3">
      <c r="B52" s="43"/>
    </row>
    <row r="53" spans="1:5" x14ac:dyDescent="0.3">
      <c r="B53" s="43"/>
    </row>
    <row r="54" spans="1:5" x14ac:dyDescent="0.3">
      <c r="B54" s="43"/>
    </row>
    <row r="55" spans="1:5" x14ac:dyDescent="0.3">
      <c r="B55" s="43"/>
    </row>
    <row r="56" spans="1:5" x14ac:dyDescent="0.3">
      <c r="B56" s="43"/>
    </row>
    <row r="57" spans="1:5" x14ac:dyDescent="0.3">
      <c r="B57" s="43"/>
    </row>
    <row r="58" spans="1:5" x14ac:dyDescent="0.3">
      <c r="B58" s="43"/>
    </row>
    <row r="59" spans="1:5" x14ac:dyDescent="0.3">
      <c r="B59" s="43"/>
    </row>
    <row r="60" spans="1:5" x14ac:dyDescent="0.3">
      <c r="B60" s="43"/>
    </row>
    <row r="61" spans="1:5" x14ac:dyDescent="0.3">
      <c r="B61" s="43"/>
    </row>
    <row r="62" spans="1:5" x14ac:dyDescent="0.3">
      <c r="B62" s="43"/>
    </row>
    <row r="63" spans="1:5" x14ac:dyDescent="0.3">
      <c r="B63" s="43"/>
    </row>
    <row r="64" spans="1:5" x14ac:dyDescent="0.3">
      <c r="B64" s="43"/>
    </row>
    <row r="65" spans="2:2" x14ac:dyDescent="0.3">
      <c r="B65" s="43"/>
    </row>
    <row r="66" spans="2:2" x14ac:dyDescent="0.3">
      <c r="B66" s="43"/>
    </row>
    <row r="67" spans="2:2" x14ac:dyDescent="0.3">
      <c r="B67" s="43"/>
    </row>
    <row r="68" spans="2:2" x14ac:dyDescent="0.3">
      <c r="B68" s="43"/>
    </row>
    <row r="69" spans="2:2" x14ac:dyDescent="0.3">
      <c r="B69" s="43"/>
    </row>
    <row r="70" spans="2:2" x14ac:dyDescent="0.3">
      <c r="B70" s="43"/>
    </row>
    <row r="71" spans="2:2" x14ac:dyDescent="0.3">
      <c r="B71" s="43"/>
    </row>
    <row r="72" spans="2:2" x14ac:dyDescent="0.3">
      <c r="B72" s="43"/>
    </row>
    <row r="73" spans="2:2" x14ac:dyDescent="0.3">
      <c r="B73" s="43"/>
    </row>
    <row r="74" spans="2:2" x14ac:dyDescent="0.3">
      <c r="B74" s="43"/>
    </row>
    <row r="75" spans="2:2" x14ac:dyDescent="0.3">
      <c r="B75" s="43"/>
    </row>
    <row r="76" spans="2:2" x14ac:dyDescent="0.3">
      <c r="B76" s="43"/>
    </row>
    <row r="77" spans="2:2" x14ac:dyDescent="0.3">
      <c r="B77" s="43"/>
    </row>
    <row r="78" spans="2:2" x14ac:dyDescent="0.3">
      <c r="B78" s="43"/>
    </row>
    <row r="79" spans="2:2" x14ac:dyDescent="0.3">
      <c r="B79" s="43"/>
    </row>
    <row r="80" spans="2:2" x14ac:dyDescent="0.3">
      <c r="B80" s="43"/>
    </row>
    <row r="81" spans="2:2" x14ac:dyDescent="0.3">
      <c r="B81" s="43"/>
    </row>
    <row r="82" spans="2:2" x14ac:dyDescent="0.3">
      <c r="B82" s="43"/>
    </row>
    <row r="83" spans="2:2" x14ac:dyDescent="0.3">
      <c r="B83" s="43"/>
    </row>
    <row r="84" spans="2:2" x14ac:dyDescent="0.3">
      <c r="B84" s="43"/>
    </row>
    <row r="85" spans="2:2" x14ac:dyDescent="0.3">
      <c r="B85" s="43"/>
    </row>
    <row r="86" spans="2:2" x14ac:dyDescent="0.3">
      <c r="B86" s="43"/>
    </row>
    <row r="87" spans="2:2" x14ac:dyDescent="0.3">
      <c r="B87" s="43"/>
    </row>
    <row r="88" spans="2:2" x14ac:dyDescent="0.3">
      <c r="B88" s="43"/>
    </row>
    <row r="89" spans="2:2" x14ac:dyDescent="0.3">
      <c r="B89" s="43"/>
    </row>
    <row r="90" spans="2:2" x14ac:dyDescent="0.3">
      <c r="B90" s="43"/>
    </row>
    <row r="91" spans="2:2" x14ac:dyDescent="0.3">
      <c r="B91" s="43"/>
    </row>
    <row r="92" spans="2:2" x14ac:dyDescent="0.3">
      <c r="B92" s="43"/>
    </row>
    <row r="93" spans="2:2" x14ac:dyDescent="0.3">
      <c r="B93" s="43"/>
    </row>
    <row r="94" spans="2:2" x14ac:dyDescent="0.3">
      <c r="B94" s="43"/>
    </row>
    <row r="95" spans="2:2" x14ac:dyDescent="0.3">
      <c r="B95" s="43"/>
    </row>
    <row r="96" spans="2:2" x14ac:dyDescent="0.3">
      <c r="B96" s="43"/>
    </row>
  </sheetData>
  <hyperlinks>
    <hyperlink ref="B33" r:id="rId2" xr:uid="{F7BD67A6-8ABC-472A-8F90-11018F2ECEE2}"/>
  </hyperlinks>
  <pageMargins left="0.7" right="0.7" top="0.75" bottom="0.75" header="0.3" footer="0.3"/>
  <pageSetup scale="72" orientation="landscape" horizontalDpi="1200" verticalDpi="1200" r:id="rId3"/>
  <headerFooter>
    <oddFooter>&amp;L&amp;Z&amp;F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C92E-EE7D-467A-B92E-3596CEE8DB90}">
  <dimension ref="A1:J305"/>
  <sheetViews>
    <sheetView showGridLines="0" topLeftCell="A4" workbookViewId="0">
      <selection activeCell="R304" sqref="R304"/>
    </sheetView>
  </sheetViews>
  <sheetFormatPr defaultRowHeight="14.4" x14ac:dyDescent="0.3"/>
  <cols>
    <col min="1" max="1" width="30.5546875" customWidth="1"/>
    <col min="2" max="2" width="37" customWidth="1"/>
    <col min="3" max="3" width="9" customWidth="1"/>
    <col min="4" max="4" width="23.6640625" customWidth="1"/>
    <col min="5" max="5" width="8" customWidth="1"/>
    <col min="6" max="6" width="9.88671875" customWidth="1"/>
    <col min="7" max="7" width="6" customWidth="1"/>
    <col min="8" max="9" width="6.33203125" customWidth="1"/>
    <col min="10" max="10" width="13.6640625" customWidth="1"/>
    <col min="11" max="12" width="0.6640625" customWidth="1"/>
  </cols>
  <sheetData>
    <row r="1" spans="1:10" x14ac:dyDescent="0.3">
      <c r="A1" s="24" t="s">
        <v>812</v>
      </c>
    </row>
    <row r="2" spans="1:10" x14ac:dyDescent="0.3">
      <c r="A2" s="24" t="s">
        <v>813</v>
      </c>
    </row>
    <row r="3" spans="1:10" ht="15" thickBot="1" x14ac:dyDescent="0.35">
      <c r="A3" s="25" t="s">
        <v>814</v>
      </c>
    </row>
    <row r="5" spans="1:10" x14ac:dyDescent="0.3">
      <c r="A5" s="1"/>
      <c r="B5" s="2" t="s">
        <v>815</v>
      </c>
    </row>
    <row r="6" spans="1:10" x14ac:dyDescent="0.3">
      <c r="A6" s="26" t="s">
        <v>4</v>
      </c>
      <c r="B6" s="2" t="s">
        <v>816</v>
      </c>
    </row>
    <row r="7" spans="1:10" x14ac:dyDescent="0.3">
      <c r="A7" s="1" t="s">
        <v>2</v>
      </c>
    </row>
    <row r="8" spans="1:10" ht="40.799999999999997" x14ac:dyDescent="0.3">
      <c r="A8" s="27" t="s">
        <v>817</v>
      </c>
      <c r="B8" s="27" t="s">
        <v>818</v>
      </c>
      <c r="C8" s="27" t="s">
        <v>819</v>
      </c>
      <c r="D8" s="27" t="s">
        <v>820</v>
      </c>
      <c r="E8" s="27" t="s">
        <v>821</v>
      </c>
      <c r="F8" s="27" t="s">
        <v>822</v>
      </c>
      <c r="G8" s="27" t="s">
        <v>823</v>
      </c>
      <c r="H8" s="27" t="s">
        <v>824</v>
      </c>
      <c r="I8" s="27" t="s">
        <v>825</v>
      </c>
      <c r="J8" s="28" t="s">
        <v>826</v>
      </c>
    </row>
    <row r="9" spans="1:10" ht="20.399999999999999" x14ac:dyDescent="0.3">
      <c r="A9" s="29" t="s">
        <v>827</v>
      </c>
      <c r="B9" s="29" t="s">
        <v>828</v>
      </c>
      <c r="C9" s="29" t="s">
        <v>829</v>
      </c>
      <c r="D9" s="29" t="s">
        <v>830</v>
      </c>
      <c r="E9" s="29" t="s">
        <v>831</v>
      </c>
      <c r="F9" s="29" t="s">
        <v>832</v>
      </c>
      <c r="G9" s="29" t="s">
        <v>833</v>
      </c>
      <c r="H9" s="29" t="s">
        <v>834</v>
      </c>
      <c r="I9" s="30"/>
      <c r="J9" s="31" t="s">
        <v>104</v>
      </c>
    </row>
    <row r="10" spans="1:10" ht="20.399999999999999" x14ac:dyDescent="0.3">
      <c r="A10" s="29" t="s">
        <v>827</v>
      </c>
      <c r="B10" s="29" t="s">
        <v>835</v>
      </c>
      <c r="C10" s="29" t="s">
        <v>836</v>
      </c>
      <c r="D10" s="29" t="s">
        <v>837</v>
      </c>
      <c r="E10" s="29" t="s">
        <v>838</v>
      </c>
      <c r="F10" s="29" t="s">
        <v>839</v>
      </c>
      <c r="G10" s="29" t="s">
        <v>833</v>
      </c>
      <c r="H10" s="29" t="s">
        <v>834</v>
      </c>
      <c r="I10" s="30"/>
      <c r="J10" s="31" t="s">
        <v>840</v>
      </c>
    </row>
    <row r="11" spans="1:10" ht="20.399999999999999" x14ac:dyDescent="0.3">
      <c r="A11" s="29" t="s">
        <v>827</v>
      </c>
      <c r="B11" s="29" t="s">
        <v>841</v>
      </c>
      <c r="C11" s="29" t="s">
        <v>842</v>
      </c>
      <c r="D11" s="29" t="s">
        <v>843</v>
      </c>
      <c r="E11" s="29" t="s">
        <v>838</v>
      </c>
      <c r="F11" s="29" t="s">
        <v>832</v>
      </c>
      <c r="G11" s="29" t="s">
        <v>833</v>
      </c>
      <c r="H11" s="29" t="s">
        <v>834</v>
      </c>
      <c r="I11" s="30"/>
      <c r="J11" s="31" t="s">
        <v>124</v>
      </c>
    </row>
    <row r="12" spans="1:10" ht="20.399999999999999" x14ac:dyDescent="0.3">
      <c r="A12" s="29" t="s">
        <v>827</v>
      </c>
      <c r="B12" s="29" t="s">
        <v>841</v>
      </c>
      <c r="C12" s="29" t="s">
        <v>844</v>
      </c>
      <c r="D12" s="29" t="s">
        <v>845</v>
      </c>
      <c r="E12" s="29" t="s">
        <v>846</v>
      </c>
      <c r="F12" s="29" t="s">
        <v>832</v>
      </c>
      <c r="G12" s="29" t="s">
        <v>833</v>
      </c>
      <c r="H12" s="29" t="s">
        <v>834</v>
      </c>
      <c r="I12" s="30"/>
      <c r="J12" s="31" t="s">
        <v>454</v>
      </c>
    </row>
    <row r="13" spans="1:10" ht="20.399999999999999" x14ac:dyDescent="0.3">
      <c r="A13" s="29" t="s">
        <v>827</v>
      </c>
      <c r="B13" s="29" t="s">
        <v>841</v>
      </c>
      <c r="C13" s="29" t="s">
        <v>847</v>
      </c>
      <c r="D13" s="29" t="s">
        <v>848</v>
      </c>
      <c r="E13" s="29" t="s">
        <v>838</v>
      </c>
      <c r="F13" s="29" t="s">
        <v>832</v>
      </c>
      <c r="G13" s="29" t="s">
        <v>833</v>
      </c>
      <c r="H13" s="29" t="s">
        <v>834</v>
      </c>
      <c r="I13" s="30"/>
      <c r="J13" s="31" t="s">
        <v>631</v>
      </c>
    </row>
    <row r="14" spans="1:10" ht="20.399999999999999" x14ac:dyDescent="0.3">
      <c r="A14" s="29" t="s">
        <v>827</v>
      </c>
      <c r="B14" s="29" t="s">
        <v>841</v>
      </c>
      <c r="C14" s="29" t="s">
        <v>849</v>
      </c>
      <c r="D14" s="29" t="s">
        <v>850</v>
      </c>
      <c r="E14" s="29" t="s">
        <v>838</v>
      </c>
      <c r="F14" s="29" t="s">
        <v>851</v>
      </c>
      <c r="G14" s="29" t="s">
        <v>833</v>
      </c>
      <c r="H14" s="29" t="s">
        <v>852</v>
      </c>
      <c r="I14" s="30"/>
      <c r="J14" s="31" t="s">
        <v>205</v>
      </c>
    </row>
    <row r="15" spans="1:10" ht="20.399999999999999" x14ac:dyDescent="0.3">
      <c r="A15" s="29" t="s">
        <v>827</v>
      </c>
      <c r="B15" s="29" t="s">
        <v>841</v>
      </c>
      <c r="C15" s="29" t="s">
        <v>853</v>
      </c>
      <c r="D15" s="29" t="s">
        <v>854</v>
      </c>
      <c r="E15" s="29" t="s">
        <v>838</v>
      </c>
      <c r="F15" s="29" t="s">
        <v>855</v>
      </c>
      <c r="G15" s="29" t="s">
        <v>833</v>
      </c>
      <c r="H15" s="29" t="s">
        <v>834</v>
      </c>
      <c r="I15" s="30"/>
      <c r="J15" s="31" t="s">
        <v>205</v>
      </c>
    </row>
    <row r="16" spans="1:10" ht="20.399999999999999" x14ac:dyDescent="0.3">
      <c r="A16" s="29" t="s">
        <v>827</v>
      </c>
      <c r="B16" s="29" t="s">
        <v>841</v>
      </c>
      <c r="C16" s="29" t="s">
        <v>856</v>
      </c>
      <c r="D16" s="29" t="s">
        <v>857</v>
      </c>
      <c r="E16" s="29" t="s">
        <v>831</v>
      </c>
      <c r="F16" s="29" t="s">
        <v>832</v>
      </c>
      <c r="G16" s="29" t="s">
        <v>833</v>
      </c>
      <c r="H16" s="29" t="s">
        <v>834</v>
      </c>
      <c r="I16" s="30"/>
      <c r="J16" s="31" t="s">
        <v>195</v>
      </c>
    </row>
    <row r="17" spans="1:10" ht="20.399999999999999" x14ac:dyDescent="0.3">
      <c r="A17" s="29" t="s">
        <v>827</v>
      </c>
      <c r="B17" s="29" t="s">
        <v>841</v>
      </c>
      <c r="C17" s="29" t="s">
        <v>858</v>
      </c>
      <c r="D17" s="29" t="s">
        <v>859</v>
      </c>
      <c r="E17" s="29" t="s">
        <v>831</v>
      </c>
      <c r="F17" s="29" t="s">
        <v>832</v>
      </c>
      <c r="G17" s="29" t="s">
        <v>833</v>
      </c>
      <c r="H17" s="29" t="s">
        <v>852</v>
      </c>
      <c r="I17" s="30"/>
      <c r="J17" s="31" t="s">
        <v>195</v>
      </c>
    </row>
    <row r="18" spans="1:10" ht="20.399999999999999" x14ac:dyDescent="0.3">
      <c r="A18" s="29" t="s">
        <v>827</v>
      </c>
      <c r="B18" s="29" t="s">
        <v>841</v>
      </c>
      <c r="C18" s="29" t="s">
        <v>198</v>
      </c>
      <c r="D18" s="29" t="s">
        <v>197</v>
      </c>
      <c r="E18" s="29" t="s">
        <v>831</v>
      </c>
      <c r="F18" s="29" t="s">
        <v>832</v>
      </c>
      <c r="G18" s="29" t="s">
        <v>833</v>
      </c>
      <c r="H18" s="29" t="s">
        <v>834</v>
      </c>
      <c r="I18" s="30"/>
      <c r="J18" s="31" t="s">
        <v>195</v>
      </c>
    </row>
    <row r="19" spans="1:10" ht="20.399999999999999" x14ac:dyDescent="0.3">
      <c r="A19" s="29" t="s">
        <v>827</v>
      </c>
      <c r="B19" s="29" t="s">
        <v>841</v>
      </c>
      <c r="C19" s="29" t="s">
        <v>860</v>
      </c>
      <c r="D19" s="29" t="s">
        <v>861</v>
      </c>
      <c r="E19" s="29" t="s">
        <v>831</v>
      </c>
      <c r="F19" s="29" t="s">
        <v>832</v>
      </c>
      <c r="G19" s="29" t="s">
        <v>833</v>
      </c>
      <c r="H19" s="29" t="s">
        <v>834</v>
      </c>
      <c r="I19" s="30"/>
      <c r="J19" s="31" t="s">
        <v>195</v>
      </c>
    </row>
    <row r="20" spans="1:10" ht="20.399999999999999" x14ac:dyDescent="0.3">
      <c r="A20" s="29" t="s">
        <v>827</v>
      </c>
      <c r="B20" s="29" t="s">
        <v>841</v>
      </c>
      <c r="C20" s="29" t="s">
        <v>862</v>
      </c>
      <c r="D20" s="29" t="s">
        <v>863</v>
      </c>
      <c r="E20" s="29" t="s">
        <v>846</v>
      </c>
      <c r="F20" s="29" t="s">
        <v>851</v>
      </c>
      <c r="G20" s="29" t="s">
        <v>833</v>
      </c>
      <c r="H20" s="29" t="s">
        <v>834</v>
      </c>
      <c r="I20" s="30"/>
      <c r="J20" s="31" t="s">
        <v>639</v>
      </c>
    </row>
    <row r="21" spans="1:10" ht="20.399999999999999" x14ac:dyDescent="0.3">
      <c r="A21" s="29" t="s">
        <v>827</v>
      </c>
      <c r="B21" s="29" t="s">
        <v>841</v>
      </c>
      <c r="C21" s="29" t="s">
        <v>864</v>
      </c>
      <c r="D21" s="29" t="s">
        <v>865</v>
      </c>
      <c r="E21" s="29" t="s">
        <v>846</v>
      </c>
      <c r="F21" s="29" t="s">
        <v>832</v>
      </c>
      <c r="G21" s="29" t="s">
        <v>833</v>
      </c>
      <c r="H21" s="29" t="s">
        <v>834</v>
      </c>
      <c r="I21" s="30"/>
      <c r="J21" s="31" t="s">
        <v>195</v>
      </c>
    </row>
    <row r="22" spans="1:10" ht="20.399999999999999" x14ac:dyDescent="0.3">
      <c r="A22" s="29" t="s">
        <v>827</v>
      </c>
      <c r="B22" s="29" t="s">
        <v>841</v>
      </c>
      <c r="C22" s="29" t="s">
        <v>866</v>
      </c>
      <c r="D22" s="29" t="s">
        <v>867</v>
      </c>
      <c r="E22" s="29" t="s">
        <v>831</v>
      </c>
      <c r="F22" s="29" t="s">
        <v>851</v>
      </c>
      <c r="G22" s="29" t="s">
        <v>833</v>
      </c>
      <c r="H22" s="29" t="s">
        <v>834</v>
      </c>
      <c r="I22" s="30"/>
      <c r="J22" s="31" t="s">
        <v>67</v>
      </c>
    </row>
    <row r="23" spans="1:10" ht="20.399999999999999" x14ac:dyDescent="0.3">
      <c r="A23" s="29" t="s">
        <v>827</v>
      </c>
      <c r="B23" s="29" t="s">
        <v>841</v>
      </c>
      <c r="C23" s="29" t="s">
        <v>868</v>
      </c>
      <c r="D23" s="29" t="s">
        <v>869</v>
      </c>
      <c r="E23" s="29" t="s">
        <v>838</v>
      </c>
      <c r="F23" s="29" t="s">
        <v>855</v>
      </c>
      <c r="G23" s="29" t="s">
        <v>833</v>
      </c>
      <c r="H23" s="29" t="s">
        <v>834</v>
      </c>
      <c r="I23" s="30"/>
      <c r="J23" s="31" t="s">
        <v>195</v>
      </c>
    </row>
    <row r="24" spans="1:10" ht="20.399999999999999" x14ac:dyDescent="0.3">
      <c r="A24" s="29" t="s">
        <v>827</v>
      </c>
      <c r="B24" s="29" t="s">
        <v>841</v>
      </c>
      <c r="C24" s="29" t="s">
        <v>203</v>
      </c>
      <c r="D24" s="29" t="s">
        <v>202</v>
      </c>
      <c r="E24" s="29" t="s">
        <v>831</v>
      </c>
      <c r="F24" s="29" t="s">
        <v>851</v>
      </c>
      <c r="G24" s="29" t="s">
        <v>833</v>
      </c>
      <c r="H24" s="29" t="s">
        <v>852</v>
      </c>
      <c r="I24" s="30"/>
      <c r="J24" s="31" t="s">
        <v>195</v>
      </c>
    </row>
    <row r="25" spans="1:10" ht="20.399999999999999" x14ac:dyDescent="0.3">
      <c r="A25" s="29" t="s">
        <v>827</v>
      </c>
      <c r="B25" s="29" t="s">
        <v>841</v>
      </c>
      <c r="C25" s="29" t="s">
        <v>870</v>
      </c>
      <c r="D25" s="29" t="s">
        <v>871</v>
      </c>
      <c r="E25" s="29" t="s">
        <v>831</v>
      </c>
      <c r="F25" s="29" t="s">
        <v>851</v>
      </c>
      <c r="G25" s="29" t="s">
        <v>833</v>
      </c>
      <c r="H25" s="29" t="s">
        <v>852</v>
      </c>
      <c r="I25" s="30"/>
      <c r="J25" s="31" t="s">
        <v>195</v>
      </c>
    </row>
    <row r="26" spans="1:10" ht="20.399999999999999" x14ac:dyDescent="0.3">
      <c r="A26" s="29" t="s">
        <v>827</v>
      </c>
      <c r="B26" s="29" t="s">
        <v>841</v>
      </c>
      <c r="C26" s="29" t="s">
        <v>872</v>
      </c>
      <c r="D26" s="29" t="s">
        <v>873</v>
      </c>
      <c r="E26" s="29" t="s">
        <v>838</v>
      </c>
      <c r="F26" s="29" t="s">
        <v>832</v>
      </c>
      <c r="G26" s="29" t="s">
        <v>833</v>
      </c>
      <c r="H26" s="29" t="s">
        <v>852</v>
      </c>
      <c r="I26" s="30"/>
      <c r="J26" s="31" t="s">
        <v>639</v>
      </c>
    </row>
    <row r="27" spans="1:10" ht="20.399999999999999" x14ac:dyDescent="0.3">
      <c r="A27" s="29" t="s">
        <v>827</v>
      </c>
      <c r="B27" s="29" t="s">
        <v>841</v>
      </c>
      <c r="C27" s="29" t="s">
        <v>874</v>
      </c>
      <c r="D27" s="29" t="s">
        <v>641</v>
      </c>
      <c r="E27" s="29" t="s">
        <v>838</v>
      </c>
      <c r="F27" s="29" t="s">
        <v>832</v>
      </c>
      <c r="G27" s="29" t="s">
        <v>833</v>
      </c>
      <c r="H27" s="29" t="s">
        <v>852</v>
      </c>
      <c r="I27" s="30"/>
      <c r="J27" s="31" t="s">
        <v>639</v>
      </c>
    </row>
    <row r="28" spans="1:10" ht="20.399999999999999" x14ac:dyDescent="0.3">
      <c r="A28" s="29" t="s">
        <v>827</v>
      </c>
      <c r="B28" s="29" t="s">
        <v>841</v>
      </c>
      <c r="C28" s="29" t="s">
        <v>875</v>
      </c>
      <c r="D28" s="29" t="s">
        <v>876</v>
      </c>
      <c r="E28" s="29" t="s">
        <v>846</v>
      </c>
      <c r="F28" s="29" t="s">
        <v>832</v>
      </c>
      <c r="G28" s="29" t="s">
        <v>833</v>
      </c>
      <c r="H28" s="29" t="s">
        <v>834</v>
      </c>
      <c r="I28" s="30"/>
      <c r="J28" s="31" t="s">
        <v>124</v>
      </c>
    </row>
    <row r="29" spans="1:10" ht="20.399999999999999" x14ac:dyDescent="0.3">
      <c r="A29" s="29" t="s">
        <v>827</v>
      </c>
      <c r="B29" s="29" t="s">
        <v>841</v>
      </c>
      <c r="C29" s="29" t="s">
        <v>877</v>
      </c>
      <c r="D29" s="29" t="s">
        <v>878</v>
      </c>
      <c r="E29" s="29" t="s">
        <v>846</v>
      </c>
      <c r="F29" s="29" t="s">
        <v>832</v>
      </c>
      <c r="G29" s="29" t="s">
        <v>833</v>
      </c>
      <c r="H29" s="29" t="s">
        <v>834</v>
      </c>
      <c r="I29" s="30"/>
      <c r="J29" s="31" t="s">
        <v>124</v>
      </c>
    </row>
    <row r="30" spans="1:10" ht="20.399999999999999" x14ac:dyDescent="0.3">
      <c r="A30" s="29" t="s">
        <v>827</v>
      </c>
      <c r="B30" s="29" t="s">
        <v>841</v>
      </c>
      <c r="C30" s="29" t="s">
        <v>879</v>
      </c>
      <c r="D30" s="29" t="s">
        <v>880</v>
      </c>
      <c r="E30" s="29" t="s">
        <v>846</v>
      </c>
      <c r="F30" s="29" t="s">
        <v>832</v>
      </c>
      <c r="G30" s="29" t="s">
        <v>833</v>
      </c>
      <c r="H30" s="29" t="s">
        <v>834</v>
      </c>
      <c r="I30" s="30"/>
      <c r="J30" s="31" t="s">
        <v>124</v>
      </c>
    </row>
    <row r="31" spans="1:10" ht="20.399999999999999" x14ac:dyDescent="0.3">
      <c r="A31" s="29" t="s">
        <v>827</v>
      </c>
      <c r="B31" s="29" t="s">
        <v>841</v>
      </c>
      <c r="C31" s="29" t="s">
        <v>881</v>
      </c>
      <c r="D31" s="29" t="s">
        <v>882</v>
      </c>
      <c r="E31" s="29" t="s">
        <v>846</v>
      </c>
      <c r="F31" s="29" t="s">
        <v>832</v>
      </c>
      <c r="G31" s="29" t="s">
        <v>833</v>
      </c>
      <c r="H31" s="29" t="s">
        <v>834</v>
      </c>
      <c r="I31" s="30"/>
      <c r="J31" s="31" t="s">
        <v>124</v>
      </c>
    </row>
    <row r="32" spans="1:10" ht="20.399999999999999" x14ac:dyDescent="0.3">
      <c r="A32" s="29" t="s">
        <v>827</v>
      </c>
      <c r="B32" s="29" t="s">
        <v>841</v>
      </c>
      <c r="C32" s="29" t="s">
        <v>883</v>
      </c>
      <c r="D32" s="29" t="s">
        <v>884</v>
      </c>
      <c r="E32" s="29" t="s">
        <v>838</v>
      </c>
      <c r="F32" s="29" t="s">
        <v>855</v>
      </c>
      <c r="G32" s="29" t="s">
        <v>833</v>
      </c>
      <c r="H32" s="29" t="s">
        <v>852</v>
      </c>
      <c r="I32" s="30"/>
      <c r="J32" s="31" t="s">
        <v>195</v>
      </c>
    </row>
    <row r="33" spans="1:10" ht="20.399999999999999" x14ac:dyDescent="0.3">
      <c r="A33" s="29" t="s">
        <v>827</v>
      </c>
      <c r="B33" s="29" t="s">
        <v>841</v>
      </c>
      <c r="C33" s="29" t="s">
        <v>885</v>
      </c>
      <c r="D33" s="29" t="s">
        <v>886</v>
      </c>
      <c r="E33" s="29" t="s">
        <v>838</v>
      </c>
      <c r="F33" s="29" t="s">
        <v>851</v>
      </c>
      <c r="G33" s="29" t="s">
        <v>833</v>
      </c>
      <c r="H33" s="29" t="s">
        <v>834</v>
      </c>
      <c r="I33" s="30"/>
      <c r="J33" s="31" t="s">
        <v>54</v>
      </c>
    </row>
    <row r="34" spans="1:10" ht="20.399999999999999" x14ac:dyDescent="0.3">
      <c r="A34" s="29" t="s">
        <v>827</v>
      </c>
      <c r="B34" s="29" t="s">
        <v>841</v>
      </c>
      <c r="C34" s="29" t="s">
        <v>112</v>
      </c>
      <c r="D34" s="29" t="s">
        <v>111</v>
      </c>
      <c r="E34" s="29" t="s">
        <v>831</v>
      </c>
      <c r="F34" s="29" t="s">
        <v>832</v>
      </c>
      <c r="G34" s="29" t="s">
        <v>833</v>
      </c>
      <c r="H34" s="29" t="s">
        <v>834</v>
      </c>
      <c r="I34" s="30"/>
      <c r="J34" s="31" t="s">
        <v>104</v>
      </c>
    </row>
    <row r="35" spans="1:10" ht="20.399999999999999" x14ac:dyDescent="0.3">
      <c r="A35" s="29" t="s">
        <v>827</v>
      </c>
      <c r="B35" s="29" t="s">
        <v>841</v>
      </c>
      <c r="C35" s="29" t="s">
        <v>887</v>
      </c>
      <c r="D35" s="29" t="s">
        <v>888</v>
      </c>
      <c r="E35" s="29" t="s">
        <v>831</v>
      </c>
      <c r="F35" s="29" t="s">
        <v>832</v>
      </c>
      <c r="G35" s="29" t="s">
        <v>833</v>
      </c>
      <c r="H35" s="29" t="s">
        <v>834</v>
      </c>
      <c r="I35" s="30"/>
      <c r="J35" s="31" t="s">
        <v>104</v>
      </c>
    </row>
    <row r="36" spans="1:10" ht="20.399999999999999" x14ac:dyDescent="0.3">
      <c r="A36" s="29" t="s">
        <v>827</v>
      </c>
      <c r="B36" s="29" t="s">
        <v>841</v>
      </c>
      <c r="C36" s="29" t="s">
        <v>889</v>
      </c>
      <c r="D36" s="29" t="s">
        <v>890</v>
      </c>
      <c r="E36" s="29" t="s">
        <v>831</v>
      </c>
      <c r="F36" s="29" t="s">
        <v>832</v>
      </c>
      <c r="G36" s="29" t="s">
        <v>833</v>
      </c>
      <c r="H36" s="29" t="s">
        <v>834</v>
      </c>
      <c r="I36" s="30"/>
      <c r="J36" s="31" t="s">
        <v>891</v>
      </c>
    </row>
    <row r="37" spans="1:10" ht="20.399999999999999" x14ac:dyDescent="0.3">
      <c r="A37" s="29" t="s">
        <v>827</v>
      </c>
      <c r="B37" s="29" t="s">
        <v>841</v>
      </c>
      <c r="C37" s="29" t="s">
        <v>892</v>
      </c>
      <c r="D37" s="29" t="s">
        <v>893</v>
      </c>
      <c r="E37" s="29" t="s">
        <v>831</v>
      </c>
      <c r="F37" s="29" t="s">
        <v>832</v>
      </c>
      <c r="G37" s="29" t="s">
        <v>833</v>
      </c>
      <c r="H37" s="29" t="s">
        <v>834</v>
      </c>
      <c r="I37" s="30"/>
      <c r="J37" s="31" t="s">
        <v>891</v>
      </c>
    </row>
    <row r="38" spans="1:10" ht="20.399999999999999" x14ac:dyDescent="0.3">
      <c r="A38" s="29" t="s">
        <v>827</v>
      </c>
      <c r="B38" s="29" t="s">
        <v>841</v>
      </c>
      <c r="C38" s="29" t="s">
        <v>894</v>
      </c>
      <c r="D38" s="29" t="s">
        <v>895</v>
      </c>
      <c r="E38" s="29" t="s">
        <v>838</v>
      </c>
      <c r="F38" s="29" t="s">
        <v>832</v>
      </c>
      <c r="G38" s="29" t="s">
        <v>833</v>
      </c>
      <c r="H38" s="29" t="s">
        <v>834</v>
      </c>
      <c r="I38" s="30"/>
      <c r="J38" s="31" t="s">
        <v>92</v>
      </c>
    </row>
    <row r="39" spans="1:10" ht="20.399999999999999" x14ac:dyDescent="0.3">
      <c r="A39" s="29" t="s">
        <v>827</v>
      </c>
      <c r="B39" s="29" t="s">
        <v>841</v>
      </c>
      <c r="C39" s="29" t="s">
        <v>896</v>
      </c>
      <c r="D39" s="29" t="s">
        <v>897</v>
      </c>
      <c r="E39" s="29" t="s">
        <v>846</v>
      </c>
      <c r="F39" s="29" t="s">
        <v>832</v>
      </c>
      <c r="G39" s="29" t="s">
        <v>833</v>
      </c>
      <c r="H39" s="29" t="s">
        <v>834</v>
      </c>
      <c r="I39" s="30"/>
      <c r="J39" s="31" t="s">
        <v>92</v>
      </c>
    </row>
    <row r="40" spans="1:10" ht="20.399999999999999" x14ac:dyDescent="0.3">
      <c r="A40" s="29" t="s">
        <v>827</v>
      </c>
      <c r="B40" s="29" t="s">
        <v>841</v>
      </c>
      <c r="C40" s="29" t="s">
        <v>898</v>
      </c>
      <c r="D40" s="29" t="s">
        <v>899</v>
      </c>
      <c r="E40" s="29" t="s">
        <v>838</v>
      </c>
      <c r="F40" s="29" t="s">
        <v>832</v>
      </c>
      <c r="G40" s="29" t="s">
        <v>833</v>
      </c>
      <c r="H40" s="29" t="s">
        <v>852</v>
      </c>
      <c r="I40" s="30"/>
      <c r="J40" s="31" t="s">
        <v>195</v>
      </c>
    </row>
    <row r="41" spans="1:10" ht="20.399999999999999" x14ac:dyDescent="0.3">
      <c r="A41" s="29" t="s">
        <v>827</v>
      </c>
      <c r="B41" s="29" t="s">
        <v>841</v>
      </c>
      <c r="C41" s="29" t="s">
        <v>70</v>
      </c>
      <c r="D41" s="29" t="s">
        <v>69</v>
      </c>
      <c r="E41" s="29" t="s">
        <v>831</v>
      </c>
      <c r="F41" s="29" t="s">
        <v>832</v>
      </c>
      <c r="G41" s="29" t="s">
        <v>833</v>
      </c>
      <c r="H41" s="29" t="s">
        <v>834</v>
      </c>
      <c r="I41" s="30"/>
      <c r="J41" s="31" t="s">
        <v>67</v>
      </c>
    </row>
    <row r="42" spans="1:10" ht="20.399999999999999" x14ac:dyDescent="0.3">
      <c r="A42" s="29" t="s">
        <v>827</v>
      </c>
      <c r="B42" s="29" t="s">
        <v>841</v>
      </c>
      <c r="C42" s="29" t="s">
        <v>900</v>
      </c>
      <c r="D42" s="29" t="s">
        <v>901</v>
      </c>
      <c r="E42" s="29" t="s">
        <v>838</v>
      </c>
      <c r="F42" s="29" t="s">
        <v>851</v>
      </c>
      <c r="G42" s="29" t="s">
        <v>833</v>
      </c>
      <c r="H42" s="29" t="s">
        <v>852</v>
      </c>
      <c r="I42" s="30"/>
      <c r="J42" s="31" t="s">
        <v>67</v>
      </c>
    </row>
    <row r="43" spans="1:10" ht="20.399999999999999" x14ac:dyDescent="0.3">
      <c r="A43" s="29" t="s">
        <v>827</v>
      </c>
      <c r="B43" s="29" t="s">
        <v>841</v>
      </c>
      <c r="C43" s="29" t="s">
        <v>902</v>
      </c>
      <c r="D43" s="29" t="s">
        <v>637</v>
      </c>
      <c r="E43" s="29" t="s">
        <v>846</v>
      </c>
      <c r="F43" s="29" t="s">
        <v>832</v>
      </c>
      <c r="G43" s="29" t="s">
        <v>833</v>
      </c>
      <c r="H43" s="29" t="s">
        <v>852</v>
      </c>
      <c r="I43" s="30"/>
      <c r="J43" s="31" t="s">
        <v>639</v>
      </c>
    </row>
    <row r="44" spans="1:10" ht="20.399999999999999" x14ac:dyDescent="0.3">
      <c r="A44" s="29" t="s">
        <v>827</v>
      </c>
      <c r="B44" s="29" t="s">
        <v>841</v>
      </c>
      <c r="C44" s="29" t="s">
        <v>903</v>
      </c>
      <c r="D44" s="29" t="s">
        <v>904</v>
      </c>
      <c r="E44" s="29" t="s">
        <v>838</v>
      </c>
      <c r="F44" s="29" t="s">
        <v>832</v>
      </c>
      <c r="G44" s="29" t="s">
        <v>833</v>
      </c>
      <c r="H44" s="29" t="s">
        <v>834</v>
      </c>
      <c r="I44" s="30"/>
      <c r="J44" s="31" t="s">
        <v>104</v>
      </c>
    </row>
    <row r="45" spans="1:10" ht="20.399999999999999" x14ac:dyDescent="0.3">
      <c r="A45" s="29" t="s">
        <v>827</v>
      </c>
      <c r="B45" s="29" t="s">
        <v>841</v>
      </c>
      <c r="C45" s="29" t="s">
        <v>905</v>
      </c>
      <c r="D45" s="29" t="s">
        <v>906</v>
      </c>
      <c r="E45" s="29" t="s">
        <v>838</v>
      </c>
      <c r="F45" s="29" t="s">
        <v>832</v>
      </c>
      <c r="G45" s="29" t="s">
        <v>833</v>
      </c>
      <c r="H45" s="29" t="s">
        <v>852</v>
      </c>
      <c r="I45" s="30"/>
      <c r="J45" s="31" t="s">
        <v>639</v>
      </c>
    </row>
    <row r="46" spans="1:10" ht="20.399999999999999" x14ac:dyDescent="0.3">
      <c r="A46" s="29" t="s">
        <v>827</v>
      </c>
      <c r="B46" s="29" t="s">
        <v>841</v>
      </c>
      <c r="C46" s="29" t="s">
        <v>907</v>
      </c>
      <c r="D46" s="29" t="s">
        <v>908</v>
      </c>
      <c r="E46" s="29" t="s">
        <v>838</v>
      </c>
      <c r="F46" s="29" t="s">
        <v>855</v>
      </c>
      <c r="G46" s="29" t="s">
        <v>833</v>
      </c>
      <c r="H46" s="29" t="s">
        <v>852</v>
      </c>
      <c r="I46" s="30"/>
      <c r="J46" s="31" t="s">
        <v>454</v>
      </c>
    </row>
    <row r="47" spans="1:10" ht="20.399999999999999" x14ac:dyDescent="0.3">
      <c r="A47" s="29" t="s">
        <v>827</v>
      </c>
      <c r="B47" s="29" t="s">
        <v>841</v>
      </c>
      <c r="C47" s="29" t="s">
        <v>774</v>
      </c>
      <c r="D47" s="29" t="s">
        <v>773</v>
      </c>
      <c r="E47" s="29" t="s">
        <v>909</v>
      </c>
      <c r="F47" s="29" t="s">
        <v>855</v>
      </c>
      <c r="G47" s="29" t="s">
        <v>833</v>
      </c>
      <c r="H47" s="29" t="s">
        <v>852</v>
      </c>
      <c r="I47" s="30"/>
      <c r="J47" s="31" t="s">
        <v>454</v>
      </c>
    </row>
    <row r="48" spans="1:10" ht="20.399999999999999" x14ac:dyDescent="0.3">
      <c r="A48" s="29" t="s">
        <v>827</v>
      </c>
      <c r="B48" s="29" t="s">
        <v>841</v>
      </c>
      <c r="C48" s="29" t="s">
        <v>910</v>
      </c>
      <c r="D48" s="29" t="s">
        <v>911</v>
      </c>
      <c r="E48" s="29" t="s">
        <v>838</v>
      </c>
      <c r="F48" s="29" t="s">
        <v>855</v>
      </c>
      <c r="G48" s="29" t="s">
        <v>833</v>
      </c>
      <c r="H48" s="29" t="s">
        <v>852</v>
      </c>
      <c r="I48" s="30"/>
      <c r="J48" s="31" t="s">
        <v>287</v>
      </c>
    </row>
    <row r="49" spans="1:10" ht="20.399999999999999" x14ac:dyDescent="0.3">
      <c r="A49" s="29" t="s">
        <v>827</v>
      </c>
      <c r="B49" s="29" t="s">
        <v>841</v>
      </c>
      <c r="C49" s="29" t="s">
        <v>912</v>
      </c>
      <c r="D49" s="29" t="s">
        <v>913</v>
      </c>
      <c r="E49" s="29" t="s">
        <v>838</v>
      </c>
      <c r="F49" s="29" t="s">
        <v>855</v>
      </c>
      <c r="G49" s="29" t="s">
        <v>833</v>
      </c>
      <c r="H49" s="29" t="s">
        <v>852</v>
      </c>
      <c r="I49" s="30"/>
      <c r="J49" s="31" t="s">
        <v>454</v>
      </c>
    </row>
    <row r="50" spans="1:10" ht="20.399999999999999" x14ac:dyDescent="0.3">
      <c r="A50" s="29" t="s">
        <v>827</v>
      </c>
      <c r="B50" s="29" t="s">
        <v>841</v>
      </c>
      <c r="C50" s="29" t="s">
        <v>914</v>
      </c>
      <c r="D50" s="29" t="s">
        <v>915</v>
      </c>
      <c r="E50" s="29" t="s">
        <v>838</v>
      </c>
      <c r="F50" s="29" t="s">
        <v>855</v>
      </c>
      <c r="G50" s="29" t="s">
        <v>833</v>
      </c>
      <c r="H50" s="29" t="s">
        <v>852</v>
      </c>
      <c r="I50" s="30"/>
      <c r="J50" s="31" t="s">
        <v>454</v>
      </c>
    </row>
    <row r="51" spans="1:10" ht="20.399999999999999" x14ac:dyDescent="0.3">
      <c r="A51" s="29" t="s">
        <v>827</v>
      </c>
      <c r="B51" s="29" t="s">
        <v>841</v>
      </c>
      <c r="C51" s="29" t="s">
        <v>916</v>
      </c>
      <c r="D51" s="29" t="s">
        <v>917</v>
      </c>
      <c r="E51" s="29" t="s">
        <v>838</v>
      </c>
      <c r="F51" s="29" t="s">
        <v>832</v>
      </c>
      <c r="G51" s="29" t="s">
        <v>833</v>
      </c>
      <c r="H51" s="29" t="s">
        <v>834</v>
      </c>
      <c r="I51" s="30"/>
      <c r="J51" s="31" t="s">
        <v>918</v>
      </c>
    </row>
    <row r="52" spans="1:10" ht="20.399999999999999" x14ac:dyDescent="0.3">
      <c r="A52" s="29" t="s">
        <v>827</v>
      </c>
      <c r="B52" s="29" t="s">
        <v>841</v>
      </c>
      <c r="C52" s="29" t="s">
        <v>919</v>
      </c>
      <c r="D52" s="29" t="s">
        <v>920</v>
      </c>
      <c r="E52" s="29" t="s">
        <v>838</v>
      </c>
      <c r="F52" s="29" t="s">
        <v>855</v>
      </c>
      <c r="G52" s="29" t="s">
        <v>833</v>
      </c>
      <c r="H52" s="29" t="s">
        <v>852</v>
      </c>
      <c r="I52" s="30"/>
      <c r="J52" s="31" t="s">
        <v>195</v>
      </c>
    </row>
    <row r="53" spans="1:10" ht="20.399999999999999" x14ac:dyDescent="0.3">
      <c r="A53" s="29" t="s">
        <v>827</v>
      </c>
      <c r="B53" s="29" t="s">
        <v>841</v>
      </c>
      <c r="C53" s="29" t="s">
        <v>921</v>
      </c>
      <c r="D53" s="29" t="s">
        <v>922</v>
      </c>
      <c r="E53" s="29" t="s">
        <v>846</v>
      </c>
      <c r="F53" s="29" t="s">
        <v>855</v>
      </c>
      <c r="G53" s="29" t="s">
        <v>833</v>
      </c>
      <c r="H53" s="29" t="s">
        <v>852</v>
      </c>
      <c r="I53" s="30"/>
      <c r="J53" s="31" t="s">
        <v>454</v>
      </c>
    </row>
    <row r="54" spans="1:10" ht="20.399999999999999" x14ac:dyDescent="0.3">
      <c r="A54" s="29" t="s">
        <v>827</v>
      </c>
      <c r="B54" s="29" t="s">
        <v>841</v>
      </c>
      <c r="C54" s="29" t="s">
        <v>923</v>
      </c>
      <c r="D54" s="29" t="s">
        <v>924</v>
      </c>
      <c r="E54" s="29" t="s">
        <v>846</v>
      </c>
      <c r="F54" s="29" t="s">
        <v>855</v>
      </c>
      <c r="G54" s="29" t="s">
        <v>833</v>
      </c>
      <c r="H54" s="29" t="s">
        <v>852</v>
      </c>
      <c r="I54" s="30"/>
      <c r="J54" s="31" t="s">
        <v>454</v>
      </c>
    </row>
    <row r="55" spans="1:10" ht="20.399999999999999" x14ac:dyDescent="0.3">
      <c r="A55" s="29" t="s">
        <v>827</v>
      </c>
      <c r="B55" s="29" t="s">
        <v>841</v>
      </c>
      <c r="C55" s="29" t="s">
        <v>925</v>
      </c>
      <c r="D55" s="29" t="s">
        <v>926</v>
      </c>
      <c r="E55" s="29" t="s">
        <v>846</v>
      </c>
      <c r="F55" s="29" t="s">
        <v>855</v>
      </c>
      <c r="G55" s="29" t="s">
        <v>833</v>
      </c>
      <c r="H55" s="29" t="s">
        <v>852</v>
      </c>
      <c r="I55" s="30"/>
      <c r="J55" s="31" t="s">
        <v>927</v>
      </c>
    </row>
    <row r="56" spans="1:10" ht="20.399999999999999" x14ac:dyDescent="0.3">
      <c r="A56" s="29" t="s">
        <v>827</v>
      </c>
      <c r="B56" s="29" t="s">
        <v>841</v>
      </c>
      <c r="C56" s="29" t="s">
        <v>928</v>
      </c>
      <c r="D56" s="29" t="s">
        <v>929</v>
      </c>
      <c r="E56" s="29" t="s">
        <v>838</v>
      </c>
      <c r="F56" s="29" t="s">
        <v>855</v>
      </c>
      <c r="G56" s="29" t="s">
        <v>833</v>
      </c>
      <c r="H56" s="29" t="s">
        <v>852</v>
      </c>
      <c r="I56" s="30"/>
      <c r="J56" s="31" t="s">
        <v>454</v>
      </c>
    </row>
    <row r="57" spans="1:10" ht="20.399999999999999" x14ac:dyDescent="0.3">
      <c r="A57" s="29" t="s">
        <v>827</v>
      </c>
      <c r="B57" s="29" t="s">
        <v>841</v>
      </c>
      <c r="C57" s="29" t="s">
        <v>930</v>
      </c>
      <c r="D57" s="29" t="s">
        <v>931</v>
      </c>
      <c r="E57" s="29" t="s">
        <v>838</v>
      </c>
      <c r="F57" s="29" t="s">
        <v>855</v>
      </c>
      <c r="G57" s="29" t="s">
        <v>833</v>
      </c>
      <c r="H57" s="29" t="s">
        <v>852</v>
      </c>
      <c r="I57" s="30"/>
      <c r="J57" s="31" t="s">
        <v>425</v>
      </c>
    </row>
    <row r="58" spans="1:10" ht="20.399999999999999" x14ac:dyDescent="0.3">
      <c r="A58" s="29" t="s">
        <v>827</v>
      </c>
      <c r="B58" s="29" t="s">
        <v>841</v>
      </c>
      <c r="C58" s="29" t="s">
        <v>932</v>
      </c>
      <c r="D58" s="29" t="s">
        <v>933</v>
      </c>
      <c r="E58" s="29" t="s">
        <v>838</v>
      </c>
      <c r="F58" s="29" t="s">
        <v>855</v>
      </c>
      <c r="G58" s="29" t="s">
        <v>833</v>
      </c>
      <c r="H58" s="29" t="s">
        <v>852</v>
      </c>
      <c r="I58" s="30"/>
      <c r="J58" s="31" t="s">
        <v>416</v>
      </c>
    </row>
    <row r="59" spans="1:10" ht="20.399999999999999" x14ac:dyDescent="0.3">
      <c r="A59" s="29" t="s">
        <v>827</v>
      </c>
      <c r="B59" s="29" t="s">
        <v>841</v>
      </c>
      <c r="C59" s="29" t="s">
        <v>305</v>
      </c>
      <c r="D59" s="29" t="s">
        <v>304</v>
      </c>
      <c r="E59" s="29" t="s">
        <v>831</v>
      </c>
      <c r="F59" s="29" t="s">
        <v>855</v>
      </c>
      <c r="G59" s="29" t="s">
        <v>833</v>
      </c>
      <c r="H59" s="29" t="s">
        <v>834</v>
      </c>
      <c r="I59" s="30"/>
      <c r="J59" s="31" t="s">
        <v>287</v>
      </c>
    </row>
    <row r="60" spans="1:10" ht="20.399999999999999" x14ac:dyDescent="0.3">
      <c r="A60" s="29" t="s">
        <v>827</v>
      </c>
      <c r="B60" s="29" t="s">
        <v>841</v>
      </c>
      <c r="C60" s="29" t="s">
        <v>319</v>
      </c>
      <c r="D60" s="29" t="s">
        <v>318</v>
      </c>
      <c r="E60" s="29" t="s">
        <v>909</v>
      </c>
      <c r="F60" s="29" t="s">
        <v>855</v>
      </c>
      <c r="G60" s="29" t="s">
        <v>833</v>
      </c>
      <c r="H60" s="29" t="s">
        <v>852</v>
      </c>
      <c r="I60" s="30"/>
      <c r="J60" s="31" t="s">
        <v>287</v>
      </c>
    </row>
    <row r="61" spans="1:10" ht="30.6" x14ac:dyDescent="0.3">
      <c r="A61" s="29" t="s">
        <v>827</v>
      </c>
      <c r="B61" s="29" t="s">
        <v>841</v>
      </c>
      <c r="C61" s="29" t="s">
        <v>282</v>
      </c>
      <c r="D61" s="29" t="s">
        <v>281</v>
      </c>
      <c r="E61" s="29" t="s">
        <v>934</v>
      </c>
      <c r="F61" s="29" t="s">
        <v>855</v>
      </c>
      <c r="G61" s="29" t="s">
        <v>833</v>
      </c>
      <c r="H61" s="29" t="s">
        <v>834</v>
      </c>
      <c r="I61" s="30"/>
      <c r="J61" s="31" t="s">
        <v>272</v>
      </c>
    </row>
    <row r="62" spans="1:10" ht="20.399999999999999" x14ac:dyDescent="0.3">
      <c r="A62" s="29" t="s">
        <v>827</v>
      </c>
      <c r="B62" s="29" t="s">
        <v>841</v>
      </c>
      <c r="C62" s="29" t="s">
        <v>271</v>
      </c>
      <c r="D62" s="29" t="s">
        <v>270</v>
      </c>
      <c r="E62" s="29" t="s">
        <v>831</v>
      </c>
      <c r="F62" s="29" t="s">
        <v>855</v>
      </c>
      <c r="G62" s="29" t="s">
        <v>833</v>
      </c>
      <c r="H62" s="29" t="s">
        <v>834</v>
      </c>
      <c r="I62" s="30"/>
      <c r="J62" s="31" t="s">
        <v>261</v>
      </c>
    </row>
    <row r="63" spans="1:10" ht="30.6" x14ac:dyDescent="0.3">
      <c r="A63" s="29" t="s">
        <v>827</v>
      </c>
      <c r="B63" s="29" t="s">
        <v>841</v>
      </c>
      <c r="C63" s="29" t="s">
        <v>254</v>
      </c>
      <c r="D63" s="29" t="s">
        <v>253</v>
      </c>
      <c r="E63" s="29" t="s">
        <v>934</v>
      </c>
      <c r="F63" s="29" t="s">
        <v>855</v>
      </c>
      <c r="G63" s="29" t="s">
        <v>833</v>
      </c>
      <c r="H63" s="29" t="s">
        <v>834</v>
      </c>
      <c r="I63" s="30"/>
      <c r="J63" s="31" t="s">
        <v>248</v>
      </c>
    </row>
    <row r="64" spans="1:10" ht="20.399999999999999" x14ac:dyDescent="0.3">
      <c r="A64" s="29" t="s">
        <v>827</v>
      </c>
      <c r="B64" s="29" t="s">
        <v>841</v>
      </c>
      <c r="C64" s="29" t="s">
        <v>245</v>
      </c>
      <c r="D64" s="29" t="s">
        <v>244</v>
      </c>
      <c r="E64" s="29" t="s">
        <v>831</v>
      </c>
      <c r="F64" s="29" t="s">
        <v>855</v>
      </c>
      <c r="G64" s="29" t="s">
        <v>833</v>
      </c>
      <c r="H64" s="29" t="s">
        <v>834</v>
      </c>
      <c r="I64" s="30"/>
      <c r="J64" s="31" t="s">
        <v>237</v>
      </c>
    </row>
    <row r="65" spans="1:10" ht="30.6" x14ac:dyDescent="0.3">
      <c r="A65" s="29" t="s">
        <v>827</v>
      </c>
      <c r="B65" s="29" t="s">
        <v>841</v>
      </c>
      <c r="C65" s="29" t="s">
        <v>228</v>
      </c>
      <c r="D65" s="29" t="s">
        <v>227</v>
      </c>
      <c r="E65" s="29" t="s">
        <v>934</v>
      </c>
      <c r="F65" s="29" t="s">
        <v>855</v>
      </c>
      <c r="G65" s="29" t="s">
        <v>833</v>
      </c>
      <c r="H65" s="29" t="s">
        <v>852</v>
      </c>
      <c r="I65" s="30"/>
      <c r="J65" s="31" t="s">
        <v>226</v>
      </c>
    </row>
    <row r="66" spans="1:10" ht="20.399999999999999" x14ac:dyDescent="0.3">
      <c r="A66" s="29" t="s">
        <v>827</v>
      </c>
      <c r="B66" s="29" t="s">
        <v>841</v>
      </c>
      <c r="C66" s="29" t="s">
        <v>547</v>
      </c>
      <c r="D66" s="29" t="s">
        <v>546</v>
      </c>
      <c r="E66" s="29" t="s">
        <v>831</v>
      </c>
      <c r="F66" s="29" t="s">
        <v>855</v>
      </c>
      <c r="G66" s="29" t="s">
        <v>833</v>
      </c>
      <c r="H66" s="29" t="s">
        <v>852</v>
      </c>
      <c r="I66" s="30"/>
      <c r="J66" s="31" t="s">
        <v>935</v>
      </c>
    </row>
    <row r="67" spans="1:10" ht="20.399999999999999" x14ac:dyDescent="0.3">
      <c r="A67" s="29" t="s">
        <v>827</v>
      </c>
      <c r="B67" s="29" t="s">
        <v>841</v>
      </c>
      <c r="C67" s="29" t="s">
        <v>936</v>
      </c>
      <c r="D67" s="29" t="s">
        <v>937</v>
      </c>
      <c r="E67" s="29" t="s">
        <v>838</v>
      </c>
      <c r="F67" s="29" t="s">
        <v>855</v>
      </c>
      <c r="G67" s="29" t="s">
        <v>833</v>
      </c>
      <c r="H67" s="29" t="s">
        <v>852</v>
      </c>
      <c r="I67" s="30"/>
      <c r="J67" s="31" t="s">
        <v>454</v>
      </c>
    </row>
    <row r="68" spans="1:10" ht="20.399999999999999" x14ac:dyDescent="0.3">
      <c r="A68" s="29" t="s">
        <v>827</v>
      </c>
      <c r="B68" s="29" t="s">
        <v>841</v>
      </c>
      <c r="C68" s="29" t="s">
        <v>938</v>
      </c>
      <c r="D68" s="29" t="s">
        <v>939</v>
      </c>
      <c r="E68" s="29" t="s">
        <v>838</v>
      </c>
      <c r="F68" s="29" t="s">
        <v>855</v>
      </c>
      <c r="G68" s="29" t="s">
        <v>833</v>
      </c>
      <c r="H68" s="29" t="s">
        <v>852</v>
      </c>
      <c r="I68" s="30"/>
      <c r="J68" s="31" t="s">
        <v>454</v>
      </c>
    </row>
    <row r="69" spans="1:10" ht="20.399999999999999" x14ac:dyDescent="0.3">
      <c r="A69" s="29" t="s">
        <v>827</v>
      </c>
      <c r="B69" s="29" t="s">
        <v>841</v>
      </c>
      <c r="C69" s="29" t="s">
        <v>940</v>
      </c>
      <c r="D69" s="29" t="s">
        <v>941</v>
      </c>
      <c r="E69" s="29" t="s">
        <v>838</v>
      </c>
      <c r="F69" s="29" t="s">
        <v>855</v>
      </c>
      <c r="G69" s="29" t="s">
        <v>833</v>
      </c>
      <c r="H69" s="29" t="s">
        <v>852</v>
      </c>
      <c r="I69" s="30"/>
      <c r="J69" s="31" t="s">
        <v>454</v>
      </c>
    </row>
    <row r="70" spans="1:10" ht="20.399999999999999" x14ac:dyDescent="0.3">
      <c r="A70" s="29" t="s">
        <v>827</v>
      </c>
      <c r="B70" s="29" t="s">
        <v>841</v>
      </c>
      <c r="C70" s="29" t="s">
        <v>942</v>
      </c>
      <c r="D70" s="29" t="s">
        <v>943</v>
      </c>
      <c r="E70" s="29" t="s">
        <v>838</v>
      </c>
      <c r="F70" s="29" t="s">
        <v>855</v>
      </c>
      <c r="G70" s="29" t="s">
        <v>833</v>
      </c>
      <c r="H70" s="29" t="s">
        <v>852</v>
      </c>
      <c r="I70" s="30"/>
      <c r="J70" s="31" t="s">
        <v>454</v>
      </c>
    </row>
    <row r="71" spans="1:10" ht="20.399999999999999" x14ac:dyDescent="0.3">
      <c r="A71" s="29" t="s">
        <v>827</v>
      </c>
      <c r="B71" s="29" t="s">
        <v>841</v>
      </c>
      <c r="C71" s="29" t="s">
        <v>944</v>
      </c>
      <c r="D71" s="29" t="s">
        <v>945</v>
      </c>
      <c r="E71" s="29" t="s">
        <v>838</v>
      </c>
      <c r="F71" s="29" t="s">
        <v>855</v>
      </c>
      <c r="G71" s="29" t="s">
        <v>833</v>
      </c>
      <c r="H71" s="29" t="s">
        <v>834</v>
      </c>
      <c r="I71" s="30"/>
      <c r="J71" s="31" t="s">
        <v>205</v>
      </c>
    </row>
    <row r="72" spans="1:10" ht="20.399999999999999" x14ac:dyDescent="0.3">
      <c r="A72" s="29" t="s">
        <v>827</v>
      </c>
      <c r="B72" s="29" t="s">
        <v>841</v>
      </c>
      <c r="C72" s="29" t="s">
        <v>946</v>
      </c>
      <c r="D72" s="29" t="s">
        <v>947</v>
      </c>
      <c r="E72" s="29" t="s">
        <v>831</v>
      </c>
      <c r="F72" s="29" t="s">
        <v>855</v>
      </c>
      <c r="G72" s="29" t="s">
        <v>833</v>
      </c>
      <c r="H72" s="29" t="s">
        <v>834</v>
      </c>
      <c r="I72" s="30"/>
      <c r="J72" s="31" t="s">
        <v>195</v>
      </c>
    </row>
    <row r="73" spans="1:10" ht="20.399999999999999" x14ac:dyDescent="0.3">
      <c r="A73" s="29" t="s">
        <v>827</v>
      </c>
      <c r="B73" s="29" t="s">
        <v>841</v>
      </c>
      <c r="C73" s="29" t="s">
        <v>948</v>
      </c>
      <c r="D73" s="29" t="s">
        <v>949</v>
      </c>
      <c r="E73" s="29" t="s">
        <v>846</v>
      </c>
      <c r="F73" s="29" t="s">
        <v>855</v>
      </c>
      <c r="G73" s="29" t="s">
        <v>833</v>
      </c>
      <c r="H73" s="29" t="s">
        <v>834</v>
      </c>
      <c r="I73" s="30"/>
      <c r="J73" s="31" t="s">
        <v>124</v>
      </c>
    </row>
    <row r="74" spans="1:10" ht="20.399999999999999" x14ac:dyDescent="0.3">
      <c r="A74" s="29" t="s">
        <v>827</v>
      </c>
      <c r="B74" s="29" t="s">
        <v>841</v>
      </c>
      <c r="C74" s="29" t="s">
        <v>950</v>
      </c>
      <c r="D74" s="29" t="s">
        <v>951</v>
      </c>
      <c r="E74" s="29" t="s">
        <v>846</v>
      </c>
      <c r="F74" s="29" t="s">
        <v>855</v>
      </c>
      <c r="G74" s="29" t="s">
        <v>833</v>
      </c>
      <c r="H74" s="29" t="s">
        <v>834</v>
      </c>
      <c r="I74" s="30"/>
      <c r="J74" s="31" t="s">
        <v>124</v>
      </c>
    </row>
    <row r="75" spans="1:10" ht="20.399999999999999" x14ac:dyDescent="0.3">
      <c r="A75" s="29" t="s">
        <v>827</v>
      </c>
      <c r="B75" s="29" t="s">
        <v>841</v>
      </c>
      <c r="C75" s="29" t="s">
        <v>952</v>
      </c>
      <c r="D75" s="29" t="s">
        <v>953</v>
      </c>
      <c r="E75" s="29" t="s">
        <v>846</v>
      </c>
      <c r="F75" s="29" t="s">
        <v>855</v>
      </c>
      <c r="G75" s="29" t="s">
        <v>833</v>
      </c>
      <c r="H75" s="29" t="s">
        <v>834</v>
      </c>
      <c r="I75" s="30"/>
      <c r="J75" s="31" t="s">
        <v>124</v>
      </c>
    </row>
    <row r="76" spans="1:10" ht="20.399999999999999" x14ac:dyDescent="0.3">
      <c r="A76" s="29" t="s">
        <v>827</v>
      </c>
      <c r="B76" s="29" t="s">
        <v>841</v>
      </c>
      <c r="C76" s="29" t="s">
        <v>954</v>
      </c>
      <c r="D76" s="29" t="s">
        <v>955</v>
      </c>
      <c r="E76" s="29" t="s">
        <v>846</v>
      </c>
      <c r="F76" s="29" t="s">
        <v>855</v>
      </c>
      <c r="G76" s="29" t="s">
        <v>833</v>
      </c>
      <c r="H76" s="29" t="s">
        <v>834</v>
      </c>
      <c r="I76" s="30"/>
      <c r="J76" s="31" t="s">
        <v>124</v>
      </c>
    </row>
    <row r="77" spans="1:10" ht="20.399999999999999" x14ac:dyDescent="0.3">
      <c r="A77" s="29" t="s">
        <v>827</v>
      </c>
      <c r="B77" s="29" t="s">
        <v>841</v>
      </c>
      <c r="C77" s="29" t="s">
        <v>956</v>
      </c>
      <c r="D77" s="29" t="s">
        <v>957</v>
      </c>
      <c r="E77" s="29" t="s">
        <v>831</v>
      </c>
      <c r="F77" s="29" t="s">
        <v>855</v>
      </c>
      <c r="G77" s="29" t="s">
        <v>833</v>
      </c>
      <c r="H77" s="29" t="s">
        <v>834</v>
      </c>
      <c r="I77" s="30"/>
      <c r="J77" s="31" t="s">
        <v>958</v>
      </c>
    </row>
    <row r="78" spans="1:10" ht="20.399999999999999" x14ac:dyDescent="0.3">
      <c r="A78" s="29" t="s">
        <v>827</v>
      </c>
      <c r="B78" s="29" t="s">
        <v>841</v>
      </c>
      <c r="C78" s="29" t="s">
        <v>959</v>
      </c>
      <c r="D78" s="29" t="s">
        <v>960</v>
      </c>
      <c r="E78" s="29" t="s">
        <v>838</v>
      </c>
      <c r="F78" s="29" t="s">
        <v>855</v>
      </c>
      <c r="G78" s="29" t="s">
        <v>833</v>
      </c>
      <c r="H78" s="29" t="s">
        <v>834</v>
      </c>
      <c r="I78" s="30"/>
      <c r="J78" s="31" t="s">
        <v>195</v>
      </c>
    </row>
    <row r="79" spans="1:10" ht="20.399999999999999" x14ac:dyDescent="0.3">
      <c r="A79" s="29" t="s">
        <v>827</v>
      </c>
      <c r="B79" s="29" t="s">
        <v>841</v>
      </c>
      <c r="C79" s="29" t="s">
        <v>110</v>
      </c>
      <c r="D79" s="29" t="s">
        <v>109</v>
      </c>
      <c r="E79" s="29" t="s">
        <v>831</v>
      </c>
      <c r="F79" s="29" t="s">
        <v>855</v>
      </c>
      <c r="G79" s="29" t="s">
        <v>833</v>
      </c>
      <c r="H79" s="29" t="s">
        <v>834</v>
      </c>
      <c r="I79" s="30"/>
      <c r="J79" s="31" t="s">
        <v>104</v>
      </c>
    </row>
    <row r="80" spans="1:10" ht="20.399999999999999" x14ac:dyDescent="0.3">
      <c r="A80" s="29" t="s">
        <v>827</v>
      </c>
      <c r="B80" s="29" t="s">
        <v>841</v>
      </c>
      <c r="C80" s="29" t="s">
        <v>961</v>
      </c>
      <c r="D80" s="29" t="s">
        <v>962</v>
      </c>
      <c r="E80" s="29" t="s">
        <v>831</v>
      </c>
      <c r="F80" s="29" t="s">
        <v>855</v>
      </c>
      <c r="G80" s="29" t="s">
        <v>833</v>
      </c>
      <c r="H80" s="29" t="s">
        <v>834</v>
      </c>
      <c r="I80" s="30"/>
      <c r="J80" s="31" t="s">
        <v>104</v>
      </c>
    </row>
    <row r="81" spans="1:10" ht="20.399999999999999" x14ac:dyDescent="0.3">
      <c r="A81" s="29" t="s">
        <v>827</v>
      </c>
      <c r="B81" s="29" t="s">
        <v>841</v>
      </c>
      <c r="C81" s="29" t="s">
        <v>963</v>
      </c>
      <c r="D81" s="29" t="s">
        <v>964</v>
      </c>
      <c r="E81" s="29" t="s">
        <v>831</v>
      </c>
      <c r="F81" s="29" t="s">
        <v>855</v>
      </c>
      <c r="G81" s="29" t="s">
        <v>833</v>
      </c>
      <c r="H81" s="29" t="s">
        <v>834</v>
      </c>
      <c r="I81" s="30"/>
      <c r="J81" s="31" t="s">
        <v>891</v>
      </c>
    </row>
    <row r="82" spans="1:10" ht="20.399999999999999" x14ac:dyDescent="0.3">
      <c r="A82" s="29" t="s">
        <v>827</v>
      </c>
      <c r="B82" s="29" t="s">
        <v>841</v>
      </c>
      <c r="C82" s="29" t="s">
        <v>965</v>
      </c>
      <c r="D82" s="29" t="s">
        <v>966</v>
      </c>
      <c r="E82" s="29" t="s">
        <v>831</v>
      </c>
      <c r="F82" s="29" t="s">
        <v>855</v>
      </c>
      <c r="G82" s="29" t="s">
        <v>833</v>
      </c>
      <c r="H82" s="29" t="s">
        <v>834</v>
      </c>
      <c r="I82" s="30"/>
      <c r="J82" s="31" t="s">
        <v>891</v>
      </c>
    </row>
    <row r="83" spans="1:10" ht="20.399999999999999" x14ac:dyDescent="0.3">
      <c r="A83" s="29" t="s">
        <v>827</v>
      </c>
      <c r="B83" s="29" t="s">
        <v>841</v>
      </c>
      <c r="C83" s="29" t="s">
        <v>967</v>
      </c>
      <c r="D83" s="29" t="s">
        <v>968</v>
      </c>
      <c r="E83" s="29" t="s">
        <v>846</v>
      </c>
      <c r="F83" s="29" t="s">
        <v>855</v>
      </c>
      <c r="G83" s="29" t="s">
        <v>833</v>
      </c>
      <c r="H83" s="29" t="s">
        <v>834</v>
      </c>
      <c r="I83" s="30"/>
      <c r="J83" s="31" t="s">
        <v>92</v>
      </c>
    </row>
    <row r="84" spans="1:10" ht="20.399999999999999" x14ac:dyDescent="0.3">
      <c r="A84" s="29" t="s">
        <v>827</v>
      </c>
      <c r="B84" s="29" t="s">
        <v>841</v>
      </c>
      <c r="C84" s="29" t="s">
        <v>969</v>
      </c>
      <c r="D84" s="29" t="s">
        <v>970</v>
      </c>
      <c r="E84" s="29" t="s">
        <v>846</v>
      </c>
      <c r="F84" s="29" t="s">
        <v>855</v>
      </c>
      <c r="G84" s="29" t="s">
        <v>833</v>
      </c>
      <c r="H84" s="29" t="s">
        <v>834</v>
      </c>
      <c r="I84" s="30"/>
      <c r="J84" s="31" t="s">
        <v>92</v>
      </c>
    </row>
    <row r="85" spans="1:10" ht="20.399999999999999" x14ac:dyDescent="0.3">
      <c r="A85" s="29" t="s">
        <v>827</v>
      </c>
      <c r="B85" s="29" t="s">
        <v>841</v>
      </c>
      <c r="C85" s="29" t="s">
        <v>78</v>
      </c>
      <c r="D85" s="29" t="s">
        <v>77</v>
      </c>
      <c r="E85" s="29" t="s">
        <v>831</v>
      </c>
      <c r="F85" s="29" t="s">
        <v>855</v>
      </c>
      <c r="G85" s="29" t="s">
        <v>833</v>
      </c>
      <c r="H85" s="29" t="s">
        <v>834</v>
      </c>
      <c r="I85" s="30"/>
      <c r="J85" s="31" t="s">
        <v>67</v>
      </c>
    </row>
    <row r="86" spans="1:10" ht="20.399999999999999" x14ac:dyDescent="0.3">
      <c r="A86" s="29" t="s">
        <v>827</v>
      </c>
      <c r="B86" s="29" t="s">
        <v>841</v>
      </c>
      <c r="C86" s="29" t="s">
        <v>971</v>
      </c>
      <c r="D86" s="29" t="s">
        <v>972</v>
      </c>
      <c r="E86" s="29" t="s">
        <v>838</v>
      </c>
      <c r="F86" s="29" t="s">
        <v>832</v>
      </c>
      <c r="G86" s="29" t="s">
        <v>833</v>
      </c>
      <c r="H86" s="29" t="s">
        <v>852</v>
      </c>
      <c r="I86" s="30"/>
      <c r="J86" s="31" t="s">
        <v>195</v>
      </c>
    </row>
    <row r="87" spans="1:10" ht="20.399999999999999" x14ac:dyDescent="0.3">
      <c r="A87" s="29" t="s">
        <v>827</v>
      </c>
      <c r="B87" s="29" t="s">
        <v>841</v>
      </c>
      <c r="C87" s="29" t="s">
        <v>973</v>
      </c>
      <c r="D87" s="29" t="s">
        <v>974</v>
      </c>
      <c r="E87" s="29" t="s">
        <v>838</v>
      </c>
      <c r="F87" s="29" t="s">
        <v>855</v>
      </c>
      <c r="G87" s="29" t="s">
        <v>833</v>
      </c>
      <c r="H87" s="29" t="s">
        <v>852</v>
      </c>
      <c r="I87" s="30"/>
      <c r="J87" s="31" t="s">
        <v>272</v>
      </c>
    </row>
    <row r="88" spans="1:10" ht="20.399999999999999" x14ac:dyDescent="0.3">
      <c r="A88" s="29" t="s">
        <v>827</v>
      </c>
      <c r="B88" s="29" t="s">
        <v>841</v>
      </c>
      <c r="C88" s="29" t="s">
        <v>975</v>
      </c>
      <c r="D88" s="29" t="s">
        <v>976</v>
      </c>
      <c r="E88" s="29" t="s">
        <v>838</v>
      </c>
      <c r="F88" s="29" t="s">
        <v>977</v>
      </c>
      <c r="G88" s="29" t="s">
        <v>833</v>
      </c>
      <c r="H88" s="29" t="s">
        <v>852</v>
      </c>
      <c r="I88" s="30"/>
      <c r="J88" s="31" t="s">
        <v>454</v>
      </c>
    </row>
    <row r="89" spans="1:10" ht="20.399999999999999" x14ac:dyDescent="0.3">
      <c r="A89" s="29" t="s">
        <v>827</v>
      </c>
      <c r="B89" s="29" t="s">
        <v>841</v>
      </c>
      <c r="C89" s="29" t="s">
        <v>978</v>
      </c>
      <c r="D89" s="29" t="s">
        <v>979</v>
      </c>
      <c r="E89" s="29" t="s">
        <v>909</v>
      </c>
      <c r="F89" s="29" t="s">
        <v>977</v>
      </c>
      <c r="G89" s="29" t="s">
        <v>833</v>
      </c>
      <c r="H89" s="29" t="s">
        <v>852</v>
      </c>
      <c r="I89" s="30"/>
      <c r="J89" s="31" t="s">
        <v>454</v>
      </c>
    </row>
    <row r="90" spans="1:10" ht="20.399999999999999" x14ac:dyDescent="0.3">
      <c r="A90" s="29" t="s">
        <v>827</v>
      </c>
      <c r="B90" s="29" t="s">
        <v>841</v>
      </c>
      <c r="C90" s="29" t="s">
        <v>980</v>
      </c>
      <c r="D90" s="29" t="s">
        <v>981</v>
      </c>
      <c r="E90" s="29" t="s">
        <v>909</v>
      </c>
      <c r="F90" s="29" t="s">
        <v>977</v>
      </c>
      <c r="G90" s="29" t="s">
        <v>833</v>
      </c>
      <c r="H90" s="29" t="s">
        <v>834</v>
      </c>
      <c r="I90" s="30"/>
      <c r="J90" s="31" t="s">
        <v>287</v>
      </c>
    </row>
    <row r="91" spans="1:10" ht="20.399999999999999" x14ac:dyDescent="0.3">
      <c r="A91" s="29" t="s">
        <v>827</v>
      </c>
      <c r="B91" s="29" t="s">
        <v>841</v>
      </c>
      <c r="C91" s="29" t="s">
        <v>982</v>
      </c>
      <c r="D91" s="29" t="s">
        <v>983</v>
      </c>
      <c r="E91" s="29" t="s">
        <v>838</v>
      </c>
      <c r="F91" s="29" t="s">
        <v>977</v>
      </c>
      <c r="G91" s="29" t="s">
        <v>833</v>
      </c>
      <c r="H91" s="29" t="s">
        <v>852</v>
      </c>
      <c r="I91" s="30"/>
      <c r="J91" s="31" t="s">
        <v>454</v>
      </c>
    </row>
    <row r="92" spans="1:10" ht="20.399999999999999" x14ac:dyDescent="0.3">
      <c r="A92" s="29" t="s">
        <v>827</v>
      </c>
      <c r="B92" s="29" t="s">
        <v>841</v>
      </c>
      <c r="C92" s="29" t="s">
        <v>984</v>
      </c>
      <c r="D92" s="29" t="s">
        <v>985</v>
      </c>
      <c r="E92" s="29" t="s">
        <v>838</v>
      </c>
      <c r="F92" s="29" t="s">
        <v>977</v>
      </c>
      <c r="G92" s="29" t="s">
        <v>833</v>
      </c>
      <c r="H92" s="29" t="s">
        <v>852</v>
      </c>
      <c r="I92" s="30"/>
      <c r="J92" s="31" t="s">
        <v>918</v>
      </c>
    </row>
    <row r="93" spans="1:10" ht="20.399999999999999" x14ac:dyDescent="0.3">
      <c r="A93" s="29" t="s">
        <v>827</v>
      </c>
      <c r="B93" s="29" t="s">
        <v>841</v>
      </c>
      <c r="C93" s="29" t="s">
        <v>986</v>
      </c>
      <c r="D93" s="29" t="s">
        <v>987</v>
      </c>
      <c r="E93" s="29" t="s">
        <v>838</v>
      </c>
      <c r="F93" s="29" t="s">
        <v>977</v>
      </c>
      <c r="G93" s="29" t="s">
        <v>833</v>
      </c>
      <c r="H93" s="29" t="s">
        <v>834</v>
      </c>
      <c r="I93" s="30"/>
      <c r="J93" s="31" t="s">
        <v>918</v>
      </c>
    </row>
    <row r="94" spans="1:10" ht="20.399999999999999" x14ac:dyDescent="0.3">
      <c r="A94" s="29" t="s">
        <v>827</v>
      </c>
      <c r="B94" s="29" t="s">
        <v>841</v>
      </c>
      <c r="C94" s="29" t="s">
        <v>988</v>
      </c>
      <c r="D94" s="29" t="s">
        <v>989</v>
      </c>
      <c r="E94" s="29" t="s">
        <v>838</v>
      </c>
      <c r="F94" s="29" t="s">
        <v>977</v>
      </c>
      <c r="G94" s="29" t="s">
        <v>833</v>
      </c>
      <c r="H94" s="29" t="s">
        <v>852</v>
      </c>
      <c r="I94" s="30"/>
      <c r="J94" s="31" t="s">
        <v>454</v>
      </c>
    </row>
    <row r="95" spans="1:10" ht="20.399999999999999" x14ac:dyDescent="0.3">
      <c r="A95" s="29" t="s">
        <v>827</v>
      </c>
      <c r="B95" s="29" t="s">
        <v>841</v>
      </c>
      <c r="C95" s="29" t="s">
        <v>990</v>
      </c>
      <c r="D95" s="29" t="s">
        <v>991</v>
      </c>
      <c r="E95" s="29" t="s">
        <v>838</v>
      </c>
      <c r="F95" s="29" t="s">
        <v>977</v>
      </c>
      <c r="G95" s="29" t="s">
        <v>833</v>
      </c>
      <c r="H95" s="29" t="s">
        <v>852</v>
      </c>
      <c r="I95" s="30"/>
      <c r="J95" s="31" t="s">
        <v>425</v>
      </c>
    </row>
    <row r="96" spans="1:10" ht="20.399999999999999" x14ac:dyDescent="0.3">
      <c r="A96" s="29" t="s">
        <v>827</v>
      </c>
      <c r="B96" s="29" t="s">
        <v>841</v>
      </c>
      <c r="C96" s="29" t="s">
        <v>992</v>
      </c>
      <c r="D96" s="29" t="s">
        <v>993</v>
      </c>
      <c r="E96" s="29" t="s">
        <v>846</v>
      </c>
      <c r="F96" s="29" t="s">
        <v>977</v>
      </c>
      <c r="G96" s="29" t="s">
        <v>833</v>
      </c>
      <c r="H96" s="29" t="s">
        <v>852</v>
      </c>
      <c r="I96" s="30"/>
      <c r="J96" s="31" t="s">
        <v>416</v>
      </c>
    </row>
    <row r="97" spans="1:10" ht="20.399999999999999" x14ac:dyDescent="0.3">
      <c r="A97" s="29" t="s">
        <v>827</v>
      </c>
      <c r="B97" s="29" t="s">
        <v>841</v>
      </c>
      <c r="C97" s="29" t="s">
        <v>303</v>
      </c>
      <c r="D97" s="29" t="s">
        <v>302</v>
      </c>
      <c r="E97" s="29" t="s">
        <v>831</v>
      </c>
      <c r="F97" s="29" t="s">
        <v>977</v>
      </c>
      <c r="G97" s="29" t="s">
        <v>833</v>
      </c>
      <c r="H97" s="29" t="s">
        <v>834</v>
      </c>
      <c r="I97" s="30"/>
      <c r="J97" s="31" t="s">
        <v>287</v>
      </c>
    </row>
    <row r="98" spans="1:10" ht="20.399999999999999" x14ac:dyDescent="0.3">
      <c r="A98" s="29" t="s">
        <v>827</v>
      </c>
      <c r="B98" s="29" t="s">
        <v>841</v>
      </c>
      <c r="C98" s="29" t="s">
        <v>731</v>
      </c>
      <c r="D98" s="29" t="s">
        <v>730</v>
      </c>
      <c r="E98" s="29" t="s">
        <v>909</v>
      </c>
      <c r="F98" s="29" t="s">
        <v>851</v>
      </c>
      <c r="G98" s="29" t="s">
        <v>833</v>
      </c>
      <c r="H98" s="29" t="s">
        <v>834</v>
      </c>
      <c r="I98" s="30"/>
      <c r="J98" s="31" t="s">
        <v>287</v>
      </c>
    </row>
    <row r="99" spans="1:10" ht="20.399999999999999" x14ac:dyDescent="0.3">
      <c r="A99" s="29" t="s">
        <v>827</v>
      </c>
      <c r="B99" s="29" t="s">
        <v>841</v>
      </c>
      <c r="C99" s="29" t="s">
        <v>994</v>
      </c>
      <c r="D99" s="29" t="s">
        <v>995</v>
      </c>
      <c r="E99" s="29" t="s">
        <v>909</v>
      </c>
      <c r="F99" s="29" t="s">
        <v>977</v>
      </c>
      <c r="G99" s="29" t="s">
        <v>833</v>
      </c>
      <c r="H99" s="29" t="s">
        <v>834</v>
      </c>
      <c r="I99" s="30"/>
      <c r="J99" s="31" t="s">
        <v>287</v>
      </c>
    </row>
    <row r="100" spans="1:10" ht="20.399999999999999" x14ac:dyDescent="0.3">
      <c r="A100" s="29" t="s">
        <v>827</v>
      </c>
      <c r="B100" s="29" t="s">
        <v>841</v>
      </c>
      <c r="C100" s="29" t="s">
        <v>317</v>
      </c>
      <c r="D100" s="29" t="s">
        <v>316</v>
      </c>
      <c r="E100" s="29" t="s">
        <v>909</v>
      </c>
      <c r="F100" s="29" t="s">
        <v>977</v>
      </c>
      <c r="G100" s="29" t="s">
        <v>833</v>
      </c>
      <c r="H100" s="29" t="s">
        <v>852</v>
      </c>
      <c r="I100" s="30"/>
      <c r="J100" s="31" t="s">
        <v>287</v>
      </c>
    </row>
    <row r="101" spans="1:10" ht="30.6" x14ac:dyDescent="0.3">
      <c r="A101" s="29" t="s">
        <v>827</v>
      </c>
      <c r="B101" s="29" t="s">
        <v>841</v>
      </c>
      <c r="C101" s="29" t="s">
        <v>274</v>
      </c>
      <c r="D101" s="29" t="s">
        <v>273</v>
      </c>
      <c r="E101" s="29" t="s">
        <v>934</v>
      </c>
      <c r="F101" s="29" t="s">
        <v>977</v>
      </c>
      <c r="G101" s="29" t="s">
        <v>833</v>
      </c>
      <c r="H101" s="29" t="s">
        <v>834</v>
      </c>
      <c r="I101" s="30"/>
      <c r="J101" s="31" t="s">
        <v>272</v>
      </c>
    </row>
    <row r="102" spans="1:10" ht="20.399999999999999" x14ac:dyDescent="0.3">
      <c r="A102" s="29" t="s">
        <v>827</v>
      </c>
      <c r="B102" s="29" t="s">
        <v>841</v>
      </c>
      <c r="C102" s="29" t="s">
        <v>269</v>
      </c>
      <c r="D102" s="29" t="s">
        <v>268</v>
      </c>
      <c r="E102" s="29" t="s">
        <v>831</v>
      </c>
      <c r="F102" s="29" t="s">
        <v>977</v>
      </c>
      <c r="G102" s="29" t="s">
        <v>833</v>
      </c>
      <c r="H102" s="29" t="s">
        <v>834</v>
      </c>
      <c r="I102" s="30"/>
      <c r="J102" s="31" t="s">
        <v>261</v>
      </c>
    </row>
    <row r="103" spans="1:10" ht="30.6" x14ac:dyDescent="0.3">
      <c r="A103" s="29" t="s">
        <v>827</v>
      </c>
      <c r="B103" s="29" t="s">
        <v>841</v>
      </c>
      <c r="C103" s="29" t="s">
        <v>252</v>
      </c>
      <c r="D103" s="29" t="s">
        <v>251</v>
      </c>
      <c r="E103" s="29" t="s">
        <v>934</v>
      </c>
      <c r="F103" s="29" t="s">
        <v>977</v>
      </c>
      <c r="G103" s="29" t="s">
        <v>833</v>
      </c>
      <c r="H103" s="29" t="s">
        <v>834</v>
      </c>
      <c r="I103" s="30"/>
      <c r="J103" s="31" t="s">
        <v>248</v>
      </c>
    </row>
    <row r="104" spans="1:10" ht="20.399999999999999" x14ac:dyDescent="0.3">
      <c r="A104" s="29" t="s">
        <v>827</v>
      </c>
      <c r="B104" s="29" t="s">
        <v>841</v>
      </c>
      <c r="C104" s="29" t="s">
        <v>243</v>
      </c>
      <c r="D104" s="29" t="s">
        <v>242</v>
      </c>
      <c r="E104" s="29" t="s">
        <v>831</v>
      </c>
      <c r="F104" s="29" t="s">
        <v>977</v>
      </c>
      <c r="G104" s="29" t="s">
        <v>833</v>
      </c>
      <c r="H104" s="29" t="s">
        <v>834</v>
      </c>
      <c r="I104" s="30"/>
      <c r="J104" s="31" t="s">
        <v>237</v>
      </c>
    </row>
    <row r="105" spans="1:10" ht="30.6" x14ac:dyDescent="0.3">
      <c r="A105" s="29" t="s">
        <v>827</v>
      </c>
      <c r="B105" s="29" t="s">
        <v>841</v>
      </c>
      <c r="C105" s="29" t="s">
        <v>996</v>
      </c>
      <c r="D105" s="29" t="s">
        <v>997</v>
      </c>
      <c r="E105" s="29" t="s">
        <v>934</v>
      </c>
      <c r="F105" s="29" t="s">
        <v>977</v>
      </c>
      <c r="G105" s="29" t="s">
        <v>833</v>
      </c>
      <c r="H105" s="29" t="s">
        <v>852</v>
      </c>
      <c r="I105" s="30"/>
      <c r="J105" s="31" t="s">
        <v>226</v>
      </c>
    </row>
    <row r="106" spans="1:10" ht="20.399999999999999" x14ac:dyDescent="0.3">
      <c r="A106" s="29" t="s">
        <v>827</v>
      </c>
      <c r="B106" s="29" t="s">
        <v>841</v>
      </c>
      <c r="C106" s="29" t="s">
        <v>479</v>
      </c>
      <c r="D106" s="29" t="s">
        <v>478</v>
      </c>
      <c r="E106" s="29" t="s">
        <v>831</v>
      </c>
      <c r="F106" s="29" t="s">
        <v>977</v>
      </c>
      <c r="G106" s="29" t="s">
        <v>833</v>
      </c>
      <c r="H106" s="29" t="s">
        <v>834</v>
      </c>
      <c r="I106" s="30"/>
      <c r="J106" s="31" t="s">
        <v>935</v>
      </c>
    </row>
    <row r="107" spans="1:10" ht="20.399999999999999" x14ac:dyDescent="0.3">
      <c r="A107" s="29" t="s">
        <v>827</v>
      </c>
      <c r="B107" s="29" t="s">
        <v>841</v>
      </c>
      <c r="C107" s="29" t="s">
        <v>998</v>
      </c>
      <c r="D107" s="29" t="s">
        <v>999</v>
      </c>
      <c r="E107" s="29" t="s">
        <v>838</v>
      </c>
      <c r="F107" s="29" t="s">
        <v>851</v>
      </c>
      <c r="G107" s="29" t="s">
        <v>833</v>
      </c>
      <c r="H107" s="29" t="s">
        <v>834</v>
      </c>
      <c r="I107" s="30"/>
      <c r="J107" s="31" t="s">
        <v>205</v>
      </c>
    </row>
    <row r="108" spans="1:10" ht="20.399999999999999" x14ac:dyDescent="0.3">
      <c r="A108" s="29" t="s">
        <v>827</v>
      </c>
      <c r="B108" s="29" t="s">
        <v>841</v>
      </c>
      <c r="C108" s="29" t="s">
        <v>1000</v>
      </c>
      <c r="D108" s="29" t="s">
        <v>1001</v>
      </c>
      <c r="E108" s="29" t="s">
        <v>838</v>
      </c>
      <c r="F108" s="29" t="s">
        <v>977</v>
      </c>
      <c r="G108" s="29" t="s">
        <v>833</v>
      </c>
      <c r="H108" s="29" t="s">
        <v>852</v>
      </c>
      <c r="I108" s="30"/>
      <c r="J108" s="31" t="s">
        <v>454</v>
      </c>
    </row>
    <row r="109" spans="1:10" ht="20.399999999999999" x14ac:dyDescent="0.3">
      <c r="A109" s="29" t="s">
        <v>827</v>
      </c>
      <c r="B109" s="29" t="s">
        <v>841</v>
      </c>
      <c r="C109" s="29" t="s">
        <v>1002</v>
      </c>
      <c r="D109" s="29" t="s">
        <v>1003</v>
      </c>
      <c r="E109" s="29" t="s">
        <v>838</v>
      </c>
      <c r="F109" s="29" t="s">
        <v>977</v>
      </c>
      <c r="G109" s="29" t="s">
        <v>833</v>
      </c>
      <c r="H109" s="29" t="s">
        <v>852</v>
      </c>
      <c r="I109" s="30"/>
      <c r="J109" s="31" t="s">
        <v>454</v>
      </c>
    </row>
    <row r="110" spans="1:10" ht="20.399999999999999" x14ac:dyDescent="0.3">
      <c r="A110" s="29" t="s">
        <v>827</v>
      </c>
      <c r="B110" s="29" t="s">
        <v>841</v>
      </c>
      <c r="C110" s="29" t="s">
        <v>301</v>
      </c>
      <c r="D110" s="29" t="s">
        <v>300</v>
      </c>
      <c r="E110" s="29" t="s">
        <v>909</v>
      </c>
      <c r="F110" s="29" t="s">
        <v>977</v>
      </c>
      <c r="G110" s="29" t="s">
        <v>833</v>
      </c>
      <c r="H110" s="29" t="s">
        <v>852</v>
      </c>
      <c r="I110" s="30"/>
      <c r="J110" s="31" t="s">
        <v>287</v>
      </c>
    </row>
    <row r="111" spans="1:10" ht="20.399999999999999" x14ac:dyDescent="0.3">
      <c r="A111" s="29" t="s">
        <v>827</v>
      </c>
      <c r="B111" s="29" t="s">
        <v>841</v>
      </c>
      <c r="C111" s="29" t="s">
        <v>1004</v>
      </c>
      <c r="D111" s="29" t="s">
        <v>1005</v>
      </c>
      <c r="E111" s="29" t="s">
        <v>838</v>
      </c>
      <c r="F111" s="29" t="s">
        <v>977</v>
      </c>
      <c r="G111" s="29" t="s">
        <v>833</v>
      </c>
      <c r="H111" s="29" t="s">
        <v>852</v>
      </c>
      <c r="I111" s="30"/>
      <c r="J111" s="31" t="s">
        <v>454</v>
      </c>
    </row>
    <row r="112" spans="1:10" ht="20.399999999999999" x14ac:dyDescent="0.3">
      <c r="A112" s="29" t="s">
        <v>827</v>
      </c>
      <c r="B112" s="29" t="s">
        <v>841</v>
      </c>
      <c r="C112" s="29" t="s">
        <v>1006</v>
      </c>
      <c r="D112" s="29" t="s">
        <v>1007</v>
      </c>
      <c r="E112" s="29" t="s">
        <v>838</v>
      </c>
      <c r="F112" s="29" t="s">
        <v>977</v>
      </c>
      <c r="G112" s="29" t="s">
        <v>833</v>
      </c>
      <c r="H112" s="29" t="s">
        <v>834</v>
      </c>
      <c r="I112" s="30"/>
      <c r="J112" s="31" t="s">
        <v>454</v>
      </c>
    </row>
    <row r="113" spans="1:10" ht="20.399999999999999" x14ac:dyDescent="0.3">
      <c r="A113" s="29" t="s">
        <v>827</v>
      </c>
      <c r="B113" s="29" t="s">
        <v>841</v>
      </c>
      <c r="C113" s="29" t="s">
        <v>1008</v>
      </c>
      <c r="D113" s="29" t="s">
        <v>1009</v>
      </c>
      <c r="E113" s="29" t="s">
        <v>838</v>
      </c>
      <c r="F113" s="29" t="s">
        <v>977</v>
      </c>
      <c r="G113" s="29" t="s">
        <v>833</v>
      </c>
      <c r="H113" s="29" t="s">
        <v>834</v>
      </c>
      <c r="I113" s="30"/>
      <c r="J113" s="31" t="s">
        <v>287</v>
      </c>
    </row>
    <row r="114" spans="1:10" ht="20.399999999999999" x14ac:dyDescent="0.3">
      <c r="A114" s="29" t="s">
        <v>827</v>
      </c>
      <c r="B114" s="29" t="s">
        <v>841</v>
      </c>
      <c r="C114" s="29" t="s">
        <v>1010</v>
      </c>
      <c r="D114" s="29" t="s">
        <v>1011</v>
      </c>
      <c r="E114" s="29" t="s">
        <v>838</v>
      </c>
      <c r="F114" s="29" t="s">
        <v>977</v>
      </c>
      <c r="G114" s="29" t="s">
        <v>833</v>
      </c>
      <c r="H114" s="29" t="s">
        <v>852</v>
      </c>
      <c r="I114" s="30"/>
      <c r="J114" s="31" t="s">
        <v>454</v>
      </c>
    </row>
    <row r="115" spans="1:10" ht="20.399999999999999" x14ac:dyDescent="0.3">
      <c r="A115" s="29" t="s">
        <v>827</v>
      </c>
      <c r="B115" s="29" t="s">
        <v>841</v>
      </c>
      <c r="C115" s="29" t="s">
        <v>1012</v>
      </c>
      <c r="D115" s="29" t="s">
        <v>1013</v>
      </c>
      <c r="E115" s="29" t="s">
        <v>838</v>
      </c>
      <c r="F115" s="29" t="s">
        <v>977</v>
      </c>
      <c r="G115" s="29" t="s">
        <v>833</v>
      </c>
      <c r="H115" s="29" t="s">
        <v>852</v>
      </c>
      <c r="I115" s="30"/>
      <c r="J115" s="31" t="s">
        <v>454</v>
      </c>
    </row>
    <row r="116" spans="1:10" ht="20.399999999999999" x14ac:dyDescent="0.3">
      <c r="A116" s="29" t="s">
        <v>827</v>
      </c>
      <c r="B116" s="29" t="s">
        <v>841</v>
      </c>
      <c r="C116" s="29" t="s">
        <v>1014</v>
      </c>
      <c r="D116" s="29" t="s">
        <v>1015</v>
      </c>
      <c r="E116" s="29" t="s">
        <v>838</v>
      </c>
      <c r="F116" s="29" t="s">
        <v>977</v>
      </c>
      <c r="G116" s="29" t="s">
        <v>833</v>
      </c>
      <c r="H116" s="29" t="s">
        <v>852</v>
      </c>
      <c r="I116" s="30"/>
      <c r="J116" s="31" t="s">
        <v>454</v>
      </c>
    </row>
    <row r="117" spans="1:10" ht="20.399999999999999" x14ac:dyDescent="0.3">
      <c r="A117" s="29" t="s">
        <v>827</v>
      </c>
      <c r="B117" s="29" t="s">
        <v>841</v>
      </c>
      <c r="C117" s="29" t="s">
        <v>1016</v>
      </c>
      <c r="D117" s="29" t="s">
        <v>1017</v>
      </c>
      <c r="E117" s="29" t="s">
        <v>846</v>
      </c>
      <c r="F117" s="29" t="s">
        <v>977</v>
      </c>
      <c r="G117" s="29" t="s">
        <v>833</v>
      </c>
      <c r="H117" s="29" t="s">
        <v>852</v>
      </c>
      <c r="I117" s="30"/>
      <c r="J117" s="31" t="s">
        <v>454</v>
      </c>
    </row>
    <row r="118" spans="1:10" ht="20.399999999999999" x14ac:dyDescent="0.3">
      <c r="A118" s="29" t="s">
        <v>827</v>
      </c>
      <c r="B118" s="29" t="s">
        <v>841</v>
      </c>
      <c r="C118" s="29" t="s">
        <v>1018</v>
      </c>
      <c r="D118" s="29" t="s">
        <v>1019</v>
      </c>
      <c r="E118" s="29" t="s">
        <v>846</v>
      </c>
      <c r="F118" s="29" t="s">
        <v>977</v>
      </c>
      <c r="G118" s="29" t="s">
        <v>833</v>
      </c>
      <c r="H118" s="29" t="s">
        <v>852</v>
      </c>
      <c r="I118" s="30"/>
      <c r="J118" s="31" t="s">
        <v>226</v>
      </c>
    </row>
    <row r="119" spans="1:10" ht="20.399999999999999" x14ac:dyDescent="0.3">
      <c r="A119" s="29" t="s">
        <v>827</v>
      </c>
      <c r="B119" s="29" t="s">
        <v>841</v>
      </c>
      <c r="C119" s="29" t="s">
        <v>1020</v>
      </c>
      <c r="D119" s="29" t="s">
        <v>1021</v>
      </c>
      <c r="E119" s="29" t="s">
        <v>846</v>
      </c>
      <c r="F119" s="29" t="s">
        <v>977</v>
      </c>
      <c r="G119" s="29" t="s">
        <v>833</v>
      </c>
      <c r="H119" s="29" t="s">
        <v>852</v>
      </c>
      <c r="I119" s="30"/>
      <c r="J119" s="31" t="s">
        <v>416</v>
      </c>
    </row>
    <row r="120" spans="1:10" ht="20.399999999999999" x14ac:dyDescent="0.3">
      <c r="A120" s="29" t="s">
        <v>827</v>
      </c>
      <c r="B120" s="29" t="s">
        <v>841</v>
      </c>
      <c r="C120" s="29" t="s">
        <v>1022</v>
      </c>
      <c r="D120" s="29" t="s">
        <v>1023</v>
      </c>
      <c r="E120" s="29" t="s">
        <v>838</v>
      </c>
      <c r="F120" s="29" t="s">
        <v>977</v>
      </c>
      <c r="G120" s="29" t="s">
        <v>833</v>
      </c>
      <c r="H120" s="29" t="s">
        <v>834</v>
      </c>
      <c r="I120" s="30"/>
      <c r="J120" s="31" t="s">
        <v>205</v>
      </c>
    </row>
    <row r="121" spans="1:10" ht="20.399999999999999" x14ac:dyDescent="0.3">
      <c r="A121" s="29" t="s">
        <v>827</v>
      </c>
      <c r="B121" s="29" t="s">
        <v>841</v>
      </c>
      <c r="C121" s="29" t="s">
        <v>1024</v>
      </c>
      <c r="D121" s="29" t="s">
        <v>1025</v>
      </c>
      <c r="E121" s="29" t="s">
        <v>831</v>
      </c>
      <c r="F121" s="29" t="s">
        <v>977</v>
      </c>
      <c r="G121" s="29" t="s">
        <v>833</v>
      </c>
      <c r="H121" s="29" t="s">
        <v>834</v>
      </c>
      <c r="I121" s="30"/>
      <c r="J121" s="31" t="s">
        <v>195</v>
      </c>
    </row>
    <row r="122" spans="1:10" ht="20.399999999999999" x14ac:dyDescent="0.3">
      <c r="A122" s="29" t="s">
        <v>827</v>
      </c>
      <c r="B122" s="29" t="s">
        <v>841</v>
      </c>
      <c r="C122" s="29" t="s">
        <v>1026</v>
      </c>
      <c r="D122" s="29" t="s">
        <v>1027</v>
      </c>
      <c r="E122" s="29" t="s">
        <v>831</v>
      </c>
      <c r="F122" s="29" t="s">
        <v>977</v>
      </c>
      <c r="G122" s="29" t="s">
        <v>833</v>
      </c>
      <c r="H122" s="29" t="s">
        <v>834</v>
      </c>
      <c r="I122" s="30"/>
      <c r="J122" s="31" t="s">
        <v>67</v>
      </c>
    </row>
    <row r="123" spans="1:10" ht="20.399999999999999" x14ac:dyDescent="0.3">
      <c r="A123" s="29" t="s">
        <v>827</v>
      </c>
      <c r="B123" s="29" t="s">
        <v>841</v>
      </c>
      <c r="C123" s="29" t="s">
        <v>1028</v>
      </c>
      <c r="D123" s="29" t="s">
        <v>1029</v>
      </c>
      <c r="E123" s="29" t="s">
        <v>838</v>
      </c>
      <c r="F123" s="29" t="s">
        <v>977</v>
      </c>
      <c r="G123" s="29" t="s">
        <v>833</v>
      </c>
      <c r="H123" s="29" t="s">
        <v>852</v>
      </c>
      <c r="I123" s="30"/>
      <c r="J123" s="31" t="s">
        <v>195</v>
      </c>
    </row>
    <row r="124" spans="1:10" ht="20.399999999999999" x14ac:dyDescent="0.3">
      <c r="A124" s="29" t="s">
        <v>827</v>
      </c>
      <c r="B124" s="29" t="s">
        <v>841</v>
      </c>
      <c r="C124" s="29" t="s">
        <v>1030</v>
      </c>
      <c r="D124" s="29" t="s">
        <v>1031</v>
      </c>
      <c r="E124" s="29" t="s">
        <v>846</v>
      </c>
      <c r="F124" s="29" t="s">
        <v>977</v>
      </c>
      <c r="G124" s="29" t="s">
        <v>833</v>
      </c>
      <c r="H124" s="29" t="s">
        <v>834</v>
      </c>
      <c r="I124" s="30"/>
      <c r="J124" s="31" t="s">
        <v>124</v>
      </c>
    </row>
    <row r="125" spans="1:10" ht="20.399999999999999" x14ac:dyDescent="0.3">
      <c r="A125" s="29" t="s">
        <v>827</v>
      </c>
      <c r="B125" s="29" t="s">
        <v>841</v>
      </c>
      <c r="C125" s="29" t="s">
        <v>1032</v>
      </c>
      <c r="D125" s="29" t="s">
        <v>1033</v>
      </c>
      <c r="E125" s="29" t="s">
        <v>846</v>
      </c>
      <c r="F125" s="29" t="s">
        <v>977</v>
      </c>
      <c r="G125" s="29" t="s">
        <v>833</v>
      </c>
      <c r="H125" s="29" t="s">
        <v>834</v>
      </c>
      <c r="I125" s="30"/>
      <c r="J125" s="31" t="s">
        <v>124</v>
      </c>
    </row>
    <row r="126" spans="1:10" ht="20.399999999999999" x14ac:dyDescent="0.3">
      <c r="A126" s="29" t="s">
        <v>827</v>
      </c>
      <c r="B126" s="29" t="s">
        <v>841</v>
      </c>
      <c r="C126" s="29" t="s">
        <v>1034</v>
      </c>
      <c r="D126" s="29" t="s">
        <v>1035</v>
      </c>
      <c r="E126" s="29" t="s">
        <v>831</v>
      </c>
      <c r="F126" s="29" t="s">
        <v>977</v>
      </c>
      <c r="G126" s="29" t="s">
        <v>833</v>
      </c>
      <c r="H126" s="29" t="s">
        <v>834</v>
      </c>
      <c r="I126" s="30"/>
      <c r="J126" s="31" t="s">
        <v>958</v>
      </c>
    </row>
    <row r="127" spans="1:10" ht="20.399999999999999" x14ac:dyDescent="0.3">
      <c r="A127" s="29" t="s">
        <v>827</v>
      </c>
      <c r="B127" s="29" t="s">
        <v>841</v>
      </c>
      <c r="C127" s="29" t="s">
        <v>1036</v>
      </c>
      <c r="D127" s="29" t="s">
        <v>1037</v>
      </c>
      <c r="E127" s="29" t="s">
        <v>838</v>
      </c>
      <c r="F127" s="29" t="s">
        <v>977</v>
      </c>
      <c r="G127" s="29" t="s">
        <v>833</v>
      </c>
      <c r="H127" s="29" t="s">
        <v>834</v>
      </c>
      <c r="I127" s="30"/>
      <c r="J127" s="31" t="s">
        <v>195</v>
      </c>
    </row>
    <row r="128" spans="1:10" ht="20.399999999999999" x14ac:dyDescent="0.3">
      <c r="A128" s="29" t="s">
        <v>827</v>
      </c>
      <c r="B128" s="29" t="s">
        <v>841</v>
      </c>
      <c r="C128" s="29" t="s">
        <v>119</v>
      </c>
      <c r="D128" s="29" t="s">
        <v>118</v>
      </c>
      <c r="E128" s="29" t="s">
        <v>831</v>
      </c>
      <c r="F128" s="29" t="s">
        <v>977</v>
      </c>
      <c r="G128" s="29" t="s">
        <v>833</v>
      </c>
      <c r="H128" s="29" t="s">
        <v>834</v>
      </c>
      <c r="I128" s="30"/>
      <c r="J128" s="31" t="s">
        <v>104</v>
      </c>
    </row>
    <row r="129" spans="1:10" ht="20.399999999999999" x14ac:dyDescent="0.3">
      <c r="A129" s="29" t="s">
        <v>827</v>
      </c>
      <c r="B129" s="29" t="s">
        <v>841</v>
      </c>
      <c r="C129" s="29" t="s">
        <v>1038</v>
      </c>
      <c r="D129" s="29" t="s">
        <v>1039</v>
      </c>
      <c r="E129" s="29" t="s">
        <v>831</v>
      </c>
      <c r="F129" s="29" t="s">
        <v>977</v>
      </c>
      <c r="G129" s="29" t="s">
        <v>833</v>
      </c>
      <c r="H129" s="29" t="s">
        <v>834</v>
      </c>
      <c r="I129" s="30"/>
      <c r="J129" s="31" t="s">
        <v>104</v>
      </c>
    </row>
    <row r="130" spans="1:10" ht="20.399999999999999" x14ac:dyDescent="0.3">
      <c r="A130" s="29" t="s">
        <v>827</v>
      </c>
      <c r="B130" s="29" t="s">
        <v>841</v>
      </c>
      <c r="C130" s="29" t="s">
        <v>1040</v>
      </c>
      <c r="D130" s="29" t="s">
        <v>1041</v>
      </c>
      <c r="E130" s="29" t="s">
        <v>831</v>
      </c>
      <c r="F130" s="29" t="s">
        <v>977</v>
      </c>
      <c r="G130" s="29" t="s">
        <v>833</v>
      </c>
      <c r="H130" s="29" t="s">
        <v>834</v>
      </c>
      <c r="I130" s="30"/>
      <c r="J130" s="31" t="s">
        <v>891</v>
      </c>
    </row>
    <row r="131" spans="1:10" ht="20.399999999999999" x14ac:dyDescent="0.3">
      <c r="A131" s="29" t="s">
        <v>827</v>
      </c>
      <c r="B131" s="29" t="s">
        <v>841</v>
      </c>
      <c r="C131" s="29" t="s">
        <v>1042</v>
      </c>
      <c r="D131" s="29" t="s">
        <v>1043</v>
      </c>
      <c r="E131" s="29" t="s">
        <v>846</v>
      </c>
      <c r="F131" s="29" t="s">
        <v>977</v>
      </c>
      <c r="G131" s="29" t="s">
        <v>833</v>
      </c>
      <c r="H131" s="29" t="s">
        <v>834</v>
      </c>
      <c r="I131" s="30"/>
      <c r="J131" s="31" t="s">
        <v>92</v>
      </c>
    </row>
    <row r="132" spans="1:10" ht="20.399999999999999" x14ac:dyDescent="0.3">
      <c r="A132" s="29" t="s">
        <v>827</v>
      </c>
      <c r="B132" s="29" t="s">
        <v>841</v>
      </c>
      <c r="C132" s="29" t="s">
        <v>1044</v>
      </c>
      <c r="D132" s="29" t="s">
        <v>1045</v>
      </c>
      <c r="E132" s="29" t="s">
        <v>831</v>
      </c>
      <c r="F132" s="29" t="s">
        <v>977</v>
      </c>
      <c r="G132" s="29" t="s">
        <v>833</v>
      </c>
      <c r="H132" s="29" t="s">
        <v>834</v>
      </c>
      <c r="I132" s="30"/>
      <c r="J132" s="31" t="s">
        <v>67</v>
      </c>
    </row>
    <row r="133" spans="1:10" ht="20.399999999999999" x14ac:dyDescent="0.3">
      <c r="A133" s="29" t="s">
        <v>827</v>
      </c>
      <c r="B133" s="29" t="s">
        <v>841</v>
      </c>
      <c r="C133" s="29" t="s">
        <v>1046</v>
      </c>
      <c r="D133" s="29" t="s">
        <v>1047</v>
      </c>
      <c r="E133" s="29" t="s">
        <v>838</v>
      </c>
      <c r="F133" s="29" t="s">
        <v>977</v>
      </c>
      <c r="G133" s="29" t="s">
        <v>833</v>
      </c>
      <c r="H133" s="29" t="s">
        <v>852</v>
      </c>
      <c r="I133" s="30"/>
      <c r="J133" s="31" t="s">
        <v>631</v>
      </c>
    </row>
    <row r="134" spans="1:10" ht="20.399999999999999" x14ac:dyDescent="0.3">
      <c r="A134" s="29" t="s">
        <v>827</v>
      </c>
      <c r="B134" s="29" t="s">
        <v>841</v>
      </c>
      <c r="C134" s="29" t="s">
        <v>1048</v>
      </c>
      <c r="D134" s="29" t="s">
        <v>1049</v>
      </c>
      <c r="E134" s="29" t="s">
        <v>838</v>
      </c>
      <c r="F134" s="29" t="s">
        <v>977</v>
      </c>
      <c r="G134" s="29" t="s">
        <v>833</v>
      </c>
      <c r="H134" s="29" t="s">
        <v>852</v>
      </c>
      <c r="I134" s="30"/>
      <c r="J134" s="31" t="s">
        <v>272</v>
      </c>
    </row>
    <row r="135" spans="1:10" ht="20.399999999999999" x14ac:dyDescent="0.3">
      <c r="A135" s="29" t="s">
        <v>827</v>
      </c>
      <c r="B135" s="29" t="s">
        <v>841</v>
      </c>
      <c r="C135" s="29" t="s">
        <v>1050</v>
      </c>
      <c r="D135" s="29" t="s">
        <v>1051</v>
      </c>
      <c r="E135" s="29" t="s">
        <v>838</v>
      </c>
      <c r="F135" s="29" t="s">
        <v>1052</v>
      </c>
      <c r="G135" s="29" t="s">
        <v>833</v>
      </c>
      <c r="H135" s="29" t="s">
        <v>852</v>
      </c>
      <c r="I135" s="30"/>
      <c r="J135" s="31" t="s">
        <v>454</v>
      </c>
    </row>
    <row r="136" spans="1:10" ht="20.399999999999999" x14ac:dyDescent="0.3">
      <c r="A136" s="29" t="s">
        <v>827</v>
      </c>
      <c r="B136" s="29" t="s">
        <v>841</v>
      </c>
      <c r="C136" s="29" t="s">
        <v>1053</v>
      </c>
      <c r="D136" s="29" t="s">
        <v>1054</v>
      </c>
      <c r="E136" s="29" t="s">
        <v>909</v>
      </c>
      <c r="F136" s="29" t="s">
        <v>1052</v>
      </c>
      <c r="G136" s="29" t="s">
        <v>833</v>
      </c>
      <c r="H136" s="29" t="s">
        <v>852</v>
      </c>
      <c r="I136" s="30"/>
      <c r="J136" s="31" t="s">
        <v>454</v>
      </c>
    </row>
    <row r="137" spans="1:10" ht="20.399999999999999" x14ac:dyDescent="0.3">
      <c r="A137" s="29" t="s">
        <v>827</v>
      </c>
      <c r="B137" s="29" t="s">
        <v>841</v>
      </c>
      <c r="C137" s="29" t="s">
        <v>1055</v>
      </c>
      <c r="D137" s="29" t="s">
        <v>1056</v>
      </c>
      <c r="E137" s="29" t="s">
        <v>838</v>
      </c>
      <c r="F137" s="29" t="s">
        <v>1052</v>
      </c>
      <c r="G137" s="29" t="s">
        <v>833</v>
      </c>
      <c r="H137" s="29" t="s">
        <v>852</v>
      </c>
      <c r="I137" s="30"/>
      <c r="J137" s="31" t="s">
        <v>454</v>
      </c>
    </row>
    <row r="138" spans="1:10" ht="20.399999999999999" x14ac:dyDescent="0.3">
      <c r="A138" s="29" t="s">
        <v>827</v>
      </c>
      <c r="B138" s="29" t="s">
        <v>841</v>
      </c>
      <c r="C138" s="29" t="s">
        <v>1057</v>
      </c>
      <c r="D138" s="29" t="s">
        <v>1058</v>
      </c>
      <c r="E138" s="29" t="s">
        <v>846</v>
      </c>
      <c r="F138" s="29" t="s">
        <v>1052</v>
      </c>
      <c r="G138" s="29" t="s">
        <v>833</v>
      </c>
      <c r="H138" s="29" t="s">
        <v>852</v>
      </c>
      <c r="I138" s="30"/>
      <c r="J138" s="31" t="s">
        <v>454</v>
      </c>
    </row>
    <row r="139" spans="1:10" ht="20.399999999999999" x14ac:dyDescent="0.3">
      <c r="A139" s="29" t="s">
        <v>827</v>
      </c>
      <c r="B139" s="29" t="s">
        <v>841</v>
      </c>
      <c r="C139" s="29" t="s">
        <v>1059</v>
      </c>
      <c r="D139" s="29" t="s">
        <v>1060</v>
      </c>
      <c r="E139" s="29" t="s">
        <v>838</v>
      </c>
      <c r="F139" s="29" t="s">
        <v>1052</v>
      </c>
      <c r="G139" s="29" t="s">
        <v>833</v>
      </c>
      <c r="H139" s="29" t="s">
        <v>852</v>
      </c>
      <c r="I139" s="30"/>
      <c r="J139" s="31" t="s">
        <v>454</v>
      </c>
    </row>
    <row r="140" spans="1:10" ht="20.399999999999999" x14ac:dyDescent="0.3">
      <c r="A140" s="29" t="s">
        <v>827</v>
      </c>
      <c r="B140" s="29" t="s">
        <v>841</v>
      </c>
      <c r="C140" s="29" t="s">
        <v>1061</v>
      </c>
      <c r="D140" s="29" t="s">
        <v>1062</v>
      </c>
      <c r="E140" s="29" t="s">
        <v>838</v>
      </c>
      <c r="F140" s="29" t="s">
        <v>1052</v>
      </c>
      <c r="G140" s="29" t="s">
        <v>833</v>
      </c>
      <c r="H140" s="29" t="s">
        <v>834</v>
      </c>
      <c r="I140" s="30"/>
      <c r="J140" s="31" t="s">
        <v>918</v>
      </c>
    </row>
    <row r="141" spans="1:10" ht="20.399999999999999" x14ac:dyDescent="0.3">
      <c r="A141" s="29" t="s">
        <v>827</v>
      </c>
      <c r="B141" s="29" t="s">
        <v>841</v>
      </c>
      <c r="C141" s="29" t="s">
        <v>1063</v>
      </c>
      <c r="D141" s="29" t="s">
        <v>1064</v>
      </c>
      <c r="E141" s="29" t="s">
        <v>838</v>
      </c>
      <c r="F141" s="29" t="s">
        <v>1052</v>
      </c>
      <c r="G141" s="29" t="s">
        <v>833</v>
      </c>
      <c r="H141" s="29" t="s">
        <v>852</v>
      </c>
      <c r="I141" s="30"/>
      <c r="J141" s="31" t="s">
        <v>454</v>
      </c>
    </row>
    <row r="142" spans="1:10" ht="20.399999999999999" x14ac:dyDescent="0.3">
      <c r="A142" s="29" t="s">
        <v>827</v>
      </c>
      <c r="B142" s="29" t="s">
        <v>841</v>
      </c>
      <c r="C142" s="29" t="s">
        <v>1065</v>
      </c>
      <c r="D142" s="29" t="s">
        <v>1066</v>
      </c>
      <c r="E142" s="29" t="s">
        <v>838</v>
      </c>
      <c r="F142" s="29" t="s">
        <v>1052</v>
      </c>
      <c r="G142" s="29" t="s">
        <v>833</v>
      </c>
      <c r="H142" s="29" t="s">
        <v>852</v>
      </c>
      <c r="I142" s="30"/>
      <c r="J142" s="31" t="s">
        <v>425</v>
      </c>
    </row>
    <row r="143" spans="1:10" ht="20.399999999999999" x14ac:dyDescent="0.3">
      <c r="A143" s="29" t="s">
        <v>827</v>
      </c>
      <c r="B143" s="29" t="s">
        <v>841</v>
      </c>
      <c r="C143" s="29" t="s">
        <v>1067</v>
      </c>
      <c r="D143" s="29" t="s">
        <v>1068</v>
      </c>
      <c r="E143" s="29" t="s">
        <v>846</v>
      </c>
      <c r="F143" s="29" t="s">
        <v>1052</v>
      </c>
      <c r="G143" s="29" t="s">
        <v>833</v>
      </c>
      <c r="H143" s="29" t="s">
        <v>852</v>
      </c>
      <c r="I143" s="30"/>
      <c r="J143" s="31" t="s">
        <v>425</v>
      </c>
    </row>
    <row r="144" spans="1:10" ht="20.399999999999999" x14ac:dyDescent="0.3">
      <c r="A144" s="29" t="s">
        <v>827</v>
      </c>
      <c r="B144" s="29" t="s">
        <v>841</v>
      </c>
      <c r="C144" s="29" t="s">
        <v>1069</v>
      </c>
      <c r="D144" s="29" t="s">
        <v>1070</v>
      </c>
      <c r="E144" s="29" t="s">
        <v>838</v>
      </c>
      <c r="F144" s="29" t="s">
        <v>1052</v>
      </c>
      <c r="G144" s="29" t="s">
        <v>833</v>
      </c>
      <c r="H144" s="29" t="s">
        <v>852</v>
      </c>
      <c r="I144" s="30"/>
      <c r="J144" s="31" t="s">
        <v>425</v>
      </c>
    </row>
    <row r="145" spans="1:10" ht="20.399999999999999" x14ac:dyDescent="0.3">
      <c r="A145" s="29" t="s">
        <v>827</v>
      </c>
      <c r="B145" s="29" t="s">
        <v>841</v>
      </c>
      <c r="C145" s="29" t="s">
        <v>1071</v>
      </c>
      <c r="D145" s="29" t="s">
        <v>1072</v>
      </c>
      <c r="E145" s="29" t="s">
        <v>846</v>
      </c>
      <c r="F145" s="29" t="s">
        <v>1052</v>
      </c>
      <c r="G145" s="29" t="s">
        <v>833</v>
      </c>
      <c r="H145" s="29" t="s">
        <v>852</v>
      </c>
      <c r="I145" s="30"/>
      <c r="J145" s="31" t="s">
        <v>425</v>
      </c>
    </row>
    <row r="146" spans="1:10" ht="20.399999999999999" x14ac:dyDescent="0.3">
      <c r="A146" s="29" t="s">
        <v>827</v>
      </c>
      <c r="B146" s="29" t="s">
        <v>841</v>
      </c>
      <c r="C146" s="29" t="s">
        <v>299</v>
      </c>
      <c r="D146" s="29" t="s">
        <v>298</v>
      </c>
      <c r="E146" s="29" t="s">
        <v>831</v>
      </c>
      <c r="F146" s="29" t="s">
        <v>1052</v>
      </c>
      <c r="G146" s="29" t="s">
        <v>833</v>
      </c>
      <c r="H146" s="29" t="s">
        <v>834</v>
      </c>
      <c r="I146" s="30"/>
      <c r="J146" s="31" t="s">
        <v>287</v>
      </c>
    </row>
    <row r="147" spans="1:10" ht="20.399999999999999" x14ac:dyDescent="0.3">
      <c r="A147" s="29" t="s">
        <v>827</v>
      </c>
      <c r="B147" s="29" t="s">
        <v>841</v>
      </c>
      <c r="C147" s="29" t="s">
        <v>321</v>
      </c>
      <c r="D147" s="29" t="s">
        <v>320</v>
      </c>
      <c r="E147" s="29" t="s">
        <v>909</v>
      </c>
      <c r="F147" s="29" t="s">
        <v>1052</v>
      </c>
      <c r="G147" s="29" t="s">
        <v>833</v>
      </c>
      <c r="H147" s="29" t="s">
        <v>834</v>
      </c>
      <c r="I147" s="30"/>
      <c r="J147" s="31" t="s">
        <v>287</v>
      </c>
    </row>
    <row r="148" spans="1:10" ht="20.399999999999999" x14ac:dyDescent="0.3">
      <c r="A148" s="29" t="s">
        <v>827</v>
      </c>
      <c r="B148" s="29" t="s">
        <v>841</v>
      </c>
      <c r="C148" s="29" t="s">
        <v>373</v>
      </c>
      <c r="D148" s="29" t="s">
        <v>372</v>
      </c>
      <c r="E148" s="29" t="s">
        <v>909</v>
      </c>
      <c r="F148" s="29" t="s">
        <v>1052</v>
      </c>
      <c r="G148" s="29" t="s">
        <v>833</v>
      </c>
      <c r="H148" s="29" t="s">
        <v>834</v>
      </c>
      <c r="I148" s="30"/>
      <c r="J148" s="31" t="s">
        <v>287</v>
      </c>
    </row>
    <row r="149" spans="1:10" ht="20.399999999999999" x14ac:dyDescent="0.3">
      <c r="A149" s="29" t="s">
        <v>827</v>
      </c>
      <c r="B149" s="29" t="s">
        <v>841</v>
      </c>
      <c r="C149" s="29" t="s">
        <v>315</v>
      </c>
      <c r="D149" s="29" t="s">
        <v>314</v>
      </c>
      <c r="E149" s="29" t="s">
        <v>909</v>
      </c>
      <c r="F149" s="29" t="s">
        <v>1052</v>
      </c>
      <c r="G149" s="29" t="s">
        <v>833</v>
      </c>
      <c r="H149" s="29" t="s">
        <v>852</v>
      </c>
      <c r="I149" s="30"/>
      <c r="J149" s="31" t="s">
        <v>287</v>
      </c>
    </row>
    <row r="150" spans="1:10" ht="30.6" x14ac:dyDescent="0.3">
      <c r="A150" s="29" t="s">
        <v>827</v>
      </c>
      <c r="B150" s="29" t="s">
        <v>841</v>
      </c>
      <c r="C150" s="29" t="s">
        <v>284</v>
      </c>
      <c r="D150" s="29" t="s">
        <v>283</v>
      </c>
      <c r="E150" s="29" t="s">
        <v>934</v>
      </c>
      <c r="F150" s="29" t="s">
        <v>1052</v>
      </c>
      <c r="G150" s="29" t="s">
        <v>833</v>
      </c>
      <c r="H150" s="29" t="s">
        <v>834</v>
      </c>
      <c r="I150" s="30"/>
      <c r="J150" s="31" t="s">
        <v>272</v>
      </c>
    </row>
    <row r="151" spans="1:10" ht="20.399999999999999" x14ac:dyDescent="0.3">
      <c r="A151" s="29" t="s">
        <v>827</v>
      </c>
      <c r="B151" s="29" t="s">
        <v>841</v>
      </c>
      <c r="C151" s="29" t="s">
        <v>267</v>
      </c>
      <c r="D151" s="29" t="s">
        <v>266</v>
      </c>
      <c r="E151" s="29" t="s">
        <v>831</v>
      </c>
      <c r="F151" s="29" t="s">
        <v>1052</v>
      </c>
      <c r="G151" s="29" t="s">
        <v>833</v>
      </c>
      <c r="H151" s="29" t="s">
        <v>834</v>
      </c>
      <c r="I151" s="30"/>
      <c r="J151" s="31" t="s">
        <v>261</v>
      </c>
    </row>
    <row r="152" spans="1:10" ht="30.6" x14ac:dyDescent="0.3">
      <c r="A152" s="29" t="s">
        <v>827</v>
      </c>
      <c r="B152" s="29" t="s">
        <v>841</v>
      </c>
      <c r="C152" s="29" t="s">
        <v>258</v>
      </c>
      <c r="D152" s="29" t="s">
        <v>257</v>
      </c>
      <c r="E152" s="29" t="s">
        <v>934</v>
      </c>
      <c r="F152" s="29" t="s">
        <v>1052</v>
      </c>
      <c r="G152" s="29" t="s">
        <v>833</v>
      </c>
      <c r="H152" s="29" t="s">
        <v>834</v>
      </c>
      <c r="I152" s="30"/>
      <c r="J152" s="31" t="s">
        <v>248</v>
      </c>
    </row>
    <row r="153" spans="1:10" ht="20.399999999999999" x14ac:dyDescent="0.3">
      <c r="A153" s="29" t="s">
        <v>827</v>
      </c>
      <c r="B153" s="29" t="s">
        <v>841</v>
      </c>
      <c r="C153" s="29" t="s">
        <v>241</v>
      </c>
      <c r="D153" s="29" t="s">
        <v>240</v>
      </c>
      <c r="E153" s="29" t="s">
        <v>831</v>
      </c>
      <c r="F153" s="29" t="s">
        <v>1052</v>
      </c>
      <c r="G153" s="29" t="s">
        <v>833</v>
      </c>
      <c r="H153" s="29" t="s">
        <v>834</v>
      </c>
      <c r="I153" s="30"/>
      <c r="J153" s="31" t="s">
        <v>237</v>
      </c>
    </row>
    <row r="154" spans="1:10" ht="30.6" x14ac:dyDescent="0.3">
      <c r="A154" s="29" t="s">
        <v>827</v>
      </c>
      <c r="B154" s="29" t="s">
        <v>841</v>
      </c>
      <c r="C154" s="29" t="s">
        <v>232</v>
      </c>
      <c r="D154" s="29" t="s">
        <v>231</v>
      </c>
      <c r="E154" s="29" t="s">
        <v>934</v>
      </c>
      <c r="F154" s="29" t="s">
        <v>1052</v>
      </c>
      <c r="G154" s="29" t="s">
        <v>833</v>
      </c>
      <c r="H154" s="29" t="s">
        <v>852</v>
      </c>
      <c r="I154" s="30"/>
      <c r="J154" s="31" t="s">
        <v>226</v>
      </c>
    </row>
    <row r="155" spans="1:10" ht="20.399999999999999" x14ac:dyDescent="0.3">
      <c r="A155" s="29" t="s">
        <v>827</v>
      </c>
      <c r="B155" s="29" t="s">
        <v>841</v>
      </c>
      <c r="C155" s="29" t="s">
        <v>1073</v>
      </c>
      <c r="D155" s="29" t="s">
        <v>1074</v>
      </c>
      <c r="E155" s="29" t="s">
        <v>846</v>
      </c>
      <c r="F155" s="29" t="s">
        <v>1052</v>
      </c>
      <c r="G155" s="29" t="s">
        <v>833</v>
      </c>
      <c r="H155" s="29" t="s">
        <v>852</v>
      </c>
      <c r="I155" s="30"/>
      <c r="J155" s="31" t="s">
        <v>226</v>
      </c>
    </row>
    <row r="156" spans="1:10" ht="20.399999999999999" x14ac:dyDescent="0.3">
      <c r="A156" s="29" t="s">
        <v>827</v>
      </c>
      <c r="B156" s="29" t="s">
        <v>841</v>
      </c>
      <c r="C156" s="29" t="s">
        <v>500</v>
      </c>
      <c r="D156" s="29" t="s">
        <v>499</v>
      </c>
      <c r="E156" s="29" t="s">
        <v>831</v>
      </c>
      <c r="F156" s="29" t="s">
        <v>1052</v>
      </c>
      <c r="G156" s="29" t="s">
        <v>833</v>
      </c>
      <c r="H156" s="29" t="s">
        <v>834</v>
      </c>
      <c r="I156" s="30"/>
      <c r="J156" s="31" t="s">
        <v>935</v>
      </c>
    </row>
    <row r="157" spans="1:10" ht="20.399999999999999" x14ac:dyDescent="0.3">
      <c r="A157" s="29" t="s">
        <v>827</v>
      </c>
      <c r="B157" s="29" t="s">
        <v>841</v>
      </c>
      <c r="C157" s="29" t="s">
        <v>1075</v>
      </c>
      <c r="D157" s="29" t="s">
        <v>1076</v>
      </c>
      <c r="E157" s="29" t="s">
        <v>838</v>
      </c>
      <c r="F157" s="29" t="s">
        <v>1052</v>
      </c>
      <c r="G157" s="29" t="s">
        <v>833</v>
      </c>
      <c r="H157" s="29" t="s">
        <v>852</v>
      </c>
      <c r="I157" s="30"/>
      <c r="J157" s="31" t="s">
        <v>454</v>
      </c>
    </row>
    <row r="158" spans="1:10" ht="20.399999999999999" x14ac:dyDescent="0.3">
      <c r="A158" s="29" t="s">
        <v>827</v>
      </c>
      <c r="B158" s="29" t="s">
        <v>841</v>
      </c>
      <c r="C158" s="29" t="s">
        <v>1077</v>
      </c>
      <c r="D158" s="29" t="s">
        <v>1078</v>
      </c>
      <c r="E158" s="29" t="s">
        <v>838</v>
      </c>
      <c r="F158" s="29" t="s">
        <v>1052</v>
      </c>
      <c r="G158" s="29" t="s">
        <v>833</v>
      </c>
      <c r="H158" s="29" t="s">
        <v>852</v>
      </c>
      <c r="I158" s="30"/>
      <c r="J158" s="31" t="s">
        <v>454</v>
      </c>
    </row>
    <row r="159" spans="1:10" ht="20.399999999999999" x14ac:dyDescent="0.3">
      <c r="A159" s="29" t="s">
        <v>827</v>
      </c>
      <c r="B159" s="29" t="s">
        <v>841</v>
      </c>
      <c r="C159" s="29" t="s">
        <v>1079</v>
      </c>
      <c r="D159" s="29" t="s">
        <v>1080</v>
      </c>
      <c r="E159" s="29" t="s">
        <v>838</v>
      </c>
      <c r="F159" s="29" t="s">
        <v>1052</v>
      </c>
      <c r="G159" s="29" t="s">
        <v>833</v>
      </c>
      <c r="H159" s="29" t="s">
        <v>852</v>
      </c>
      <c r="I159" s="30"/>
      <c r="J159" s="31" t="s">
        <v>454</v>
      </c>
    </row>
    <row r="160" spans="1:10" ht="20.399999999999999" x14ac:dyDescent="0.3">
      <c r="A160" s="29" t="s">
        <v>827</v>
      </c>
      <c r="B160" s="29" t="s">
        <v>841</v>
      </c>
      <c r="C160" s="29" t="s">
        <v>1081</v>
      </c>
      <c r="D160" s="29" t="s">
        <v>1082</v>
      </c>
      <c r="E160" s="29" t="s">
        <v>846</v>
      </c>
      <c r="F160" s="29" t="s">
        <v>1052</v>
      </c>
      <c r="G160" s="29" t="s">
        <v>833</v>
      </c>
      <c r="H160" s="29" t="s">
        <v>852</v>
      </c>
      <c r="I160" s="30"/>
      <c r="J160" s="31" t="s">
        <v>454</v>
      </c>
    </row>
    <row r="161" spans="1:10" ht="20.399999999999999" x14ac:dyDescent="0.3">
      <c r="A161" s="29" t="s">
        <v>827</v>
      </c>
      <c r="B161" s="29" t="s">
        <v>841</v>
      </c>
      <c r="C161" s="29" t="s">
        <v>1083</v>
      </c>
      <c r="D161" s="29" t="s">
        <v>1084</v>
      </c>
      <c r="E161" s="29" t="s">
        <v>838</v>
      </c>
      <c r="F161" s="29" t="s">
        <v>1052</v>
      </c>
      <c r="G161" s="29" t="s">
        <v>833</v>
      </c>
      <c r="H161" s="29" t="s">
        <v>852</v>
      </c>
      <c r="I161" s="30"/>
      <c r="J161" s="31" t="s">
        <v>454</v>
      </c>
    </row>
    <row r="162" spans="1:10" ht="20.399999999999999" x14ac:dyDescent="0.3">
      <c r="A162" s="29" t="s">
        <v>827</v>
      </c>
      <c r="B162" s="29" t="s">
        <v>841</v>
      </c>
      <c r="C162" s="29" t="s">
        <v>1085</v>
      </c>
      <c r="D162" s="29" t="s">
        <v>1086</v>
      </c>
      <c r="E162" s="29" t="s">
        <v>838</v>
      </c>
      <c r="F162" s="29" t="s">
        <v>1052</v>
      </c>
      <c r="G162" s="29" t="s">
        <v>833</v>
      </c>
      <c r="H162" s="29" t="s">
        <v>852</v>
      </c>
      <c r="I162" s="30"/>
      <c r="J162" s="31" t="s">
        <v>454</v>
      </c>
    </row>
    <row r="163" spans="1:10" ht="20.399999999999999" x14ac:dyDescent="0.3">
      <c r="A163" s="29" t="s">
        <v>827</v>
      </c>
      <c r="B163" s="29" t="s">
        <v>841</v>
      </c>
      <c r="C163" s="29" t="s">
        <v>1087</v>
      </c>
      <c r="D163" s="29" t="s">
        <v>1088</v>
      </c>
      <c r="E163" s="29" t="s">
        <v>838</v>
      </c>
      <c r="F163" s="29" t="s">
        <v>1052</v>
      </c>
      <c r="G163" s="29" t="s">
        <v>833</v>
      </c>
      <c r="H163" s="29" t="s">
        <v>834</v>
      </c>
      <c r="I163" s="30"/>
      <c r="J163" s="31" t="s">
        <v>454</v>
      </c>
    </row>
    <row r="164" spans="1:10" ht="20.399999999999999" x14ac:dyDescent="0.3">
      <c r="A164" s="29" t="s">
        <v>827</v>
      </c>
      <c r="B164" s="29" t="s">
        <v>841</v>
      </c>
      <c r="C164" s="29" t="s">
        <v>1089</v>
      </c>
      <c r="D164" s="29" t="s">
        <v>1090</v>
      </c>
      <c r="E164" s="29" t="s">
        <v>838</v>
      </c>
      <c r="F164" s="29" t="s">
        <v>1052</v>
      </c>
      <c r="G164" s="29" t="s">
        <v>833</v>
      </c>
      <c r="H164" s="29" t="s">
        <v>852</v>
      </c>
      <c r="I164" s="30"/>
      <c r="J164" s="31" t="s">
        <v>454</v>
      </c>
    </row>
    <row r="165" spans="1:10" ht="20.399999999999999" x14ac:dyDescent="0.3">
      <c r="A165" s="29" t="s">
        <v>827</v>
      </c>
      <c r="B165" s="29" t="s">
        <v>841</v>
      </c>
      <c r="C165" s="29" t="s">
        <v>1091</v>
      </c>
      <c r="D165" s="29" t="s">
        <v>1092</v>
      </c>
      <c r="E165" s="29" t="s">
        <v>838</v>
      </c>
      <c r="F165" s="29" t="s">
        <v>1052</v>
      </c>
      <c r="G165" s="29" t="s">
        <v>833</v>
      </c>
      <c r="H165" s="29" t="s">
        <v>852</v>
      </c>
      <c r="I165" s="30"/>
      <c r="J165" s="31" t="s">
        <v>454</v>
      </c>
    </row>
    <row r="166" spans="1:10" ht="20.399999999999999" x14ac:dyDescent="0.3">
      <c r="A166" s="29" t="s">
        <v>827</v>
      </c>
      <c r="B166" s="29" t="s">
        <v>841</v>
      </c>
      <c r="C166" s="29" t="s">
        <v>1093</v>
      </c>
      <c r="D166" s="29" t="s">
        <v>1094</v>
      </c>
      <c r="E166" s="29" t="s">
        <v>838</v>
      </c>
      <c r="F166" s="29" t="s">
        <v>1052</v>
      </c>
      <c r="G166" s="29" t="s">
        <v>833</v>
      </c>
      <c r="H166" s="29" t="s">
        <v>852</v>
      </c>
      <c r="I166" s="30"/>
      <c r="J166" s="31" t="s">
        <v>454</v>
      </c>
    </row>
    <row r="167" spans="1:10" ht="20.399999999999999" x14ac:dyDescent="0.3">
      <c r="A167" s="29" t="s">
        <v>827</v>
      </c>
      <c r="B167" s="29" t="s">
        <v>841</v>
      </c>
      <c r="C167" s="29" t="s">
        <v>1095</v>
      </c>
      <c r="D167" s="29" t="s">
        <v>1096</v>
      </c>
      <c r="E167" s="29" t="s">
        <v>838</v>
      </c>
      <c r="F167" s="29" t="s">
        <v>1052</v>
      </c>
      <c r="G167" s="29" t="s">
        <v>833</v>
      </c>
      <c r="H167" s="29" t="s">
        <v>852</v>
      </c>
      <c r="I167" s="30"/>
      <c r="J167" s="31" t="s">
        <v>454</v>
      </c>
    </row>
    <row r="168" spans="1:10" ht="20.399999999999999" x14ac:dyDescent="0.3">
      <c r="A168" s="29" t="s">
        <v>827</v>
      </c>
      <c r="B168" s="29" t="s">
        <v>841</v>
      </c>
      <c r="C168" s="29" t="s">
        <v>1097</v>
      </c>
      <c r="D168" s="29" t="s">
        <v>1098</v>
      </c>
      <c r="E168" s="29" t="s">
        <v>846</v>
      </c>
      <c r="F168" s="29" t="s">
        <v>1052</v>
      </c>
      <c r="G168" s="29" t="s">
        <v>833</v>
      </c>
      <c r="H168" s="29" t="s">
        <v>852</v>
      </c>
      <c r="I168" s="30"/>
      <c r="J168" s="31" t="s">
        <v>454</v>
      </c>
    </row>
    <row r="169" spans="1:10" ht="20.399999999999999" x14ac:dyDescent="0.3">
      <c r="A169" s="29" t="s">
        <v>827</v>
      </c>
      <c r="B169" s="29" t="s">
        <v>841</v>
      </c>
      <c r="C169" s="29" t="s">
        <v>1099</v>
      </c>
      <c r="D169" s="29" t="s">
        <v>1100</v>
      </c>
      <c r="E169" s="29" t="s">
        <v>846</v>
      </c>
      <c r="F169" s="29" t="s">
        <v>1052</v>
      </c>
      <c r="G169" s="29" t="s">
        <v>833</v>
      </c>
      <c r="H169" s="29" t="s">
        <v>852</v>
      </c>
      <c r="I169" s="30"/>
      <c r="J169" s="31" t="s">
        <v>425</v>
      </c>
    </row>
    <row r="170" spans="1:10" ht="20.399999999999999" x14ac:dyDescent="0.3">
      <c r="A170" s="29" t="s">
        <v>827</v>
      </c>
      <c r="B170" s="29" t="s">
        <v>841</v>
      </c>
      <c r="C170" s="29" t="s">
        <v>1101</v>
      </c>
      <c r="D170" s="29" t="s">
        <v>1102</v>
      </c>
      <c r="E170" s="29" t="s">
        <v>838</v>
      </c>
      <c r="F170" s="29" t="s">
        <v>1052</v>
      </c>
      <c r="G170" s="29" t="s">
        <v>833</v>
      </c>
      <c r="H170" s="29" t="s">
        <v>852</v>
      </c>
      <c r="I170" s="30"/>
      <c r="J170" s="31" t="s">
        <v>454</v>
      </c>
    </row>
    <row r="171" spans="1:10" ht="20.399999999999999" x14ac:dyDescent="0.3">
      <c r="A171" s="29" t="s">
        <v>827</v>
      </c>
      <c r="B171" s="29" t="s">
        <v>841</v>
      </c>
      <c r="C171" s="29" t="s">
        <v>1103</v>
      </c>
      <c r="D171" s="29" t="s">
        <v>1104</v>
      </c>
      <c r="E171" s="29" t="s">
        <v>846</v>
      </c>
      <c r="F171" s="29" t="s">
        <v>1052</v>
      </c>
      <c r="G171" s="29" t="s">
        <v>833</v>
      </c>
      <c r="H171" s="29" t="s">
        <v>852</v>
      </c>
      <c r="I171" s="30"/>
      <c r="J171" s="31" t="s">
        <v>454</v>
      </c>
    </row>
    <row r="172" spans="1:10" ht="20.399999999999999" x14ac:dyDescent="0.3">
      <c r="A172" s="29" t="s">
        <v>827</v>
      </c>
      <c r="B172" s="29" t="s">
        <v>841</v>
      </c>
      <c r="C172" s="29" t="s">
        <v>1105</v>
      </c>
      <c r="D172" s="29" t="s">
        <v>1106</v>
      </c>
      <c r="E172" s="29" t="s">
        <v>846</v>
      </c>
      <c r="F172" s="29" t="s">
        <v>1052</v>
      </c>
      <c r="G172" s="29" t="s">
        <v>833</v>
      </c>
      <c r="H172" s="29" t="s">
        <v>852</v>
      </c>
      <c r="I172" s="30"/>
      <c r="J172" s="31" t="s">
        <v>416</v>
      </c>
    </row>
    <row r="173" spans="1:10" ht="20.399999999999999" x14ac:dyDescent="0.3">
      <c r="A173" s="29" t="s">
        <v>827</v>
      </c>
      <c r="B173" s="29" t="s">
        <v>841</v>
      </c>
      <c r="C173" s="29" t="s">
        <v>1107</v>
      </c>
      <c r="D173" s="29" t="s">
        <v>1108</v>
      </c>
      <c r="E173" s="29" t="s">
        <v>838</v>
      </c>
      <c r="F173" s="29" t="s">
        <v>1052</v>
      </c>
      <c r="G173" s="29" t="s">
        <v>833</v>
      </c>
      <c r="H173" s="29" t="s">
        <v>834</v>
      </c>
      <c r="I173" s="30"/>
      <c r="J173" s="31" t="s">
        <v>205</v>
      </c>
    </row>
    <row r="174" spans="1:10" ht="20.399999999999999" x14ac:dyDescent="0.3">
      <c r="A174" s="29" t="s">
        <v>827</v>
      </c>
      <c r="B174" s="29" t="s">
        <v>841</v>
      </c>
      <c r="C174" s="29" t="s">
        <v>1109</v>
      </c>
      <c r="D174" s="29" t="s">
        <v>1110</v>
      </c>
      <c r="E174" s="29" t="s">
        <v>846</v>
      </c>
      <c r="F174" s="29" t="s">
        <v>1052</v>
      </c>
      <c r="G174" s="29" t="s">
        <v>833</v>
      </c>
      <c r="H174" s="29" t="s">
        <v>834</v>
      </c>
      <c r="I174" s="30"/>
      <c r="J174" s="31" t="s">
        <v>205</v>
      </c>
    </row>
    <row r="175" spans="1:10" ht="20.399999999999999" x14ac:dyDescent="0.3">
      <c r="A175" s="29" t="s">
        <v>827</v>
      </c>
      <c r="B175" s="29" t="s">
        <v>841</v>
      </c>
      <c r="C175" s="29" t="s">
        <v>1111</v>
      </c>
      <c r="D175" s="29" t="s">
        <v>1112</v>
      </c>
      <c r="E175" s="29" t="s">
        <v>838</v>
      </c>
      <c r="F175" s="29" t="s">
        <v>832</v>
      </c>
      <c r="G175" s="29" t="s">
        <v>833</v>
      </c>
      <c r="H175" s="29" t="s">
        <v>852</v>
      </c>
      <c r="I175" s="30"/>
      <c r="J175" s="31" t="s">
        <v>205</v>
      </c>
    </row>
    <row r="176" spans="1:10" ht="20.399999999999999" x14ac:dyDescent="0.3">
      <c r="A176" s="29" t="s">
        <v>827</v>
      </c>
      <c r="B176" s="29" t="s">
        <v>841</v>
      </c>
      <c r="C176" s="29" t="s">
        <v>671</v>
      </c>
      <c r="D176" s="29" t="s">
        <v>670</v>
      </c>
      <c r="E176" s="29" t="s">
        <v>831</v>
      </c>
      <c r="F176" s="29" t="s">
        <v>1052</v>
      </c>
      <c r="G176" s="29" t="s">
        <v>833</v>
      </c>
      <c r="H176" s="29" t="s">
        <v>834</v>
      </c>
      <c r="I176" s="30"/>
      <c r="J176" s="31" t="s">
        <v>195</v>
      </c>
    </row>
    <row r="177" spans="1:10" ht="20.399999999999999" x14ac:dyDescent="0.3">
      <c r="A177" s="29" t="s">
        <v>827</v>
      </c>
      <c r="B177" s="29" t="s">
        <v>841</v>
      </c>
      <c r="C177" s="29" t="s">
        <v>1113</v>
      </c>
      <c r="D177" s="29" t="s">
        <v>1114</v>
      </c>
      <c r="E177" s="29" t="s">
        <v>831</v>
      </c>
      <c r="F177" s="29" t="s">
        <v>1052</v>
      </c>
      <c r="G177" s="29" t="s">
        <v>833</v>
      </c>
      <c r="H177" s="29" t="s">
        <v>834</v>
      </c>
      <c r="I177" s="30"/>
      <c r="J177" s="31" t="s">
        <v>195</v>
      </c>
    </row>
    <row r="178" spans="1:10" ht="20.399999999999999" x14ac:dyDescent="0.3">
      <c r="A178" s="29" t="s">
        <v>827</v>
      </c>
      <c r="B178" s="29" t="s">
        <v>841</v>
      </c>
      <c r="C178" s="29" t="s">
        <v>1115</v>
      </c>
      <c r="D178" s="29" t="s">
        <v>1116</v>
      </c>
      <c r="E178" s="29" t="s">
        <v>846</v>
      </c>
      <c r="F178" s="29" t="s">
        <v>1052</v>
      </c>
      <c r="G178" s="29" t="s">
        <v>833</v>
      </c>
      <c r="H178" s="29" t="s">
        <v>834</v>
      </c>
      <c r="I178" s="30"/>
      <c r="J178" s="31" t="s">
        <v>124</v>
      </c>
    </row>
    <row r="179" spans="1:10" ht="20.399999999999999" x14ac:dyDescent="0.3">
      <c r="A179" s="29" t="s">
        <v>827</v>
      </c>
      <c r="B179" s="29" t="s">
        <v>841</v>
      </c>
      <c r="C179" s="29" t="s">
        <v>1117</v>
      </c>
      <c r="D179" s="29" t="s">
        <v>1118</v>
      </c>
      <c r="E179" s="29" t="s">
        <v>846</v>
      </c>
      <c r="F179" s="29" t="s">
        <v>1052</v>
      </c>
      <c r="G179" s="29" t="s">
        <v>833</v>
      </c>
      <c r="H179" s="29" t="s">
        <v>834</v>
      </c>
      <c r="I179" s="30"/>
      <c r="J179" s="31" t="s">
        <v>124</v>
      </c>
    </row>
    <row r="180" spans="1:10" ht="20.399999999999999" x14ac:dyDescent="0.3">
      <c r="A180" s="29" t="s">
        <v>827</v>
      </c>
      <c r="B180" s="29" t="s">
        <v>841</v>
      </c>
      <c r="C180" s="29" t="s">
        <v>1119</v>
      </c>
      <c r="D180" s="29" t="s">
        <v>1120</v>
      </c>
      <c r="E180" s="29" t="s">
        <v>831</v>
      </c>
      <c r="F180" s="29" t="s">
        <v>1052</v>
      </c>
      <c r="G180" s="29" t="s">
        <v>833</v>
      </c>
      <c r="H180" s="29" t="s">
        <v>834</v>
      </c>
      <c r="I180" s="30"/>
      <c r="J180" s="31" t="s">
        <v>958</v>
      </c>
    </row>
    <row r="181" spans="1:10" ht="20.399999999999999" x14ac:dyDescent="0.3">
      <c r="A181" s="29" t="s">
        <v>827</v>
      </c>
      <c r="B181" s="29" t="s">
        <v>841</v>
      </c>
      <c r="C181" s="29" t="s">
        <v>1121</v>
      </c>
      <c r="D181" s="29" t="s">
        <v>1122</v>
      </c>
      <c r="E181" s="29" t="s">
        <v>838</v>
      </c>
      <c r="F181" s="29" t="s">
        <v>1052</v>
      </c>
      <c r="G181" s="29" t="s">
        <v>833</v>
      </c>
      <c r="H181" s="29" t="s">
        <v>834</v>
      </c>
      <c r="I181" s="30"/>
      <c r="J181" s="31" t="s">
        <v>67</v>
      </c>
    </row>
    <row r="182" spans="1:10" ht="20.399999999999999" x14ac:dyDescent="0.3">
      <c r="A182" s="29" t="s">
        <v>827</v>
      </c>
      <c r="B182" s="29" t="s">
        <v>841</v>
      </c>
      <c r="C182" s="29" t="s">
        <v>117</v>
      </c>
      <c r="D182" s="29" t="s">
        <v>116</v>
      </c>
      <c r="E182" s="29" t="s">
        <v>831</v>
      </c>
      <c r="F182" s="29" t="s">
        <v>1052</v>
      </c>
      <c r="G182" s="29" t="s">
        <v>833</v>
      </c>
      <c r="H182" s="29" t="s">
        <v>834</v>
      </c>
      <c r="I182" s="30"/>
      <c r="J182" s="31" t="s">
        <v>104</v>
      </c>
    </row>
    <row r="183" spans="1:10" ht="20.399999999999999" x14ac:dyDescent="0.3">
      <c r="A183" s="29" t="s">
        <v>827</v>
      </c>
      <c r="B183" s="29" t="s">
        <v>841</v>
      </c>
      <c r="C183" s="29" t="s">
        <v>1123</v>
      </c>
      <c r="D183" s="29" t="s">
        <v>1124</v>
      </c>
      <c r="E183" s="29" t="s">
        <v>831</v>
      </c>
      <c r="F183" s="29" t="s">
        <v>1052</v>
      </c>
      <c r="G183" s="29" t="s">
        <v>833</v>
      </c>
      <c r="H183" s="29" t="s">
        <v>834</v>
      </c>
      <c r="I183" s="30"/>
      <c r="J183" s="31" t="s">
        <v>104</v>
      </c>
    </row>
    <row r="184" spans="1:10" ht="20.399999999999999" x14ac:dyDescent="0.3">
      <c r="A184" s="29" t="s">
        <v>827</v>
      </c>
      <c r="B184" s="29" t="s">
        <v>841</v>
      </c>
      <c r="C184" s="29" t="s">
        <v>1125</v>
      </c>
      <c r="D184" s="29" t="s">
        <v>1126</v>
      </c>
      <c r="E184" s="29" t="s">
        <v>831</v>
      </c>
      <c r="F184" s="29" t="s">
        <v>1052</v>
      </c>
      <c r="G184" s="29" t="s">
        <v>833</v>
      </c>
      <c r="H184" s="29" t="s">
        <v>834</v>
      </c>
      <c r="I184" s="30"/>
      <c r="J184" s="31" t="s">
        <v>891</v>
      </c>
    </row>
    <row r="185" spans="1:10" ht="20.399999999999999" x14ac:dyDescent="0.3">
      <c r="A185" s="29" t="s">
        <v>827</v>
      </c>
      <c r="B185" s="29" t="s">
        <v>841</v>
      </c>
      <c r="C185" s="29" t="s">
        <v>1127</v>
      </c>
      <c r="D185" s="29" t="s">
        <v>1128</v>
      </c>
      <c r="E185" s="29" t="s">
        <v>846</v>
      </c>
      <c r="F185" s="29" t="s">
        <v>1052</v>
      </c>
      <c r="G185" s="29" t="s">
        <v>833</v>
      </c>
      <c r="H185" s="29" t="s">
        <v>834</v>
      </c>
      <c r="I185" s="30"/>
      <c r="J185" s="31" t="s">
        <v>92</v>
      </c>
    </row>
    <row r="186" spans="1:10" ht="20.399999999999999" x14ac:dyDescent="0.3">
      <c r="A186" s="29" t="s">
        <v>827</v>
      </c>
      <c r="B186" s="29" t="s">
        <v>841</v>
      </c>
      <c r="C186" s="29" t="s">
        <v>1129</v>
      </c>
      <c r="D186" s="29" t="s">
        <v>1130</v>
      </c>
      <c r="E186" s="29" t="s">
        <v>838</v>
      </c>
      <c r="F186" s="29" t="s">
        <v>1052</v>
      </c>
      <c r="G186" s="29" t="s">
        <v>833</v>
      </c>
      <c r="H186" s="29" t="s">
        <v>834</v>
      </c>
      <c r="I186" s="30"/>
      <c r="J186" s="31" t="s">
        <v>67</v>
      </c>
    </row>
    <row r="187" spans="1:10" ht="20.399999999999999" x14ac:dyDescent="0.3">
      <c r="A187" s="29" t="s">
        <v>827</v>
      </c>
      <c r="B187" s="29" t="s">
        <v>841</v>
      </c>
      <c r="C187" s="29" t="s">
        <v>1131</v>
      </c>
      <c r="D187" s="29" t="s">
        <v>1132</v>
      </c>
      <c r="E187" s="29" t="s">
        <v>838</v>
      </c>
      <c r="F187" s="29" t="s">
        <v>1052</v>
      </c>
      <c r="G187" s="29" t="s">
        <v>833</v>
      </c>
      <c r="H187" s="29" t="s">
        <v>852</v>
      </c>
      <c r="I187" s="30"/>
      <c r="J187" s="31" t="s">
        <v>272</v>
      </c>
    </row>
    <row r="188" spans="1:10" ht="20.399999999999999" x14ac:dyDescent="0.3">
      <c r="A188" s="29" t="s">
        <v>827</v>
      </c>
      <c r="B188" s="29" t="s">
        <v>841</v>
      </c>
      <c r="C188" s="29" t="s">
        <v>1133</v>
      </c>
      <c r="D188" s="29" t="s">
        <v>1134</v>
      </c>
      <c r="E188" s="29" t="s">
        <v>838</v>
      </c>
      <c r="F188" s="29" t="s">
        <v>977</v>
      </c>
      <c r="G188" s="29" t="s">
        <v>833</v>
      </c>
      <c r="H188" s="29" t="s">
        <v>834</v>
      </c>
      <c r="I188" s="30"/>
      <c r="J188" s="31" t="s">
        <v>927</v>
      </c>
    </row>
    <row r="189" spans="1:10" ht="20.399999999999999" x14ac:dyDescent="0.3">
      <c r="A189" s="29" t="s">
        <v>827</v>
      </c>
      <c r="B189" s="29" t="s">
        <v>841</v>
      </c>
      <c r="C189" s="29" t="s">
        <v>1135</v>
      </c>
      <c r="D189" s="29" t="s">
        <v>1136</v>
      </c>
      <c r="E189" s="29" t="s">
        <v>838</v>
      </c>
      <c r="F189" s="29" t="s">
        <v>1137</v>
      </c>
      <c r="G189" s="29" t="s">
        <v>833</v>
      </c>
      <c r="H189" s="29" t="s">
        <v>852</v>
      </c>
      <c r="I189" s="30"/>
      <c r="J189" s="31" t="s">
        <v>454</v>
      </c>
    </row>
    <row r="190" spans="1:10" ht="20.399999999999999" x14ac:dyDescent="0.3">
      <c r="A190" s="29" t="s">
        <v>827</v>
      </c>
      <c r="B190" s="29" t="s">
        <v>841</v>
      </c>
      <c r="C190" s="29" t="s">
        <v>772</v>
      </c>
      <c r="D190" s="29" t="s">
        <v>771</v>
      </c>
      <c r="E190" s="29" t="s">
        <v>909</v>
      </c>
      <c r="F190" s="29" t="s">
        <v>1137</v>
      </c>
      <c r="G190" s="29" t="s">
        <v>833</v>
      </c>
      <c r="H190" s="29" t="s">
        <v>852</v>
      </c>
      <c r="I190" s="30"/>
      <c r="J190" s="31" t="s">
        <v>454</v>
      </c>
    </row>
    <row r="191" spans="1:10" ht="20.399999999999999" x14ac:dyDescent="0.3">
      <c r="A191" s="29" t="s">
        <v>827</v>
      </c>
      <c r="B191" s="29" t="s">
        <v>841</v>
      </c>
      <c r="C191" s="29" t="s">
        <v>1138</v>
      </c>
      <c r="D191" s="29" t="s">
        <v>1139</v>
      </c>
      <c r="E191" s="29" t="s">
        <v>838</v>
      </c>
      <c r="F191" s="29" t="s">
        <v>1137</v>
      </c>
      <c r="G191" s="29" t="s">
        <v>833</v>
      </c>
      <c r="H191" s="29" t="s">
        <v>852</v>
      </c>
      <c r="I191" s="30"/>
      <c r="J191" s="31" t="s">
        <v>454</v>
      </c>
    </row>
    <row r="192" spans="1:10" ht="20.399999999999999" x14ac:dyDescent="0.3">
      <c r="A192" s="29" t="s">
        <v>827</v>
      </c>
      <c r="B192" s="29" t="s">
        <v>841</v>
      </c>
      <c r="C192" s="29" t="s">
        <v>1140</v>
      </c>
      <c r="D192" s="29" t="s">
        <v>1141</v>
      </c>
      <c r="E192" s="29" t="s">
        <v>846</v>
      </c>
      <c r="F192" s="29" t="s">
        <v>1137</v>
      </c>
      <c r="G192" s="29" t="s">
        <v>833</v>
      </c>
      <c r="H192" s="29" t="s">
        <v>834</v>
      </c>
      <c r="I192" s="30"/>
      <c r="J192" s="31" t="s">
        <v>918</v>
      </c>
    </row>
    <row r="193" spans="1:10" ht="20.399999999999999" x14ac:dyDescent="0.3">
      <c r="A193" s="29" t="s">
        <v>827</v>
      </c>
      <c r="B193" s="29" t="s">
        <v>841</v>
      </c>
      <c r="C193" s="29" t="s">
        <v>1142</v>
      </c>
      <c r="D193" s="29" t="s">
        <v>1143</v>
      </c>
      <c r="E193" s="29" t="s">
        <v>846</v>
      </c>
      <c r="F193" s="29" t="s">
        <v>1137</v>
      </c>
      <c r="G193" s="29" t="s">
        <v>833</v>
      </c>
      <c r="H193" s="29" t="s">
        <v>852</v>
      </c>
      <c r="I193" s="30"/>
      <c r="J193" s="31" t="s">
        <v>454</v>
      </c>
    </row>
    <row r="194" spans="1:10" ht="20.399999999999999" x14ac:dyDescent="0.3">
      <c r="A194" s="29" t="s">
        <v>827</v>
      </c>
      <c r="B194" s="29" t="s">
        <v>841</v>
      </c>
      <c r="C194" s="29" t="s">
        <v>1144</v>
      </c>
      <c r="D194" s="29" t="s">
        <v>1145</v>
      </c>
      <c r="E194" s="29" t="s">
        <v>838</v>
      </c>
      <c r="F194" s="29" t="s">
        <v>1137</v>
      </c>
      <c r="G194" s="29" t="s">
        <v>833</v>
      </c>
      <c r="H194" s="29" t="s">
        <v>852</v>
      </c>
      <c r="I194" s="30"/>
      <c r="J194" s="31" t="s">
        <v>454</v>
      </c>
    </row>
    <row r="195" spans="1:10" ht="20.399999999999999" x14ac:dyDescent="0.3">
      <c r="A195" s="29" t="s">
        <v>827</v>
      </c>
      <c r="B195" s="29" t="s">
        <v>841</v>
      </c>
      <c r="C195" s="29" t="s">
        <v>1146</v>
      </c>
      <c r="D195" s="29" t="s">
        <v>1147</v>
      </c>
      <c r="E195" s="29" t="s">
        <v>838</v>
      </c>
      <c r="F195" s="29" t="s">
        <v>1137</v>
      </c>
      <c r="G195" s="29" t="s">
        <v>833</v>
      </c>
      <c r="H195" s="29" t="s">
        <v>852</v>
      </c>
      <c r="I195" s="30"/>
      <c r="J195" s="31" t="s">
        <v>454</v>
      </c>
    </row>
    <row r="196" spans="1:10" ht="20.399999999999999" x14ac:dyDescent="0.3">
      <c r="A196" s="29" t="s">
        <v>827</v>
      </c>
      <c r="B196" s="29" t="s">
        <v>841</v>
      </c>
      <c r="C196" s="29" t="s">
        <v>1148</v>
      </c>
      <c r="D196" s="29" t="s">
        <v>1149</v>
      </c>
      <c r="E196" s="29" t="s">
        <v>838</v>
      </c>
      <c r="F196" s="29" t="s">
        <v>1137</v>
      </c>
      <c r="G196" s="29" t="s">
        <v>833</v>
      </c>
      <c r="H196" s="29" t="s">
        <v>852</v>
      </c>
      <c r="I196" s="30"/>
      <c r="J196" s="31" t="s">
        <v>454</v>
      </c>
    </row>
    <row r="197" spans="1:10" ht="20.399999999999999" x14ac:dyDescent="0.3">
      <c r="A197" s="29" t="s">
        <v>827</v>
      </c>
      <c r="B197" s="29" t="s">
        <v>841</v>
      </c>
      <c r="C197" s="29" t="s">
        <v>1150</v>
      </c>
      <c r="D197" s="29" t="s">
        <v>1151</v>
      </c>
      <c r="E197" s="29" t="s">
        <v>838</v>
      </c>
      <c r="F197" s="29" t="s">
        <v>1137</v>
      </c>
      <c r="G197" s="29" t="s">
        <v>833</v>
      </c>
      <c r="H197" s="29" t="s">
        <v>852</v>
      </c>
      <c r="I197" s="30"/>
      <c r="J197" s="31" t="s">
        <v>425</v>
      </c>
    </row>
    <row r="198" spans="1:10" ht="20.399999999999999" x14ac:dyDescent="0.3">
      <c r="A198" s="29" t="s">
        <v>827</v>
      </c>
      <c r="B198" s="29" t="s">
        <v>841</v>
      </c>
      <c r="C198" s="29" t="s">
        <v>1152</v>
      </c>
      <c r="D198" s="29" t="s">
        <v>1153</v>
      </c>
      <c r="E198" s="29" t="s">
        <v>838</v>
      </c>
      <c r="F198" s="29" t="s">
        <v>1137</v>
      </c>
      <c r="G198" s="29" t="s">
        <v>833</v>
      </c>
      <c r="H198" s="29" t="s">
        <v>852</v>
      </c>
      <c r="I198" s="30"/>
      <c r="J198" s="31" t="s">
        <v>416</v>
      </c>
    </row>
    <row r="199" spans="1:10" ht="20.399999999999999" x14ac:dyDescent="0.3">
      <c r="A199" s="29" t="s">
        <v>827</v>
      </c>
      <c r="B199" s="29" t="s">
        <v>841</v>
      </c>
      <c r="C199" s="29" t="s">
        <v>297</v>
      </c>
      <c r="D199" s="29" t="s">
        <v>296</v>
      </c>
      <c r="E199" s="29" t="s">
        <v>831</v>
      </c>
      <c r="F199" s="29" t="s">
        <v>1137</v>
      </c>
      <c r="G199" s="29" t="s">
        <v>833</v>
      </c>
      <c r="H199" s="29" t="s">
        <v>834</v>
      </c>
      <c r="I199" s="30"/>
      <c r="J199" s="31" t="s">
        <v>287</v>
      </c>
    </row>
    <row r="200" spans="1:10" ht="20.399999999999999" x14ac:dyDescent="0.3">
      <c r="A200" s="29" t="s">
        <v>827</v>
      </c>
      <c r="B200" s="29" t="s">
        <v>841</v>
      </c>
      <c r="C200" s="29" t="s">
        <v>309</v>
      </c>
      <c r="D200" s="29" t="s">
        <v>308</v>
      </c>
      <c r="E200" s="29" t="s">
        <v>909</v>
      </c>
      <c r="F200" s="29" t="s">
        <v>1137</v>
      </c>
      <c r="G200" s="29" t="s">
        <v>833</v>
      </c>
      <c r="H200" s="29" t="s">
        <v>852</v>
      </c>
      <c r="I200" s="30"/>
      <c r="J200" s="31" t="s">
        <v>287</v>
      </c>
    </row>
    <row r="201" spans="1:10" ht="30.6" x14ac:dyDescent="0.3">
      <c r="A201" s="29" t="s">
        <v>827</v>
      </c>
      <c r="B201" s="29" t="s">
        <v>841</v>
      </c>
      <c r="C201" s="29" t="s">
        <v>278</v>
      </c>
      <c r="D201" s="29" t="s">
        <v>277</v>
      </c>
      <c r="E201" s="29" t="s">
        <v>934</v>
      </c>
      <c r="F201" s="29" t="s">
        <v>1137</v>
      </c>
      <c r="G201" s="29" t="s">
        <v>833</v>
      </c>
      <c r="H201" s="29" t="s">
        <v>834</v>
      </c>
      <c r="I201" s="30"/>
      <c r="J201" s="31" t="s">
        <v>272</v>
      </c>
    </row>
    <row r="202" spans="1:10" ht="20.399999999999999" x14ac:dyDescent="0.3">
      <c r="A202" s="29" t="s">
        <v>827</v>
      </c>
      <c r="B202" s="29" t="s">
        <v>841</v>
      </c>
      <c r="C202" s="29" t="s">
        <v>265</v>
      </c>
      <c r="D202" s="29" t="s">
        <v>264</v>
      </c>
      <c r="E202" s="29" t="s">
        <v>831</v>
      </c>
      <c r="F202" s="29" t="s">
        <v>1137</v>
      </c>
      <c r="G202" s="29" t="s">
        <v>833</v>
      </c>
      <c r="H202" s="29" t="s">
        <v>834</v>
      </c>
      <c r="I202" s="30"/>
      <c r="J202" s="31" t="s">
        <v>261</v>
      </c>
    </row>
    <row r="203" spans="1:10" ht="30.6" x14ac:dyDescent="0.3">
      <c r="A203" s="29" t="s">
        <v>827</v>
      </c>
      <c r="B203" s="29" t="s">
        <v>841</v>
      </c>
      <c r="C203" s="29" t="s">
        <v>256</v>
      </c>
      <c r="D203" s="29" t="s">
        <v>255</v>
      </c>
      <c r="E203" s="29" t="s">
        <v>934</v>
      </c>
      <c r="F203" s="29" t="s">
        <v>1137</v>
      </c>
      <c r="G203" s="29" t="s">
        <v>833</v>
      </c>
      <c r="H203" s="29" t="s">
        <v>834</v>
      </c>
      <c r="I203" s="30"/>
      <c r="J203" s="31" t="s">
        <v>248</v>
      </c>
    </row>
    <row r="204" spans="1:10" ht="20.399999999999999" x14ac:dyDescent="0.3">
      <c r="A204" s="29" t="s">
        <v>827</v>
      </c>
      <c r="B204" s="29" t="s">
        <v>841</v>
      </c>
      <c r="C204" s="29" t="s">
        <v>239</v>
      </c>
      <c r="D204" s="29" t="s">
        <v>238</v>
      </c>
      <c r="E204" s="29" t="s">
        <v>831</v>
      </c>
      <c r="F204" s="29" t="s">
        <v>1137</v>
      </c>
      <c r="G204" s="29" t="s">
        <v>833</v>
      </c>
      <c r="H204" s="29" t="s">
        <v>834</v>
      </c>
      <c r="I204" s="30"/>
      <c r="J204" s="31" t="s">
        <v>237</v>
      </c>
    </row>
    <row r="205" spans="1:10" ht="30.6" x14ac:dyDescent="0.3">
      <c r="A205" s="29" t="s">
        <v>827</v>
      </c>
      <c r="B205" s="29" t="s">
        <v>841</v>
      </c>
      <c r="C205" s="29" t="s">
        <v>230</v>
      </c>
      <c r="D205" s="29" t="s">
        <v>229</v>
      </c>
      <c r="E205" s="29" t="s">
        <v>934</v>
      </c>
      <c r="F205" s="29" t="s">
        <v>1137</v>
      </c>
      <c r="G205" s="29" t="s">
        <v>833</v>
      </c>
      <c r="H205" s="29" t="s">
        <v>852</v>
      </c>
      <c r="I205" s="30"/>
      <c r="J205" s="31" t="s">
        <v>226</v>
      </c>
    </row>
    <row r="206" spans="1:10" ht="20.399999999999999" x14ac:dyDescent="0.3">
      <c r="A206" s="29" t="s">
        <v>827</v>
      </c>
      <c r="B206" s="29" t="s">
        <v>841</v>
      </c>
      <c r="C206" s="29" t="s">
        <v>760</v>
      </c>
      <c r="D206" s="29" t="s">
        <v>759</v>
      </c>
      <c r="E206" s="29" t="s">
        <v>831</v>
      </c>
      <c r="F206" s="29" t="s">
        <v>1137</v>
      </c>
      <c r="G206" s="29" t="s">
        <v>833</v>
      </c>
      <c r="H206" s="29" t="s">
        <v>852</v>
      </c>
      <c r="I206" s="30"/>
      <c r="J206" s="31" t="s">
        <v>935</v>
      </c>
    </row>
    <row r="207" spans="1:10" ht="20.399999999999999" x14ac:dyDescent="0.3">
      <c r="A207" s="29" t="s">
        <v>827</v>
      </c>
      <c r="B207" s="29" t="s">
        <v>841</v>
      </c>
      <c r="C207" s="29" t="s">
        <v>1154</v>
      </c>
      <c r="D207" s="29" t="s">
        <v>1155</v>
      </c>
      <c r="E207" s="29" t="s">
        <v>838</v>
      </c>
      <c r="F207" s="29" t="s">
        <v>832</v>
      </c>
      <c r="G207" s="29" t="s">
        <v>833</v>
      </c>
      <c r="H207" s="29" t="s">
        <v>834</v>
      </c>
      <c r="I207" s="30"/>
      <c r="J207" s="31" t="s">
        <v>840</v>
      </c>
    </row>
    <row r="208" spans="1:10" ht="20.399999999999999" x14ac:dyDescent="0.3">
      <c r="A208" s="29" t="s">
        <v>827</v>
      </c>
      <c r="B208" s="29" t="s">
        <v>841</v>
      </c>
      <c r="C208" s="29" t="s">
        <v>1156</v>
      </c>
      <c r="D208" s="29" t="s">
        <v>1157</v>
      </c>
      <c r="E208" s="29" t="s">
        <v>838</v>
      </c>
      <c r="F208" s="29" t="s">
        <v>1137</v>
      </c>
      <c r="G208" s="29" t="s">
        <v>833</v>
      </c>
      <c r="H208" s="29" t="s">
        <v>852</v>
      </c>
      <c r="I208" s="30"/>
      <c r="J208" s="31" t="s">
        <v>454</v>
      </c>
    </row>
    <row r="209" spans="1:10" ht="20.399999999999999" x14ac:dyDescent="0.3">
      <c r="A209" s="29" t="s">
        <v>827</v>
      </c>
      <c r="B209" s="29" t="s">
        <v>841</v>
      </c>
      <c r="C209" s="29" t="s">
        <v>1158</v>
      </c>
      <c r="D209" s="29" t="s">
        <v>1159</v>
      </c>
      <c r="E209" s="29" t="s">
        <v>838</v>
      </c>
      <c r="F209" s="29" t="s">
        <v>1137</v>
      </c>
      <c r="G209" s="29" t="s">
        <v>833</v>
      </c>
      <c r="H209" s="29" t="s">
        <v>852</v>
      </c>
      <c r="I209" s="30"/>
      <c r="J209" s="31" t="s">
        <v>454</v>
      </c>
    </row>
    <row r="210" spans="1:10" ht="20.399999999999999" x14ac:dyDescent="0.3">
      <c r="A210" s="29" t="s">
        <v>827</v>
      </c>
      <c r="B210" s="29" t="s">
        <v>841</v>
      </c>
      <c r="C210" s="29" t="s">
        <v>1160</v>
      </c>
      <c r="D210" s="29" t="s">
        <v>1161</v>
      </c>
      <c r="E210" s="29" t="s">
        <v>838</v>
      </c>
      <c r="F210" s="29" t="s">
        <v>1137</v>
      </c>
      <c r="G210" s="29" t="s">
        <v>833</v>
      </c>
      <c r="H210" s="29" t="s">
        <v>852</v>
      </c>
      <c r="I210" s="30"/>
      <c r="J210" s="31" t="s">
        <v>454</v>
      </c>
    </row>
    <row r="211" spans="1:10" ht="20.399999999999999" x14ac:dyDescent="0.3">
      <c r="A211" s="29" t="s">
        <v>827</v>
      </c>
      <c r="B211" s="29" t="s">
        <v>841</v>
      </c>
      <c r="C211" s="29" t="s">
        <v>1162</v>
      </c>
      <c r="D211" s="29" t="s">
        <v>1163</v>
      </c>
      <c r="E211" s="29" t="s">
        <v>838</v>
      </c>
      <c r="F211" s="29" t="s">
        <v>1137</v>
      </c>
      <c r="G211" s="29" t="s">
        <v>833</v>
      </c>
      <c r="H211" s="29" t="s">
        <v>834</v>
      </c>
      <c r="I211" s="30"/>
      <c r="J211" s="31" t="s">
        <v>205</v>
      </c>
    </row>
    <row r="212" spans="1:10" ht="20.399999999999999" x14ac:dyDescent="0.3">
      <c r="A212" s="29" t="s">
        <v>827</v>
      </c>
      <c r="B212" s="29" t="s">
        <v>841</v>
      </c>
      <c r="C212" s="29" t="s">
        <v>1164</v>
      </c>
      <c r="D212" s="29" t="s">
        <v>1165</v>
      </c>
      <c r="E212" s="29" t="s">
        <v>838</v>
      </c>
      <c r="F212" s="29" t="s">
        <v>1137</v>
      </c>
      <c r="G212" s="29" t="s">
        <v>833</v>
      </c>
      <c r="H212" s="29" t="s">
        <v>852</v>
      </c>
      <c r="I212" s="30"/>
      <c r="J212" s="31" t="s">
        <v>205</v>
      </c>
    </row>
    <row r="213" spans="1:10" ht="20.399999999999999" x14ac:dyDescent="0.3">
      <c r="A213" s="29" t="s">
        <v>827</v>
      </c>
      <c r="B213" s="29" t="s">
        <v>841</v>
      </c>
      <c r="C213" s="29" t="s">
        <v>1166</v>
      </c>
      <c r="D213" s="29" t="s">
        <v>1167</v>
      </c>
      <c r="E213" s="29" t="s">
        <v>831</v>
      </c>
      <c r="F213" s="29" t="s">
        <v>1137</v>
      </c>
      <c r="G213" s="29" t="s">
        <v>833</v>
      </c>
      <c r="H213" s="29" t="s">
        <v>834</v>
      </c>
      <c r="I213" s="30"/>
      <c r="J213" s="31" t="s">
        <v>195</v>
      </c>
    </row>
    <row r="214" spans="1:10" ht="20.399999999999999" x14ac:dyDescent="0.3">
      <c r="A214" s="29" t="s">
        <v>827</v>
      </c>
      <c r="B214" s="29" t="s">
        <v>841</v>
      </c>
      <c r="C214" s="29" t="s">
        <v>1168</v>
      </c>
      <c r="D214" s="29" t="s">
        <v>1169</v>
      </c>
      <c r="E214" s="29" t="s">
        <v>831</v>
      </c>
      <c r="F214" s="29" t="s">
        <v>1137</v>
      </c>
      <c r="G214" s="29" t="s">
        <v>833</v>
      </c>
      <c r="H214" s="29" t="s">
        <v>834</v>
      </c>
      <c r="I214" s="30"/>
      <c r="J214" s="31" t="s">
        <v>195</v>
      </c>
    </row>
    <row r="215" spans="1:10" ht="20.399999999999999" x14ac:dyDescent="0.3">
      <c r="A215" s="29" t="s">
        <v>827</v>
      </c>
      <c r="B215" s="29" t="s">
        <v>841</v>
      </c>
      <c r="C215" s="29" t="s">
        <v>1170</v>
      </c>
      <c r="D215" s="29" t="s">
        <v>1171</v>
      </c>
      <c r="E215" s="29" t="s">
        <v>846</v>
      </c>
      <c r="F215" s="29" t="s">
        <v>1137</v>
      </c>
      <c r="G215" s="29" t="s">
        <v>833</v>
      </c>
      <c r="H215" s="29" t="s">
        <v>834</v>
      </c>
      <c r="I215" s="30"/>
      <c r="J215" s="31" t="s">
        <v>124</v>
      </c>
    </row>
    <row r="216" spans="1:10" ht="20.399999999999999" x14ac:dyDescent="0.3">
      <c r="A216" s="29" t="s">
        <v>827</v>
      </c>
      <c r="B216" s="29" t="s">
        <v>841</v>
      </c>
      <c r="C216" s="29" t="s">
        <v>1172</v>
      </c>
      <c r="D216" s="29" t="s">
        <v>1173</v>
      </c>
      <c r="E216" s="29" t="s">
        <v>846</v>
      </c>
      <c r="F216" s="29" t="s">
        <v>1137</v>
      </c>
      <c r="G216" s="29" t="s">
        <v>833</v>
      </c>
      <c r="H216" s="29" t="s">
        <v>834</v>
      </c>
      <c r="I216" s="30"/>
      <c r="J216" s="31" t="s">
        <v>124</v>
      </c>
    </row>
    <row r="217" spans="1:10" ht="20.399999999999999" x14ac:dyDescent="0.3">
      <c r="A217" s="29" t="s">
        <v>827</v>
      </c>
      <c r="B217" s="29" t="s">
        <v>841</v>
      </c>
      <c r="C217" s="29" t="s">
        <v>1174</v>
      </c>
      <c r="D217" s="29" t="s">
        <v>1175</v>
      </c>
      <c r="E217" s="29" t="s">
        <v>846</v>
      </c>
      <c r="F217" s="29" t="s">
        <v>1137</v>
      </c>
      <c r="G217" s="29" t="s">
        <v>833</v>
      </c>
      <c r="H217" s="29" t="s">
        <v>834</v>
      </c>
      <c r="I217" s="30"/>
      <c r="J217" s="31" t="s">
        <v>124</v>
      </c>
    </row>
    <row r="218" spans="1:10" ht="20.399999999999999" x14ac:dyDescent="0.3">
      <c r="A218" s="29" t="s">
        <v>827</v>
      </c>
      <c r="B218" s="29" t="s">
        <v>841</v>
      </c>
      <c r="C218" s="29" t="s">
        <v>1176</v>
      </c>
      <c r="D218" s="29" t="s">
        <v>1177</v>
      </c>
      <c r="E218" s="29" t="s">
        <v>831</v>
      </c>
      <c r="F218" s="29" t="s">
        <v>1137</v>
      </c>
      <c r="G218" s="29" t="s">
        <v>833</v>
      </c>
      <c r="H218" s="29" t="s">
        <v>834</v>
      </c>
      <c r="I218" s="30"/>
      <c r="J218" s="31" t="s">
        <v>958</v>
      </c>
    </row>
    <row r="219" spans="1:10" ht="20.399999999999999" x14ac:dyDescent="0.3">
      <c r="A219" s="29" t="s">
        <v>827</v>
      </c>
      <c r="B219" s="29" t="s">
        <v>841</v>
      </c>
      <c r="C219" s="29" t="s">
        <v>1178</v>
      </c>
      <c r="D219" s="29" t="s">
        <v>1179</v>
      </c>
      <c r="E219" s="29" t="s">
        <v>838</v>
      </c>
      <c r="F219" s="29" t="s">
        <v>1137</v>
      </c>
      <c r="G219" s="29" t="s">
        <v>833</v>
      </c>
      <c r="H219" s="29" t="s">
        <v>834</v>
      </c>
      <c r="I219" s="30"/>
      <c r="J219" s="31" t="s">
        <v>195</v>
      </c>
    </row>
    <row r="220" spans="1:10" ht="20.399999999999999" x14ac:dyDescent="0.3">
      <c r="A220" s="29" t="s">
        <v>827</v>
      </c>
      <c r="B220" s="29" t="s">
        <v>841</v>
      </c>
      <c r="C220" s="29" t="s">
        <v>115</v>
      </c>
      <c r="D220" s="29" t="s">
        <v>114</v>
      </c>
      <c r="E220" s="29" t="s">
        <v>831</v>
      </c>
      <c r="F220" s="29" t="s">
        <v>1137</v>
      </c>
      <c r="G220" s="29" t="s">
        <v>833</v>
      </c>
      <c r="H220" s="29" t="s">
        <v>834</v>
      </c>
      <c r="I220" s="30"/>
      <c r="J220" s="31" t="s">
        <v>104</v>
      </c>
    </row>
    <row r="221" spans="1:10" ht="20.399999999999999" x14ac:dyDescent="0.3">
      <c r="A221" s="29" t="s">
        <v>827</v>
      </c>
      <c r="B221" s="29" t="s">
        <v>841</v>
      </c>
      <c r="C221" s="29" t="s">
        <v>1180</v>
      </c>
      <c r="D221" s="29" t="s">
        <v>1181</v>
      </c>
      <c r="E221" s="29" t="s">
        <v>831</v>
      </c>
      <c r="F221" s="29" t="s">
        <v>1137</v>
      </c>
      <c r="G221" s="29" t="s">
        <v>833</v>
      </c>
      <c r="H221" s="29" t="s">
        <v>834</v>
      </c>
      <c r="I221" s="30"/>
      <c r="J221" s="31" t="s">
        <v>104</v>
      </c>
    </row>
    <row r="222" spans="1:10" ht="20.399999999999999" x14ac:dyDescent="0.3">
      <c r="A222" s="29" t="s">
        <v>827</v>
      </c>
      <c r="B222" s="29" t="s">
        <v>841</v>
      </c>
      <c r="C222" s="29" t="s">
        <v>1182</v>
      </c>
      <c r="D222" s="29" t="s">
        <v>1183</v>
      </c>
      <c r="E222" s="29" t="s">
        <v>831</v>
      </c>
      <c r="F222" s="29" t="s">
        <v>1137</v>
      </c>
      <c r="G222" s="29" t="s">
        <v>833</v>
      </c>
      <c r="H222" s="29" t="s">
        <v>834</v>
      </c>
      <c r="I222" s="30"/>
      <c r="J222" s="31" t="s">
        <v>891</v>
      </c>
    </row>
    <row r="223" spans="1:10" ht="20.399999999999999" x14ac:dyDescent="0.3">
      <c r="A223" s="29" t="s">
        <v>827</v>
      </c>
      <c r="B223" s="29" t="s">
        <v>841</v>
      </c>
      <c r="C223" s="29" t="s">
        <v>1184</v>
      </c>
      <c r="D223" s="29" t="s">
        <v>1185</v>
      </c>
      <c r="E223" s="29" t="s">
        <v>831</v>
      </c>
      <c r="F223" s="29" t="s">
        <v>1137</v>
      </c>
      <c r="G223" s="29" t="s">
        <v>833</v>
      </c>
      <c r="H223" s="29" t="s">
        <v>834</v>
      </c>
      <c r="I223" s="30"/>
      <c r="J223" s="31" t="s">
        <v>891</v>
      </c>
    </row>
    <row r="224" spans="1:10" ht="20.399999999999999" x14ac:dyDescent="0.3">
      <c r="A224" s="29" t="s">
        <v>827</v>
      </c>
      <c r="B224" s="29" t="s">
        <v>841</v>
      </c>
      <c r="C224" s="29" t="s">
        <v>1186</v>
      </c>
      <c r="D224" s="29" t="s">
        <v>1187</v>
      </c>
      <c r="E224" s="29" t="s">
        <v>846</v>
      </c>
      <c r="F224" s="29" t="s">
        <v>1137</v>
      </c>
      <c r="G224" s="29" t="s">
        <v>833</v>
      </c>
      <c r="H224" s="29" t="s">
        <v>834</v>
      </c>
      <c r="I224" s="30"/>
      <c r="J224" s="31" t="s">
        <v>92</v>
      </c>
    </row>
    <row r="225" spans="1:10" ht="20.399999999999999" x14ac:dyDescent="0.3">
      <c r="A225" s="29" t="s">
        <v>827</v>
      </c>
      <c r="B225" s="29" t="s">
        <v>841</v>
      </c>
      <c r="C225" s="29" t="s">
        <v>1188</v>
      </c>
      <c r="D225" s="29" t="s">
        <v>1189</v>
      </c>
      <c r="E225" s="29" t="s">
        <v>838</v>
      </c>
      <c r="F225" s="29" t="s">
        <v>1137</v>
      </c>
      <c r="G225" s="29" t="s">
        <v>833</v>
      </c>
      <c r="H225" s="29" t="s">
        <v>834</v>
      </c>
      <c r="I225" s="30"/>
      <c r="J225" s="31" t="s">
        <v>67</v>
      </c>
    </row>
    <row r="226" spans="1:10" ht="20.399999999999999" x14ac:dyDescent="0.3">
      <c r="A226" s="29" t="s">
        <v>827</v>
      </c>
      <c r="B226" s="29" t="s">
        <v>841</v>
      </c>
      <c r="C226" s="29" t="s">
        <v>1190</v>
      </c>
      <c r="D226" s="29" t="s">
        <v>1191</v>
      </c>
      <c r="E226" s="29" t="s">
        <v>838</v>
      </c>
      <c r="F226" s="29" t="s">
        <v>1137</v>
      </c>
      <c r="G226" s="29" t="s">
        <v>833</v>
      </c>
      <c r="H226" s="29" t="s">
        <v>852</v>
      </c>
      <c r="I226" s="30"/>
      <c r="J226" s="31" t="s">
        <v>272</v>
      </c>
    </row>
    <row r="227" spans="1:10" ht="20.399999999999999" x14ac:dyDescent="0.3">
      <c r="A227" s="29" t="s">
        <v>827</v>
      </c>
      <c r="B227" s="29" t="s">
        <v>841</v>
      </c>
      <c r="C227" s="29" t="s">
        <v>1192</v>
      </c>
      <c r="D227" s="29" t="s">
        <v>1193</v>
      </c>
      <c r="E227" s="29" t="s">
        <v>838</v>
      </c>
      <c r="F227" s="29" t="s">
        <v>1194</v>
      </c>
      <c r="G227" s="29" t="s">
        <v>833</v>
      </c>
      <c r="H227" s="29" t="s">
        <v>852</v>
      </c>
      <c r="I227" s="30"/>
      <c r="J227" s="31" t="s">
        <v>454</v>
      </c>
    </row>
    <row r="228" spans="1:10" ht="20.399999999999999" x14ac:dyDescent="0.3">
      <c r="A228" s="29" t="s">
        <v>827</v>
      </c>
      <c r="B228" s="29" t="s">
        <v>841</v>
      </c>
      <c r="C228" s="29" t="s">
        <v>1195</v>
      </c>
      <c r="D228" s="29" t="s">
        <v>1196</v>
      </c>
      <c r="E228" s="29" t="s">
        <v>838</v>
      </c>
      <c r="F228" s="29" t="s">
        <v>1194</v>
      </c>
      <c r="G228" s="29" t="s">
        <v>833</v>
      </c>
      <c r="H228" s="29" t="s">
        <v>852</v>
      </c>
      <c r="I228" s="30"/>
      <c r="J228" s="31" t="s">
        <v>454</v>
      </c>
    </row>
    <row r="229" spans="1:10" ht="20.399999999999999" x14ac:dyDescent="0.3">
      <c r="A229" s="29" t="s">
        <v>827</v>
      </c>
      <c r="B229" s="29" t="s">
        <v>841</v>
      </c>
      <c r="C229" s="29" t="s">
        <v>1197</v>
      </c>
      <c r="D229" s="29" t="s">
        <v>1198</v>
      </c>
      <c r="E229" s="29" t="s">
        <v>838</v>
      </c>
      <c r="F229" s="29" t="s">
        <v>1194</v>
      </c>
      <c r="G229" s="29" t="s">
        <v>833</v>
      </c>
      <c r="H229" s="29" t="s">
        <v>834</v>
      </c>
      <c r="I229" s="30"/>
      <c r="J229" s="31" t="s">
        <v>454</v>
      </c>
    </row>
    <row r="230" spans="1:10" ht="20.399999999999999" x14ac:dyDescent="0.3">
      <c r="A230" s="29" t="s">
        <v>827</v>
      </c>
      <c r="B230" s="29" t="s">
        <v>841</v>
      </c>
      <c r="C230" s="29" t="s">
        <v>1199</v>
      </c>
      <c r="D230" s="29" t="s">
        <v>1200</v>
      </c>
      <c r="E230" s="29" t="s">
        <v>909</v>
      </c>
      <c r="F230" s="29" t="s">
        <v>1194</v>
      </c>
      <c r="G230" s="29" t="s">
        <v>833</v>
      </c>
      <c r="H230" s="29" t="s">
        <v>834</v>
      </c>
      <c r="I230" s="30"/>
      <c r="J230" s="31" t="s">
        <v>287</v>
      </c>
    </row>
    <row r="231" spans="1:10" ht="20.399999999999999" x14ac:dyDescent="0.3">
      <c r="A231" s="29" t="s">
        <v>827</v>
      </c>
      <c r="B231" s="29" t="s">
        <v>841</v>
      </c>
      <c r="C231" s="29" t="s">
        <v>1201</v>
      </c>
      <c r="D231" s="29" t="s">
        <v>1202</v>
      </c>
      <c r="E231" s="29" t="s">
        <v>838</v>
      </c>
      <c r="F231" s="29" t="s">
        <v>1194</v>
      </c>
      <c r="G231" s="29" t="s">
        <v>833</v>
      </c>
      <c r="H231" s="29" t="s">
        <v>852</v>
      </c>
      <c r="I231" s="30"/>
      <c r="J231" s="31" t="s">
        <v>454</v>
      </c>
    </row>
    <row r="232" spans="1:10" ht="20.399999999999999" x14ac:dyDescent="0.3">
      <c r="A232" s="29" t="s">
        <v>827</v>
      </c>
      <c r="B232" s="29" t="s">
        <v>841</v>
      </c>
      <c r="C232" s="29" t="s">
        <v>1203</v>
      </c>
      <c r="D232" s="29" t="s">
        <v>1204</v>
      </c>
      <c r="E232" s="29" t="s">
        <v>838</v>
      </c>
      <c r="F232" s="29" t="s">
        <v>1194</v>
      </c>
      <c r="G232" s="29" t="s">
        <v>833</v>
      </c>
      <c r="H232" s="29" t="s">
        <v>852</v>
      </c>
      <c r="I232" s="30"/>
      <c r="J232" s="31" t="s">
        <v>425</v>
      </c>
    </row>
    <row r="233" spans="1:10" ht="20.399999999999999" x14ac:dyDescent="0.3">
      <c r="A233" s="29" t="s">
        <v>827</v>
      </c>
      <c r="B233" s="29" t="s">
        <v>841</v>
      </c>
      <c r="C233" s="29" t="s">
        <v>1205</v>
      </c>
      <c r="D233" s="29" t="s">
        <v>1206</v>
      </c>
      <c r="E233" s="29" t="s">
        <v>838</v>
      </c>
      <c r="F233" s="29" t="s">
        <v>1194</v>
      </c>
      <c r="G233" s="29" t="s">
        <v>833</v>
      </c>
      <c r="H233" s="29" t="s">
        <v>852</v>
      </c>
      <c r="I233" s="30"/>
      <c r="J233" s="31" t="s">
        <v>416</v>
      </c>
    </row>
    <row r="234" spans="1:10" ht="20.399999999999999" x14ac:dyDescent="0.3">
      <c r="A234" s="29" t="s">
        <v>827</v>
      </c>
      <c r="B234" s="29" t="s">
        <v>841</v>
      </c>
      <c r="C234" s="29" t="s">
        <v>1207</v>
      </c>
      <c r="D234" s="29" t="s">
        <v>1208</v>
      </c>
      <c r="E234" s="29" t="s">
        <v>846</v>
      </c>
      <c r="F234" s="29" t="s">
        <v>1194</v>
      </c>
      <c r="G234" s="29" t="s">
        <v>833</v>
      </c>
      <c r="H234" s="29" t="s">
        <v>852</v>
      </c>
      <c r="I234" s="30"/>
      <c r="J234" s="31" t="s">
        <v>416</v>
      </c>
    </row>
    <row r="235" spans="1:10" ht="20.399999999999999" x14ac:dyDescent="0.3">
      <c r="A235" s="29" t="s">
        <v>827</v>
      </c>
      <c r="B235" s="29" t="s">
        <v>841</v>
      </c>
      <c r="C235" s="29" t="s">
        <v>339</v>
      </c>
      <c r="D235" s="29" t="s">
        <v>338</v>
      </c>
      <c r="E235" s="29" t="s">
        <v>831</v>
      </c>
      <c r="F235" s="29" t="s">
        <v>1194</v>
      </c>
      <c r="G235" s="29" t="s">
        <v>833</v>
      </c>
      <c r="H235" s="29" t="s">
        <v>834</v>
      </c>
      <c r="I235" s="30"/>
      <c r="J235" s="31" t="s">
        <v>287</v>
      </c>
    </row>
    <row r="236" spans="1:10" ht="20.399999999999999" x14ac:dyDescent="0.3">
      <c r="A236" s="29" t="s">
        <v>827</v>
      </c>
      <c r="B236" s="29" t="s">
        <v>841</v>
      </c>
      <c r="C236" s="29" t="s">
        <v>313</v>
      </c>
      <c r="D236" s="29" t="s">
        <v>312</v>
      </c>
      <c r="E236" s="29" t="s">
        <v>909</v>
      </c>
      <c r="F236" s="29" t="s">
        <v>1194</v>
      </c>
      <c r="G236" s="29" t="s">
        <v>833</v>
      </c>
      <c r="H236" s="29" t="s">
        <v>852</v>
      </c>
      <c r="I236" s="30"/>
      <c r="J236" s="31" t="s">
        <v>287</v>
      </c>
    </row>
    <row r="237" spans="1:10" ht="30.6" x14ac:dyDescent="0.3">
      <c r="A237" s="29" t="s">
        <v>827</v>
      </c>
      <c r="B237" s="29" t="s">
        <v>841</v>
      </c>
      <c r="C237" s="29" t="s">
        <v>276</v>
      </c>
      <c r="D237" s="29" t="s">
        <v>275</v>
      </c>
      <c r="E237" s="29" t="s">
        <v>934</v>
      </c>
      <c r="F237" s="29" t="s">
        <v>1194</v>
      </c>
      <c r="G237" s="29" t="s">
        <v>833</v>
      </c>
      <c r="H237" s="29" t="s">
        <v>834</v>
      </c>
      <c r="I237" s="30"/>
      <c r="J237" s="31" t="s">
        <v>272</v>
      </c>
    </row>
    <row r="238" spans="1:10" ht="20.399999999999999" x14ac:dyDescent="0.3">
      <c r="A238" s="29" t="s">
        <v>827</v>
      </c>
      <c r="B238" s="29" t="s">
        <v>841</v>
      </c>
      <c r="C238" s="29" t="s">
        <v>260</v>
      </c>
      <c r="D238" s="29" t="s">
        <v>259</v>
      </c>
      <c r="E238" s="29" t="s">
        <v>831</v>
      </c>
      <c r="F238" s="29" t="s">
        <v>1194</v>
      </c>
      <c r="G238" s="29" t="s">
        <v>833</v>
      </c>
      <c r="H238" s="29" t="s">
        <v>834</v>
      </c>
      <c r="I238" s="30"/>
      <c r="J238" s="31" t="s">
        <v>261</v>
      </c>
    </row>
    <row r="239" spans="1:10" ht="30.6" x14ac:dyDescent="0.3">
      <c r="A239" s="29" t="s">
        <v>827</v>
      </c>
      <c r="B239" s="29" t="s">
        <v>841</v>
      </c>
      <c r="C239" s="29" t="s">
        <v>250</v>
      </c>
      <c r="D239" s="29" t="s">
        <v>249</v>
      </c>
      <c r="E239" s="29" t="s">
        <v>934</v>
      </c>
      <c r="F239" s="29" t="s">
        <v>1194</v>
      </c>
      <c r="G239" s="29" t="s">
        <v>833</v>
      </c>
      <c r="H239" s="29" t="s">
        <v>834</v>
      </c>
      <c r="I239" s="30"/>
      <c r="J239" s="31" t="s">
        <v>248</v>
      </c>
    </row>
    <row r="240" spans="1:10" ht="20.399999999999999" x14ac:dyDescent="0.3">
      <c r="A240" s="29" t="s">
        <v>827</v>
      </c>
      <c r="B240" s="29" t="s">
        <v>841</v>
      </c>
      <c r="C240" s="29" t="s">
        <v>717</v>
      </c>
      <c r="D240" s="29" t="s">
        <v>716</v>
      </c>
      <c r="E240" s="29" t="s">
        <v>831</v>
      </c>
      <c r="F240" s="29" t="s">
        <v>1194</v>
      </c>
      <c r="G240" s="29" t="s">
        <v>833</v>
      </c>
      <c r="H240" s="29" t="s">
        <v>834</v>
      </c>
      <c r="I240" s="30"/>
      <c r="J240" s="31" t="s">
        <v>237</v>
      </c>
    </row>
    <row r="241" spans="1:10" ht="30.6" x14ac:dyDescent="0.3">
      <c r="A241" s="29" t="s">
        <v>827</v>
      </c>
      <c r="B241" s="29" t="s">
        <v>841</v>
      </c>
      <c r="C241" s="29" t="s">
        <v>225</v>
      </c>
      <c r="D241" s="29" t="s">
        <v>224</v>
      </c>
      <c r="E241" s="29" t="s">
        <v>934</v>
      </c>
      <c r="F241" s="29" t="s">
        <v>1194</v>
      </c>
      <c r="G241" s="29" t="s">
        <v>833</v>
      </c>
      <c r="H241" s="29" t="s">
        <v>852</v>
      </c>
      <c r="I241" s="30"/>
      <c r="J241" s="31" t="s">
        <v>226</v>
      </c>
    </row>
    <row r="242" spans="1:10" ht="20.399999999999999" x14ac:dyDescent="0.3">
      <c r="A242" s="29" t="s">
        <v>827</v>
      </c>
      <c r="B242" s="29" t="s">
        <v>841</v>
      </c>
      <c r="C242" s="29" t="s">
        <v>533</v>
      </c>
      <c r="D242" s="29" t="s">
        <v>532</v>
      </c>
      <c r="E242" s="29" t="s">
        <v>831</v>
      </c>
      <c r="F242" s="29" t="s">
        <v>1194</v>
      </c>
      <c r="G242" s="29" t="s">
        <v>833</v>
      </c>
      <c r="H242" s="29" t="s">
        <v>852</v>
      </c>
      <c r="I242" s="30"/>
      <c r="J242" s="31" t="s">
        <v>935</v>
      </c>
    </row>
    <row r="243" spans="1:10" ht="20.399999999999999" x14ac:dyDescent="0.3">
      <c r="A243" s="29" t="s">
        <v>827</v>
      </c>
      <c r="B243" s="29" t="s">
        <v>841</v>
      </c>
      <c r="C243" s="29" t="s">
        <v>1209</v>
      </c>
      <c r="D243" s="29" t="s">
        <v>1210</v>
      </c>
      <c r="E243" s="29" t="s">
        <v>838</v>
      </c>
      <c r="F243" s="29" t="s">
        <v>1194</v>
      </c>
      <c r="G243" s="29" t="s">
        <v>833</v>
      </c>
      <c r="H243" s="29" t="s">
        <v>852</v>
      </c>
      <c r="I243" s="30"/>
      <c r="J243" s="31" t="s">
        <v>454</v>
      </c>
    </row>
    <row r="244" spans="1:10" ht="20.399999999999999" x14ac:dyDescent="0.3">
      <c r="A244" s="29" t="s">
        <v>827</v>
      </c>
      <c r="B244" s="29" t="s">
        <v>841</v>
      </c>
      <c r="C244" s="29" t="s">
        <v>1211</v>
      </c>
      <c r="D244" s="29" t="s">
        <v>1212</v>
      </c>
      <c r="E244" s="29" t="s">
        <v>838</v>
      </c>
      <c r="F244" s="29" t="s">
        <v>1194</v>
      </c>
      <c r="G244" s="29" t="s">
        <v>833</v>
      </c>
      <c r="H244" s="29" t="s">
        <v>852</v>
      </c>
      <c r="I244" s="30"/>
      <c r="J244" s="31" t="s">
        <v>454</v>
      </c>
    </row>
    <row r="245" spans="1:10" ht="20.399999999999999" x14ac:dyDescent="0.3">
      <c r="A245" s="29" t="s">
        <v>827</v>
      </c>
      <c r="B245" s="29" t="s">
        <v>841</v>
      </c>
      <c r="C245" s="29" t="s">
        <v>1213</v>
      </c>
      <c r="D245" s="29" t="s">
        <v>1214</v>
      </c>
      <c r="E245" s="29" t="s">
        <v>846</v>
      </c>
      <c r="F245" s="29" t="s">
        <v>1194</v>
      </c>
      <c r="G245" s="29" t="s">
        <v>833</v>
      </c>
      <c r="H245" s="29" t="s">
        <v>852</v>
      </c>
      <c r="I245" s="30"/>
      <c r="J245" s="31" t="s">
        <v>454</v>
      </c>
    </row>
    <row r="246" spans="1:10" ht="20.399999999999999" x14ac:dyDescent="0.3">
      <c r="A246" s="29" t="s">
        <v>827</v>
      </c>
      <c r="B246" s="29" t="s">
        <v>841</v>
      </c>
      <c r="C246" s="29" t="s">
        <v>1215</v>
      </c>
      <c r="D246" s="29" t="s">
        <v>1216</v>
      </c>
      <c r="E246" s="29" t="s">
        <v>838</v>
      </c>
      <c r="F246" s="29" t="s">
        <v>1194</v>
      </c>
      <c r="G246" s="29" t="s">
        <v>833</v>
      </c>
      <c r="H246" s="29" t="s">
        <v>834</v>
      </c>
      <c r="I246" s="30"/>
      <c r="J246" s="31" t="s">
        <v>205</v>
      </c>
    </row>
    <row r="247" spans="1:10" ht="20.399999999999999" x14ac:dyDescent="0.3">
      <c r="A247" s="29" t="s">
        <v>827</v>
      </c>
      <c r="B247" s="29" t="s">
        <v>841</v>
      </c>
      <c r="C247" s="29" t="s">
        <v>1217</v>
      </c>
      <c r="D247" s="29" t="s">
        <v>1218</v>
      </c>
      <c r="E247" s="29" t="s">
        <v>831</v>
      </c>
      <c r="F247" s="29" t="s">
        <v>1194</v>
      </c>
      <c r="G247" s="29" t="s">
        <v>833</v>
      </c>
      <c r="H247" s="29" t="s">
        <v>834</v>
      </c>
      <c r="I247" s="30"/>
      <c r="J247" s="31" t="s">
        <v>195</v>
      </c>
    </row>
    <row r="248" spans="1:10" ht="20.399999999999999" x14ac:dyDescent="0.3">
      <c r="A248" s="29" t="s">
        <v>827</v>
      </c>
      <c r="B248" s="29" t="s">
        <v>841</v>
      </c>
      <c r="C248" s="29" t="s">
        <v>1219</v>
      </c>
      <c r="D248" s="29" t="s">
        <v>1220</v>
      </c>
      <c r="E248" s="29" t="s">
        <v>831</v>
      </c>
      <c r="F248" s="29" t="s">
        <v>1194</v>
      </c>
      <c r="G248" s="29" t="s">
        <v>833</v>
      </c>
      <c r="H248" s="29" t="s">
        <v>834</v>
      </c>
      <c r="I248" s="30"/>
      <c r="J248" s="31" t="s">
        <v>67</v>
      </c>
    </row>
    <row r="249" spans="1:10" ht="20.399999999999999" x14ac:dyDescent="0.3">
      <c r="A249" s="29" t="s">
        <v>827</v>
      </c>
      <c r="B249" s="29" t="s">
        <v>841</v>
      </c>
      <c r="C249" s="29" t="s">
        <v>1221</v>
      </c>
      <c r="D249" s="29" t="s">
        <v>1222</v>
      </c>
      <c r="E249" s="29" t="s">
        <v>831</v>
      </c>
      <c r="F249" s="29" t="s">
        <v>1194</v>
      </c>
      <c r="G249" s="29" t="s">
        <v>833</v>
      </c>
      <c r="H249" s="29" t="s">
        <v>834</v>
      </c>
      <c r="I249" s="30"/>
      <c r="J249" s="31" t="s">
        <v>195</v>
      </c>
    </row>
    <row r="250" spans="1:10" ht="20.399999999999999" x14ac:dyDescent="0.3">
      <c r="A250" s="29" t="s">
        <v>827</v>
      </c>
      <c r="B250" s="29" t="s">
        <v>841</v>
      </c>
      <c r="C250" s="29" t="s">
        <v>1223</v>
      </c>
      <c r="D250" s="29" t="s">
        <v>1224</v>
      </c>
      <c r="E250" s="29" t="s">
        <v>846</v>
      </c>
      <c r="F250" s="29" t="s">
        <v>1194</v>
      </c>
      <c r="G250" s="29" t="s">
        <v>833</v>
      </c>
      <c r="H250" s="29" t="s">
        <v>834</v>
      </c>
      <c r="I250" s="30"/>
      <c r="J250" s="31" t="s">
        <v>124</v>
      </c>
    </row>
    <row r="251" spans="1:10" ht="20.399999999999999" x14ac:dyDescent="0.3">
      <c r="A251" s="29" t="s">
        <v>827</v>
      </c>
      <c r="B251" s="29" t="s">
        <v>841</v>
      </c>
      <c r="C251" s="29" t="s">
        <v>1225</v>
      </c>
      <c r="D251" s="29" t="s">
        <v>1226</v>
      </c>
      <c r="E251" s="29" t="s">
        <v>846</v>
      </c>
      <c r="F251" s="29" t="s">
        <v>1194</v>
      </c>
      <c r="G251" s="29" t="s">
        <v>833</v>
      </c>
      <c r="H251" s="29" t="s">
        <v>834</v>
      </c>
      <c r="I251" s="30"/>
      <c r="J251" s="31" t="s">
        <v>124</v>
      </c>
    </row>
    <row r="252" spans="1:10" ht="20.399999999999999" x14ac:dyDescent="0.3">
      <c r="A252" s="29" t="s">
        <v>827</v>
      </c>
      <c r="B252" s="29" t="s">
        <v>841</v>
      </c>
      <c r="C252" s="29" t="s">
        <v>1227</v>
      </c>
      <c r="D252" s="29" t="s">
        <v>1228</v>
      </c>
      <c r="E252" s="29" t="s">
        <v>846</v>
      </c>
      <c r="F252" s="29" t="s">
        <v>1194</v>
      </c>
      <c r="G252" s="29" t="s">
        <v>833</v>
      </c>
      <c r="H252" s="29" t="s">
        <v>834</v>
      </c>
      <c r="I252" s="30"/>
      <c r="J252" s="31" t="s">
        <v>124</v>
      </c>
    </row>
    <row r="253" spans="1:10" ht="20.399999999999999" x14ac:dyDescent="0.3">
      <c r="A253" s="29" t="s">
        <v>827</v>
      </c>
      <c r="B253" s="29" t="s">
        <v>841</v>
      </c>
      <c r="C253" s="29" t="s">
        <v>1229</v>
      </c>
      <c r="D253" s="29" t="s">
        <v>1230</v>
      </c>
      <c r="E253" s="29" t="s">
        <v>846</v>
      </c>
      <c r="F253" s="29" t="s">
        <v>1194</v>
      </c>
      <c r="G253" s="29" t="s">
        <v>833</v>
      </c>
      <c r="H253" s="29" t="s">
        <v>834</v>
      </c>
      <c r="I253" s="30"/>
      <c r="J253" s="31" t="s">
        <v>124</v>
      </c>
    </row>
    <row r="254" spans="1:10" ht="20.399999999999999" x14ac:dyDescent="0.3">
      <c r="A254" s="29" t="s">
        <v>827</v>
      </c>
      <c r="B254" s="29" t="s">
        <v>841</v>
      </c>
      <c r="C254" s="29" t="s">
        <v>1231</v>
      </c>
      <c r="D254" s="29" t="s">
        <v>1232</v>
      </c>
      <c r="E254" s="29" t="s">
        <v>838</v>
      </c>
      <c r="F254" s="29" t="s">
        <v>1194</v>
      </c>
      <c r="G254" s="29" t="s">
        <v>833</v>
      </c>
      <c r="H254" s="29" t="s">
        <v>834</v>
      </c>
      <c r="I254" s="30"/>
      <c r="J254" s="31" t="s">
        <v>195</v>
      </c>
    </row>
    <row r="255" spans="1:10" ht="20.399999999999999" x14ac:dyDescent="0.3">
      <c r="A255" s="29" t="s">
        <v>827</v>
      </c>
      <c r="B255" s="29" t="s">
        <v>841</v>
      </c>
      <c r="C255" s="29" t="s">
        <v>661</v>
      </c>
      <c r="D255" s="29" t="s">
        <v>660</v>
      </c>
      <c r="E255" s="29" t="s">
        <v>831</v>
      </c>
      <c r="F255" s="29" t="s">
        <v>1194</v>
      </c>
      <c r="G255" s="29" t="s">
        <v>833</v>
      </c>
      <c r="H255" s="29" t="s">
        <v>834</v>
      </c>
      <c r="I255" s="30"/>
      <c r="J255" s="31" t="s">
        <v>104</v>
      </c>
    </row>
    <row r="256" spans="1:10" ht="20.399999999999999" x14ac:dyDescent="0.3">
      <c r="A256" s="29" t="s">
        <v>827</v>
      </c>
      <c r="B256" s="29" t="s">
        <v>841</v>
      </c>
      <c r="C256" s="29" t="s">
        <v>1233</v>
      </c>
      <c r="D256" s="29" t="s">
        <v>1234</v>
      </c>
      <c r="E256" s="29" t="s">
        <v>831</v>
      </c>
      <c r="F256" s="29" t="s">
        <v>1194</v>
      </c>
      <c r="G256" s="29" t="s">
        <v>833</v>
      </c>
      <c r="H256" s="29" t="s">
        <v>834</v>
      </c>
      <c r="I256" s="30"/>
      <c r="J256" s="31" t="s">
        <v>104</v>
      </c>
    </row>
    <row r="257" spans="1:10" ht="20.399999999999999" x14ac:dyDescent="0.3">
      <c r="A257" s="29" t="s">
        <v>827</v>
      </c>
      <c r="B257" s="29" t="s">
        <v>841</v>
      </c>
      <c r="C257" s="29" t="s">
        <v>1235</v>
      </c>
      <c r="D257" s="29" t="s">
        <v>1236</v>
      </c>
      <c r="E257" s="29" t="s">
        <v>831</v>
      </c>
      <c r="F257" s="29" t="s">
        <v>1194</v>
      </c>
      <c r="G257" s="29" t="s">
        <v>833</v>
      </c>
      <c r="H257" s="29" t="s">
        <v>834</v>
      </c>
      <c r="I257" s="30"/>
      <c r="J257" s="31" t="s">
        <v>891</v>
      </c>
    </row>
    <row r="258" spans="1:10" ht="20.399999999999999" x14ac:dyDescent="0.3">
      <c r="A258" s="29" t="s">
        <v>827</v>
      </c>
      <c r="B258" s="29" t="s">
        <v>841</v>
      </c>
      <c r="C258" s="29" t="s">
        <v>1237</v>
      </c>
      <c r="D258" s="29" t="s">
        <v>1238</v>
      </c>
      <c r="E258" s="29" t="s">
        <v>831</v>
      </c>
      <c r="F258" s="29" t="s">
        <v>1194</v>
      </c>
      <c r="G258" s="29" t="s">
        <v>833</v>
      </c>
      <c r="H258" s="29" t="s">
        <v>834</v>
      </c>
      <c r="I258" s="30"/>
      <c r="J258" s="31" t="s">
        <v>891</v>
      </c>
    </row>
    <row r="259" spans="1:10" ht="20.399999999999999" x14ac:dyDescent="0.3">
      <c r="A259" s="29" t="s">
        <v>827</v>
      </c>
      <c r="B259" s="29" t="s">
        <v>841</v>
      </c>
      <c r="C259" s="29" t="s">
        <v>1239</v>
      </c>
      <c r="D259" s="29" t="s">
        <v>1240</v>
      </c>
      <c r="E259" s="29" t="s">
        <v>846</v>
      </c>
      <c r="F259" s="29" t="s">
        <v>1194</v>
      </c>
      <c r="G259" s="29" t="s">
        <v>833</v>
      </c>
      <c r="H259" s="29" t="s">
        <v>834</v>
      </c>
      <c r="I259" s="30"/>
      <c r="J259" s="31" t="s">
        <v>92</v>
      </c>
    </row>
    <row r="260" spans="1:10" ht="20.399999999999999" x14ac:dyDescent="0.3">
      <c r="A260" s="29" t="s">
        <v>827</v>
      </c>
      <c r="B260" s="29" t="s">
        <v>841</v>
      </c>
      <c r="C260" s="29" t="s">
        <v>1241</v>
      </c>
      <c r="D260" s="29" t="s">
        <v>1242</v>
      </c>
      <c r="E260" s="29" t="s">
        <v>846</v>
      </c>
      <c r="F260" s="29" t="s">
        <v>1194</v>
      </c>
      <c r="G260" s="29" t="s">
        <v>833</v>
      </c>
      <c r="H260" s="29" t="s">
        <v>834</v>
      </c>
      <c r="I260" s="30"/>
      <c r="J260" s="31" t="s">
        <v>92</v>
      </c>
    </row>
    <row r="261" spans="1:10" ht="20.399999999999999" x14ac:dyDescent="0.3">
      <c r="A261" s="29" t="s">
        <v>827</v>
      </c>
      <c r="B261" s="29" t="s">
        <v>841</v>
      </c>
      <c r="C261" s="29" t="s">
        <v>1243</v>
      </c>
      <c r="D261" s="29" t="s">
        <v>1244</v>
      </c>
      <c r="E261" s="29" t="s">
        <v>831</v>
      </c>
      <c r="F261" s="29" t="s">
        <v>1194</v>
      </c>
      <c r="G261" s="29" t="s">
        <v>833</v>
      </c>
      <c r="H261" s="29" t="s">
        <v>834</v>
      </c>
      <c r="I261" s="30"/>
      <c r="J261" s="31" t="s">
        <v>67</v>
      </c>
    </row>
    <row r="262" spans="1:10" ht="20.399999999999999" x14ac:dyDescent="0.3">
      <c r="A262" s="29" t="s">
        <v>827</v>
      </c>
      <c r="B262" s="29" t="s">
        <v>841</v>
      </c>
      <c r="C262" s="29" t="s">
        <v>1245</v>
      </c>
      <c r="D262" s="29" t="s">
        <v>1246</v>
      </c>
      <c r="E262" s="29" t="s">
        <v>838</v>
      </c>
      <c r="F262" s="29" t="s">
        <v>1194</v>
      </c>
      <c r="G262" s="29" t="s">
        <v>833</v>
      </c>
      <c r="H262" s="29" t="s">
        <v>852</v>
      </c>
      <c r="I262" s="30"/>
      <c r="J262" s="31" t="s">
        <v>272</v>
      </c>
    </row>
    <row r="263" spans="1:10" ht="20.399999999999999" x14ac:dyDescent="0.3">
      <c r="A263" s="29" t="s">
        <v>827</v>
      </c>
      <c r="B263" s="29" t="s">
        <v>841</v>
      </c>
      <c r="C263" s="29" t="s">
        <v>1247</v>
      </c>
      <c r="D263" s="29" t="s">
        <v>1248</v>
      </c>
      <c r="E263" s="29" t="s">
        <v>838</v>
      </c>
      <c r="F263" s="29" t="s">
        <v>1249</v>
      </c>
      <c r="G263" s="29" t="s">
        <v>833</v>
      </c>
      <c r="H263" s="29" t="s">
        <v>852</v>
      </c>
      <c r="I263" s="30"/>
      <c r="J263" s="31" t="s">
        <v>454</v>
      </c>
    </row>
    <row r="264" spans="1:10" ht="20.399999999999999" x14ac:dyDescent="0.3">
      <c r="A264" s="29" t="s">
        <v>827</v>
      </c>
      <c r="B264" s="29" t="s">
        <v>841</v>
      </c>
      <c r="C264" s="29" t="s">
        <v>1250</v>
      </c>
      <c r="D264" s="29" t="s">
        <v>1251</v>
      </c>
      <c r="E264" s="29" t="s">
        <v>909</v>
      </c>
      <c r="F264" s="29" t="s">
        <v>1249</v>
      </c>
      <c r="G264" s="29" t="s">
        <v>833</v>
      </c>
      <c r="H264" s="29" t="s">
        <v>852</v>
      </c>
      <c r="I264" s="30"/>
      <c r="J264" s="31" t="s">
        <v>454</v>
      </c>
    </row>
    <row r="265" spans="1:10" ht="20.399999999999999" x14ac:dyDescent="0.3">
      <c r="A265" s="29" t="s">
        <v>827</v>
      </c>
      <c r="B265" s="29" t="s">
        <v>841</v>
      </c>
      <c r="C265" s="29" t="s">
        <v>1252</v>
      </c>
      <c r="D265" s="29" t="s">
        <v>1253</v>
      </c>
      <c r="E265" s="29" t="s">
        <v>838</v>
      </c>
      <c r="F265" s="29" t="s">
        <v>1249</v>
      </c>
      <c r="G265" s="29" t="s">
        <v>833</v>
      </c>
      <c r="H265" s="29" t="s">
        <v>852</v>
      </c>
      <c r="I265" s="30"/>
      <c r="J265" s="31" t="s">
        <v>454</v>
      </c>
    </row>
    <row r="266" spans="1:10" ht="20.399999999999999" x14ac:dyDescent="0.3">
      <c r="A266" s="29" t="s">
        <v>827</v>
      </c>
      <c r="B266" s="29" t="s">
        <v>841</v>
      </c>
      <c r="C266" s="29" t="s">
        <v>1254</v>
      </c>
      <c r="D266" s="29" t="s">
        <v>1255</v>
      </c>
      <c r="E266" s="29" t="s">
        <v>838</v>
      </c>
      <c r="F266" s="29" t="s">
        <v>1249</v>
      </c>
      <c r="G266" s="29" t="s">
        <v>833</v>
      </c>
      <c r="H266" s="29" t="s">
        <v>852</v>
      </c>
      <c r="I266" s="30"/>
      <c r="J266" s="31" t="s">
        <v>454</v>
      </c>
    </row>
    <row r="267" spans="1:10" ht="20.399999999999999" x14ac:dyDescent="0.3">
      <c r="A267" s="29" t="s">
        <v>827</v>
      </c>
      <c r="B267" s="29" t="s">
        <v>841</v>
      </c>
      <c r="C267" s="29" t="s">
        <v>1256</v>
      </c>
      <c r="D267" s="29" t="s">
        <v>1257</v>
      </c>
      <c r="E267" s="29" t="s">
        <v>846</v>
      </c>
      <c r="F267" s="29" t="s">
        <v>1249</v>
      </c>
      <c r="G267" s="29" t="s">
        <v>833</v>
      </c>
      <c r="H267" s="29" t="s">
        <v>834</v>
      </c>
      <c r="I267" s="30"/>
      <c r="J267" s="31" t="s">
        <v>918</v>
      </c>
    </row>
    <row r="268" spans="1:10" ht="20.399999999999999" x14ac:dyDescent="0.3">
      <c r="A268" s="29" t="s">
        <v>827</v>
      </c>
      <c r="B268" s="29" t="s">
        <v>841</v>
      </c>
      <c r="C268" s="29" t="s">
        <v>1258</v>
      </c>
      <c r="D268" s="29" t="s">
        <v>1259</v>
      </c>
      <c r="E268" s="29" t="s">
        <v>838</v>
      </c>
      <c r="F268" s="29" t="s">
        <v>1249</v>
      </c>
      <c r="G268" s="29" t="s">
        <v>833</v>
      </c>
      <c r="H268" s="29" t="s">
        <v>852</v>
      </c>
      <c r="I268" s="30"/>
      <c r="J268" s="31" t="s">
        <v>425</v>
      </c>
    </row>
    <row r="269" spans="1:10" ht="20.399999999999999" x14ac:dyDescent="0.3">
      <c r="A269" s="29" t="s">
        <v>827</v>
      </c>
      <c r="B269" s="29" t="s">
        <v>841</v>
      </c>
      <c r="C269" s="29" t="s">
        <v>1260</v>
      </c>
      <c r="D269" s="29" t="s">
        <v>1261</v>
      </c>
      <c r="E269" s="29" t="s">
        <v>838</v>
      </c>
      <c r="F269" s="29" t="s">
        <v>1249</v>
      </c>
      <c r="G269" s="29" t="s">
        <v>833</v>
      </c>
      <c r="H269" s="29" t="s">
        <v>834</v>
      </c>
      <c r="I269" s="30"/>
      <c r="J269" s="31" t="s">
        <v>416</v>
      </c>
    </row>
    <row r="270" spans="1:10" ht="20.399999999999999" x14ac:dyDescent="0.3">
      <c r="A270" s="29" t="s">
        <v>827</v>
      </c>
      <c r="B270" s="29" t="s">
        <v>841</v>
      </c>
      <c r="C270" s="29" t="s">
        <v>295</v>
      </c>
      <c r="D270" s="29" t="s">
        <v>294</v>
      </c>
      <c r="E270" s="29" t="s">
        <v>831</v>
      </c>
      <c r="F270" s="29" t="s">
        <v>1249</v>
      </c>
      <c r="G270" s="29" t="s">
        <v>833</v>
      </c>
      <c r="H270" s="29" t="s">
        <v>834</v>
      </c>
      <c r="I270" s="30"/>
      <c r="J270" s="31" t="s">
        <v>287</v>
      </c>
    </row>
    <row r="271" spans="1:10" ht="20.399999999999999" x14ac:dyDescent="0.3">
      <c r="A271" s="29" t="s">
        <v>827</v>
      </c>
      <c r="B271" s="29" t="s">
        <v>841</v>
      </c>
      <c r="C271" s="29" t="s">
        <v>311</v>
      </c>
      <c r="D271" s="29" t="s">
        <v>310</v>
      </c>
      <c r="E271" s="29" t="s">
        <v>909</v>
      </c>
      <c r="F271" s="29" t="s">
        <v>1249</v>
      </c>
      <c r="G271" s="29" t="s">
        <v>833</v>
      </c>
      <c r="H271" s="29" t="s">
        <v>852</v>
      </c>
      <c r="I271" s="30"/>
      <c r="J271" s="31" t="s">
        <v>287</v>
      </c>
    </row>
    <row r="272" spans="1:10" ht="30.6" x14ac:dyDescent="0.3">
      <c r="A272" s="29" t="s">
        <v>827</v>
      </c>
      <c r="B272" s="29" t="s">
        <v>841</v>
      </c>
      <c r="C272" s="29" t="s">
        <v>280</v>
      </c>
      <c r="D272" s="29" t="s">
        <v>279</v>
      </c>
      <c r="E272" s="29" t="s">
        <v>934</v>
      </c>
      <c r="F272" s="29" t="s">
        <v>1249</v>
      </c>
      <c r="G272" s="29" t="s">
        <v>833</v>
      </c>
      <c r="H272" s="29" t="s">
        <v>834</v>
      </c>
      <c r="I272" s="30"/>
      <c r="J272" s="31" t="s">
        <v>272</v>
      </c>
    </row>
    <row r="273" spans="1:10" ht="20.399999999999999" x14ac:dyDescent="0.3">
      <c r="A273" s="29" t="s">
        <v>827</v>
      </c>
      <c r="B273" s="29" t="s">
        <v>841</v>
      </c>
      <c r="C273" s="29" t="s">
        <v>263</v>
      </c>
      <c r="D273" s="29" t="s">
        <v>262</v>
      </c>
      <c r="E273" s="29" t="s">
        <v>831</v>
      </c>
      <c r="F273" s="29" t="s">
        <v>1249</v>
      </c>
      <c r="G273" s="29" t="s">
        <v>833</v>
      </c>
      <c r="H273" s="29" t="s">
        <v>834</v>
      </c>
      <c r="I273" s="30"/>
      <c r="J273" s="31" t="s">
        <v>261</v>
      </c>
    </row>
    <row r="274" spans="1:10" ht="30.6" x14ac:dyDescent="0.3">
      <c r="A274" s="29" t="s">
        <v>827</v>
      </c>
      <c r="B274" s="29" t="s">
        <v>841</v>
      </c>
      <c r="C274" s="29" t="s">
        <v>247</v>
      </c>
      <c r="D274" s="29" t="s">
        <v>246</v>
      </c>
      <c r="E274" s="29" t="s">
        <v>934</v>
      </c>
      <c r="F274" s="29" t="s">
        <v>1249</v>
      </c>
      <c r="G274" s="29" t="s">
        <v>833</v>
      </c>
      <c r="H274" s="29" t="s">
        <v>834</v>
      </c>
      <c r="I274" s="30"/>
      <c r="J274" s="31" t="s">
        <v>248</v>
      </c>
    </row>
    <row r="275" spans="1:10" ht="20.399999999999999" x14ac:dyDescent="0.3">
      <c r="A275" s="29" t="s">
        <v>827</v>
      </c>
      <c r="B275" s="29" t="s">
        <v>841</v>
      </c>
      <c r="C275" s="29" t="s">
        <v>236</v>
      </c>
      <c r="D275" s="29" t="s">
        <v>235</v>
      </c>
      <c r="E275" s="29" t="s">
        <v>831</v>
      </c>
      <c r="F275" s="29" t="s">
        <v>1249</v>
      </c>
      <c r="G275" s="29" t="s">
        <v>833</v>
      </c>
      <c r="H275" s="29" t="s">
        <v>834</v>
      </c>
      <c r="I275" s="30"/>
      <c r="J275" s="31" t="s">
        <v>237</v>
      </c>
    </row>
    <row r="276" spans="1:10" ht="30.6" x14ac:dyDescent="0.3">
      <c r="A276" s="29" t="s">
        <v>827</v>
      </c>
      <c r="B276" s="29" t="s">
        <v>841</v>
      </c>
      <c r="C276" s="29" t="s">
        <v>431</v>
      </c>
      <c r="D276" s="29" t="s">
        <v>430</v>
      </c>
      <c r="E276" s="29" t="s">
        <v>934</v>
      </c>
      <c r="F276" s="29" t="s">
        <v>1249</v>
      </c>
      <c r="G276" s="29" t="s">
        <v>833</v>
      </c>
      <c r="H276" s="29" t="s">
        <v>852</v>
      </c>
      <c r="I276" s="30"/>
      <c r="J276" s="31" t="s">
        <v>226</v>
      </c>
    </row>
    <row r="277" spans="1:10" ht="20.399999999999999" x14ac:dyDescent="0.3">
      <c r="A277" s="29" t="s">
        <v>827</v>
      </c>
      <c r="B277" s="29" t="s">
        <v>841</v>
      </c>
      <c r="C277" s="29" t="s">
        <v>453</v>
      </c>
      <c r="D277" s="29" t="s">
        <v>452</v>
      </c>
      <c r="E277" s="29" t="s">
        <v>831</v>
      </c>
      <c r="F277" s="29" t="s">
        <v>1249</v>
      </c>
      <c r="G277" s="29" t="s">
        <v>833</v>
      </c>
      <c r="H277" s="29" t="s">
        <v>852</v>
      </c>
      <c r="I277" s="30"/>
      <c r="J277" s="31" t="s">
        <v>935</v>
      </c>
    </row>
    <row r="278" spans="1:10" ht="20.399999999999999" x14ac:dyDescent="0.3">
      <c r="A278" s="29" t="s">
        <v>827</v>
      </c>
      <c r="B278" s="29" t="s">
        <v>841</v>
      </c>
      <c r="C278" s="29" t="s">
        <v>1262</v>
      </c>
      <c r="D278" s="29" t="s">
        <v>1263</v>
      </c>
      <c r="E278" s="29" t="s">
        <v>838</v>
      </c>
      <c r="F278" s="29" t="s">
        <v>1249</v>
      </c>
      <c r="G278" s="29" t="s">
        <v>833</v>
      </c>
      <c r="H278" s="29" t="s">
        <v>834</v>
      </c>
      <c r="I278" s="30"/>
      <c r="J278" s="31" t="s">
        <v>840</v>
      </c>
    </row>
    <row r="279" spans="1:10" ht="20.399999999999999" x14ac:dyDescent="0.3">
      <c r="A279" s="29" t="s">
        <v>827</v>
      </c>
      <c r="B279" s="29" t="s">
        <v>841</v>
      </c>
      <c r="C279" s="29" t="s">
        <v>1264</v>
      </c>
      <c r="D279" s="29" t="s">
        <v>1265</v>
      </c>
      <c r="E279" s="29" t="s">
        <v>838</v>
      </c>
      <c r="F279" s="29" t="s">
        <v>1249</v>
      </c>
      <c r="G279" s="29" t="s">
        <v>833</v>
      </c>
      <c r="H279" s="29" t="s">
        <v>852</v>
      </c>
      <c r="I279" s="30"/>
      <c r="J279" s="31" t="s">
        <v>454</v>
      </c>
    </row>
    <row r="280" spans="1:10" ht="20.399999999999999" x14ac:dyDescent="0.3">
      <c r="A280" s="29" t="s">
        <v>827</v>
      </c>
      <c r="B280" s="29" t="s">
        <v>841</v>
      </c>
      <c r="C280" s="29" t="s">
        <v>1266</v>
      </c>
      <c r="D280" s="29" t="s">
        <v>1267</v>
      </c>
      <c r="E280" s="29" t="s">
        <v>838</v>
      </c>
      <c r="F280" s="29" t="s">
        <v>1249</v>
      </c>
      <c r="G280" s="29" t="s">
        <v>833</v>
      </c>
      <c r="H280" s="29" t="s">
        <v>852</v>
      </c>
      <c r="I280" s="30"/>
      <c r="J280" s="31" t="s">
        <v>454</v>
      </c>
    </row>
    <row r="281" spans="1:10" ht="20.399999999999999" x14ac:dyDescent="0.3">
      <c r="A281" s="29" t="s">
        <v>827</v>
      </c>
      <c r="B281" s="29" t="s">
        <v>841</v>
      </c>
      <c r="C281" s="29" t="s">
        <v>1268</v>
      </c>
      <c r="D281" s="29" t="s">
        <v>1269</v>
      </c>
      <c r="E281" s="29" t="s">
        <v>838</v>
      </c>
      <c r="F281" s="29" t="s">
        <v>1249</v>
      </c>
      <c r="G281" s="29" t="s">
        <v>833</v>
      </c>
      <c r="H281" s="29" t="s">
        <v>834</v>
      </c>
      <c r="I281" s="30"/>
      <c r="J281" s="31" t="s">
        <v>205</v>
      </c>
    </row>
    <row r="282" spans="1:10" ht="20.399999999999999" x14ac:dyDescent="0.3">
      <c r="A282" s="29" t="s">
        <v>827</v>
      </c>
      <c r="B282" s="29" t="s">
        <v>841</v>
      </c>
      <c r="C282" s="29" t="s">
        <v>1270</v>
      </c>
      <c r="D282" s="29" t="s">
        <v>1271</v>
      </c>
      <c r="E282" s="29" t="s">
        <v>838</v>
      </c>
      <c r="F282" s="29" t="s">
        <v>1249</v>
      </c>
      <c r="G282" s="29" t="s">
        <v>833</v>
      </c>
      <c r="H282" s="29" t="s">
        <v>852</v>
      </c>
      <c r="I282" s="30"/>
      <c r="J282" s="31" t="s">
        <v>205</v>
      </c>
    </row>
    <row r="283" spans="1:10" ht="20.399999999999999" x14ac:dyDescent="0.3">
      <c r="A283" s="29" t="s">
        <v>827</v>
      </c>
      <c r="B283" s="29" t="s">
        <v>841</v>
      </c>
      <c r="C283" s="29" t="s">
        <v>1272</v>
      </c>
      <c r="D283" s="29" t="s">
        <v>1273</v>
      </c>
      <c r="E283" s="29" t="s">
        <v>838</v>
      </c>
      <c r="F283" s="29" t="s">
        <v>1249</v>
      </c>
      <c r="G283" s="29" t="s">
        <v>833</v>
      </c>
      <c r="H283" s="29" t="s">
        <v>852</v>
      </c>
      <c r="I283" s="30"/>
      <c r="J283" s="31" t="s">
        <v>205</v>
      </c>
    </row>
    <row r="284" spans="1:10" ht="20.399999999999999" x14ac:dyDescent="0.3">
      <c r="A284" s="29" t="s">
        <v>827</v>
      </c>
      <c r="B284" s="29" t="s">
        <v>841</v>
      </c>
      <c r="C284" s="29" t="s">
        <v>1274</v>
      </c>
      <c r="D284" s="29" t="s">
        <v>1275</v>
      </c>
      <c r="E284" s="29" t="s">
        <v>831</v>
      </c>
      <c r="F284" s="29" t="s">
        <v>1249</v>
      </c>
      <c r="G284" s="29" t="s">
        <v>833</v>
      </c>
      <c r="H284" s="29" t="s">
        <v>834</v>
      </c>
      <c r="I284" s="30"/>
      <c r="J284" s="31" t="s">
        <v>195</v>
      </c>
    </row>
    <row r="285" spans="1:10" ht="20.399999999999999" x14ac:dyDescent="0.3">
      <c r="A285" s="29" t="s">
        <v>827</v>
      </c>
      <c r="B285" s="29" t="s">
        <v>841</v>
      </c>
      <c r="C285" s="29" t="s">
        <v>1276</v>
      </c>
      <c r="D285" s="29" t="s">
        <v>1277</v>
      </c>
      <c r="E285" s="29" t="s">
        <v>846</v>
      </c>
      <c r="F285" s="29" t="s">
        <v>1249</v>
      </c>
      <c r="G285" s="29" t="s">
        <v>833</v>
      </c>
      <c r="H285" s="29" t="s">
        <v>834</v>
      </c>
      <c r="I285" s="30"/>
      <c r="J285" s="31" t="s">
        <v>124</v>
      </c>
    </row>
    <row r="286" spans="1:10" ht="20.399999999999999" x14ac:dyDescent="0.3">
      <c r="A286" s="29" t="s">
        <v>827</v>
      </c>
      <c r="B286" s="29" t="s">
        <v>841</v>
      </c>
      <c r="C286" s="29" t="s">
        <v>1278</v>
      </c>
      <c r="D286" s="29" t="s">
        <v>1279</v>
      </c>
      <c r="E286" s="29" t="s">
        <v>846</v>
      </c>
      <c r="F286" s="29" t="s">
        <v>1249</v>
      </c>
      <c r="G286" s="29" t="s">
        <v>833</v>
      </c>
      <c r="H286" s="29" t="s">
        <v>834</v>
      </c>
      <c r="I286" s="30"/>
      <c r="J286" s="31" t="s">
        <v>124</v>
      </c>
    </row>
    <row r="287" spans="1:10" ht="20.399999999999999" x14ac:dyDescent="0.3">
      <c r="A287" s="29" t="s">
        <v>827</v>
      </c>
      <c r="B287" s="29" t="s">
        <v>841</v>
      </c>
      <c r="C287" s="29" t="s">
        <v>1280</v>
      </c>
      <c r="D287" s="29" t="s">
        <v>1281</v>
      </c>
      <c r="E287" s="29" t="s">
        <v>831</v>
      </c>
      <c r="F287" s="29" t="s">
        <v>1249</v>
      </c>
      <c r="G287" s="29" t="s">
        <v>833</v>
      </c>
      <c r="H287" s="29" t="s">
        <v>834</v>
      </c>
      <c r="I287" s="30"/>
      <c r="J287" s="31" t="s">
        <v>958</v>
      </c>
    </row>
    <row r="288" spans="1:10" ht="20.399999999999999" x14ac:dyDescent="0.3">
      <c r="A288" s="29" t="s">
        <v>827</v>
      </c>
      <c r="B288" s="29" t="s">
        <v>841</v>
      </c>
      <c r="C288" s="29" t="s">
        <v>1282</v>
      </c>
      <c r="D288" s="29" t="s">
        <v>1283</v>
      </c>
      <c r="E288" s="29" t="s">
        <v>831</v>
      </c>
      <c r="F288" s="29" t="s">
        <v>1249</v>
      </c>
      <c r="G288" s="29" t="s">
        <v>833</v>
      </c>
      <c r="H288" s="29" t="s">
        <v>834</v>
      </c>
      <c r="I288" s="30"/>
      <c r="J288" s="31" t="s">
        <v>195</v>
      </c>
    </row>
    <row r="289" spans="1:10" ht="20.399999999999999" x14ac:dyDescent="0.3">
      <c r="A289" s="29" t="s">
        <v>827</v>
      </c>
      <c r="B289" s="29" t="s">
        <v>841</v>
      </c>
      <c r="C289" s="29" t="s">
        <v>103</v>
      </c>
      <c r="D289" s="29" t="s">
        <v>102</v>
      </c>
      <c r="E289" s="29" t="s">
        <v>831</v>
      </c>
      <c r="F289" s="29" t="s">
        <v>1249</v>
      </c>
      <c r="G289" s="29" t="s">
        <v>833</v>
      </c>
      <c r="H289" s="29" t="s">
        <v>834</v>
      </c>
      <c r="I289" s="30"/>
      <c r="J289" s="31" t="s">
        <v>104</v>
      </c>
    </row>
    <row r="290" spans="1:10" ht="20.399999999999999" x14ac:dyDescent="0.3">
      <c r="A290" s="29" t="s">
        <v>827</v>
      </c>
      <c r="B290" s="29" t="s">
        <v>841</v>
      </c>
      <c r="C290" s="29" t="s">
        <v>1284</v>
      </c>
      <c r="D290" s="29" t="s">
        <v>1285</v>
      </c>
      <c r="E290" s="29" t="s">
        <v>831</v>
      </c>
      <c r="F290" s="29" t="s">
        <v>1249</v>
      </c>
      <c r="G290" s="29" t="s">
        <v>833</v>
      </c>
      <c r="H290" s="29" t="s">
        <v>834</v>
      </c>
      <c r="I290" s="30"/>
      <c r="J290" s="31" t="s">
        <v>104</v>
      </c>
    </row>
    <row r="291" spans="1:10" ht="20.399999999999999" x14ac:dyDescent="0.3">
      <c r="A291" s="29" t="s">
        <v>827</v>
      </c>
      <c r="B291" s="29" t="s">
        <v>841</v>
      </c>
      <c r="C291" s="29" t="s">
        <v>1286</v>
      </c>
      <c r="D291" s="29" t="s">
        <v>1287</v>
      </c>
      <c r="E291" s="29" t="s">
        <v>831</v>
      </c>
      <c r="F291" s="29" t="s">
        <v>1249</v>
      </c>
      <c r="G291" s="29" t="s">
        <v>833</v>
      </c>
      <c r="H291" s="29" t="s">
        <v>834</v>
      </c>
      <c r="I291" s="30"/>
      <c r="J291" s="31" t="s">
        <v>891</v>
      </c>
    </row>
    <row r="292" spans="1:10" ht="20.399999999999999" x14ac:dyDescent="0.3">
      <c r="A292" s="29" t="s">
        <v>827</v>
      </c>
      <c r="B292" s="29" t="s">
        <v>841</v>
      </c>
      <c r="C292" s="29" t="s">
        <v>1288</v>
      </c>
      <c r="D292" s="29" t="s">
        <v>1289</v>
      </c>
      <c r="E292" s="29" t="s">
        <v>831</v>
      </c>
      <c r="F292" s="29" t="s">
        <v>1249</v>
      </c>
      <c r="G292" s="29" t="s">
        <v>833</v>
      </c>
      <c r="H292" s="29" t="s">
        <v>834</v>
      </c>
      <c r="I292" s="30"/>
      <c r="J292" s="31" t="s">
        <v>891</v>
      </c>
    </row>
    <row r="293" spans="1:10" ht="20.399999999999999" x14ac:dyDescent="0.3">
      <c r="A293" s="29" t="s">
        <v>827</v>
      </c>
      <c r="B293" s="29" t="s">
        <v>841</v>
      </c>
      <c r="C293" s="29" t="s">
        <v>1290</v>
      </c>
      <c r="D293" s="29" t="s">
        <v>1291</v>
      </c>
      <c r="E293" s="29" t="s">
        <v>846</v>
      </c>
      <c r="F293" s="29" t="s">
        <v>1249</v>
      </c>
      <c r="G293" s="29" t="s">
        <v>833</v>
      </c>
      <c r="H293" s="29" t="s">
        <v>834</v>
      </c>
      <c r="I293" s="30"/>
      <c r="J293" s="31" t="s">
        <v>92</v>
      </c>
    </row>
    <row r="294" spans="1:10" ht="20.399999999999999" x14ac:dyDescent="0.3">
      <c r="A294" s="29" t="s">
        <v>827</v>
      </c>
      <c r="B294" s="29" t="s">
        <v>841</v>
      </c>
      <c r="C294" s="29" t="s">
        <v>1292</v>
      </c>
      <c r="D294" s="29" t="s">
        <v>1293</v>
      </c>
      <c r="E294" s="29" t="s">
        <v>846</v>
      </c>
      <c r="F294" s="29" t="s">
        <v>1249</v>
      </c>
      <c r="G294" s="29" t="s">
        <v>833</v>
      </c>
      <c r="H294" s="29" t="s">
        <v>834</v>
      </c>
      <c r="I294" s="30"/>
      <c r="J294" s="31" t="s">
        <v>92</v>
      </c>
    </row>
    <row r="295" spans="1:10" ht="20.399999999999999" x14ac:dyDescent="0.3">
      <c r="A295" s="29" t="s">
        <v>827</v>
      </c>
      <c r="B295" s="29" t="s">
        <v>841</v>
      </c>
      <c r="C295" s="29" t="s">
        <v>649</v>
      </c>
      <c r="D295" s="29" t="s">
        <v>648</v>
      </c>
      <c r="E295" s="29" t="s">
        <v>831</v>
      </c>
      <c r="F295" s="29" t="s">
        <v>1249</v>
      </c>
      <c r="G295" s="29" t="s">
        <v>833</v>
      </c>
      <c r="H295" s="29" t="s">
        <v>834</v>
      </c>
      <c r="I295" s="30"/>
      <c r="J295" s="31" t="s">
        <v>67</v>
      </c>
    </row>
    <row r="296" spans="1:10" ht="20.399999999999999" x14ac:dyDescent="0.3">
      <c r="A296" s="29" t="s">
        <v>827</v>
      </c>
      <c r="B296" s="29" t="s">
        <v>841</v>
      </c>
      <c r="C296" s="29" t="s">
        <v>1294</v>
      </c>
      <c r="D296" s="29" t="s">
        <v>1295</v>
      </c>
      <c r="E296" s="29" t="s">
        <v>831</v>
      </c>
      <c r="F296" s="29" t="s">
        <v>1249</v>
      </c>
      <c r="G296" s="29" t="s">
        <v>833</v>
      </c>
      <c r="H296" s="29" t="s">
        <v>834</v>
      </c>
      <c r="I296" s="30"/>
      <c r="J296" s="31" t="s">
        <v>67</v>
      </c>
    </row>
    <row r="297" spans="1:10" ht="20.399999999999999" x14ac:dyDescent="0.3">
      <c r="A297" s="29" t="s">
        <v>827</v>
      </c>
      <c r="B297" s="29" t="s">
        <v>841</v>
      </c>
      <c r="C297" s="29" t="s">
        <v>1296</v>
      </c>
      <c r="D297" s="29" t="s">
        <v>1297</v>
      </c>
      <c r="E297" s="29" t="s">
        <v>838</v>
      </c>
      <c r="F297" s="29" t="s">
        <v>1249</v>
      </c>
      <c r="G297" s="29" t="s">
        <v>833</v>
      </c>
      <c r="H297" s="29" t="s">
        <v>834</v>
      </c>
      <c r="I297" s="30"/>
      <c r="J297" s="31" t="s">
        <v>840</v>
      </c>
    </row>
    <row r="298" spans="1:10" ht="20.399999999999999" x14ac:dyDescent="0.3">
      <c r="A298" s="29" t="s">
        <v>827</v>
      </c>
      <c r="B298" s="29" t="s">
        <v>841</v>
      </c>
      <c r="C298" s="29" t="s">
        <v>1298</v>
      </c>
      <c r="D298" s="29" t="s">
        <v>1299</v>
      </c>
      <c r="E298" s="29" t="s">
        <v>838</v>
      </c>
      <c r="F298" s="29" t="s">
        <v>1249</v>
      </c>
      <c r="G298" s="29" t="s">
        <v>833</v>
      </c>
      <c r="H298" s="29" t="s">
        <v>852</v>
      </c>
      <c r="I298" s="30"/>
      <c r="J298" s="31" t="s">
        <v>272</v>
      </c>
    </row>
    <row r="299" spans="1:10" ht="20.399999999999999" x14ac:dyDescent="0.3">
      <c r="A299" s="29" t="s">
        <v>827</v>
      </c>
      <c r="B299" s="29" t="s">
        <v>841</v>
      </c>
      <c r="C299" s="29" t="s">
        <v>1300</v>
      </c>
      <c r="D299" s="29" t="s">
        <v>1301</v>
      </c>
      <c r="E299" s="29" t="s">
        <v>838</v>
      </c>
      <c r="F299" s="29" t="s">
        <v>1194</v>
      </c>
      <c r="G299" s="29" t="s">
        <v>833</v>
      </c>
      <c r="H299" s="29" t="s">
        <v>834</v>
      </c>
      <c r="I299" s="30"/>
      <c r="J299" s="31" t="s">
        <v>840</v>
      </c>
    </row>
    <row r="300" spans="1:10" ht="20.399999999999999" x14ac:dyDescent="0.3">
      <c r="A300" s="29" t="s">
        <v>827</v>
      </c>
      <c r="B300" s="29" t="s">
        <v>841</v>
      </c>
      <c r="C300" s="29" t="s">
        <v>1302</v>
      </c>
      <c r="D300" s="29" t="s">
        <v>1303</v>
      </c>
      <c r="E300" s="29" t="s">
        <v>846</v>
      </c>
      <c r="F300" s="29" t="s">
        <v>851</v>
      </c>
      <c r="G300" s="29" t="s">
        <v>833</v>
      </c>
      <c r="H300" s="29" t="s">
        <v>834</v>
      </c>
      <c r="I300" s="30"/>
      <c r="J300" s="31" t="s">
        <v>124</v>
      </c>
    </row>
    <row r="301" spans="1:10" ht="20.399999999999999" x14ac:dyDescent="0.3">
      <c r="A301" s="29" t="s">
        <v>827</v>
      </c>
      <c r="B301" s="29" t="s">
        <v>841</v>
      </c>
      <c r="C301" s="29" t="s">
        <v>1304</v>
      </c>
      <c r="D301" s="29" t="s">
        <v>1305</v>
      </c>
      <c r="E301" s="29" t="s">
        <v>846</v>
      </c>
      <c r="F301" s="29" t="s">
        <v>851</v>
      </c>
      <c r="G301" s="29" t="s">
        <v>833</v>
      </c>
      <c r="H301" s="29" t="s">
        <v>834</v>
      </c>
      <c r="I301" s="30"/>
      <c r="J301" s="31" t="s">
        <v>287</v>
      </c>
    </row>
    <row r="302" spans="1:10" ht="20.399999999999999" x14ac:dyDescent="0.3">
      <c r="A302" s="29" t="s">
        <v>827</v>
      </c>
      <c r="B302" s="29" t="s">
        <v>841</v>
      </c>
      <c r="C302" s="29" t="s">
        <v>1306</v>
      </c>
      <c r="D302" s="29" t="s">
        <v>1307</v>
      </c>
      <c r="E302" s="29" t="s">
        <v>838</v>
      </c>
      <c r="F302" s="29" t="s">
        <v>832</v>
      </c>
      <c r="G302" s="29" t="s">
        <v>833</v>
      </c>
      <c r="H302" s="29" t="s">
        <v>852</v>
      </c>
      <c r="I302" s="30"/>
      <c r="J302" s="31" t="s">
        <v>195</v>
      </c>
    </row>
    <row r="303" spans="1:10" ht="20.399999999999999" x14ac:dyDescent="0.3">
      <c r="A303" s="29" t="s">
        <v>827</v>
      </c>
      <c r="B303" s="29" t="s">
        <v>841</v>
      </c>
      <c r="C303" s="29" t="s">
        <v>1308</v>
      </c>
      <c r="D303" s="29" t="s">
        <v>1309</v>
      </c>
      <c r="E303" s="29" t="s">
        <v>846</v>
      </c>
      <c r="F303" s="29" t="s">
        <v>851</v>
      </c>
      <c r="G303" s="29" t="s">
        <v>833</v>
      </c>
      <c r="H303" s="29" t="s">
        <v>834</v>
      </c>
      <c r="I303" s="30"/>
      <c r="J303" s="31" t="s">
        <v>454</v>
      </c>
    </row>
    <row r="304" spans="1:10" ht="20.399999999999999" x14ac:dyDescent="0.3">
      <c r="A304" s="29" t="s">
        <v>827</v>
      </c>
      <c r="B304" s="29" t="s">
        <v>841</v>
      </c>
      <c r="C304" s="29" t="s">
        <v>1310</v>
      </c>
      <c r="D304" s="29" t="s">
        <v>1311</v>
      </c>
      <c r="E304" s="29" t="s">
        <v>846</v>
      </c>
      <c r="F304" s="29" t="s">
        <v>851</v>
      </c>
      <c r="G304" s="29" t="s">
        <v>833</v>
      </c>
      <c r="H304" s="29" t="s">
        <v>834</v>
      </c>
      <c r="I304" s="30"/>
      <c r="J304" s="31" t="s">
        <v>287</v>
      </c>
    </row>
    <row r="305" spans="3:4" x14ac:dyDescent="0.3">
      <c r="C305" s="8" t="s">
        <v>7</v>
      </c>
      <c r="D305" s="32" t="s">
        <v>1312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UPR JUL-25 to MAR-26</vt:lpstr>
      <vt:lpstr>PIVOT Additions</vt:lpstr>
      <vt:lpstr>Additions</vt:lpstr>
      <vt:lpstr>PIVOT Retirements</vt:lpstr>
      <vt:lpstr>Retirements</vt:lpstr>
      <vt:lpstr>J338 MAR-26 Retirements</vt:lpstr>
      <vt:lpstr>UNSG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2026-04-06T20:19:45Z</dcterms:created>
  <dcterms:modified xsi:type="dcterms:W3CDTF">2026-07-21T18:45:51Z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